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xr:revisionPtr revIDLastSave="69" documentId="10_ncr:200_{D7D531BF-2BF7-4F46-81A4-40F272817D0F}" xr6:coauthVersionLast="47" xr6:coauthVersionMax="47" xr10:uidLastSave="{1A8EDB3E-CF9F-4630-9A61-360240FC1475}"/>
  <bookViews>
    <workbookView xWindow="-120" yWindow="-120" windowWidth="20730" windowHeight="11160" tabRatio="914" activeTab="6" xr2:uid="{00000000-000D-0000-FFFF-FFFF00000000}"/>
  </bookViews>
  <sheets>
    <sheet name="CARATULA" sheetId="18" r:id="rId1"/>
    <sheet name="INDICE" sheetId="17" r:id="rId2"/>
    <sheet name="01" sheetId="23" r:id="rId3"/>
    <sheet name="02" sheetId="24" r:id="rId4"/>
    <sheet name="03" sheetId="25" r:id="rId5"/>
    <sheet name="04" sheetId="26" r:id="rId6"/>
    <sheet name="05" sheetId="27" r:id="rId7"/>
    <sheet name="06" sheetId="2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24" l="1"/>
  <c r="B2" i="25" s="1"/>
  <c r="B2" i="26" s="1"/>
  <c r="D132" i="27" l="1"/>
  <c r="C132" i="27"/>
  <c r="D88" i="27" l="1"/>
  <c r="P8" i="28"/>
  <c r="J8" i="28"/>
  <c r="I8" i="28" s="1"/>
  <c r="K8" i="28"/>
  <c r="I10" i="28"/>
  <c r="D144" i="27" l="1"/>
  <c r="D145" i="27" s="1"/>
  <c r="C144" i="27"/>
  <c r="C145" i="27" s="1"/>
  <c r="D138" i="27"/>
  <c r="D139" i="27" s="1"/>
  <c r="C138" i="27"/>
  <c r="C139" i="27" s="1"/>
  <c r="D117" i="27"/>
  <c r="D119" i="27" s="1"/>
  <c r="C117" i="27"/>
  <c r="C119" i="27" s="1"/>
  <c r="E88" i="27"/>
  <c r="E90" i="27" s="1"/>
  <c r="D90" i="27"/>
  <c r="E87" i="27"/>
  <c r="D116" i="27" s="1"/>
  <c r="D137" i="27" s="1"/>
  <c r="D87" i="27"/>
  <c r="C116" i="27" s="1"/>
  <c r="C137" i="27" s="1"/>
  <c r="D126" i="27"/>
  <c r="C126" i="27"/>
  <c r="C143" i="27" l="1"/>
  <c r="C123" i="27"/>
  <c r="C130" i="27" s="1"/>
  <c r="D143" i="27"/>
  <c r="D123" i="27"/>
  <c r="D130" i="27" s="1"/>
  <c r="C25" i="26" l="1"/>
  <c r="C32" i="26" s="1"/>
  <c r="D13" i="25"/>
  <c r="C18" i="24"/>
  <c r="D17" i="24"/>
  <c r="C17" i="24"/>
  <c r="D11" i="24"/>
  <c r="C11" i="24"/>
  <c r="C20" i="23"/>
  <c r="C18" i="23"/>
  <c r="C17" i="23"/>
  <c r="D12" i="23"/>
  <c r="C12" i="23"/>
  <c r="D7" i="26" l="1"/>
  <c r="C7" i="26"/>
  <c r="D7" i="24"/>
  <c r="C7" i="24"/>
  <c r="B5" i="26" l="1"/>
  <c r="B4" i="24"/>
  <c r="B4" i="25" s="1"/>
  <c r="B4" i="26" s="1"/>
  <c r="C12" i="25"/>
  <c r="D30" i="26" l="1"/>
  <c r="D25" i="26"/>
  <c r="E8" i="25"/>
  <c r="C13" i="25" l="1"/>
  <c r="D17" i="23"/>
  <c r="D18" i="23" s="1"/>
  <c r="D32" i="26"/>
  <c r="D18" i="24" l="1"/>
  <c r="E14" i="25" l="1"/>
</calcChain>
</file>

<file path=xl/sharedStrings.xml><?xml version="1.0" encoding="utf-8"?>
<sst xmlns="http://schemas.openxmlformats.org/spreadsheetml/2006/main" count="228" uniqueCount="167">
  <si>
    <t>ACTIVO</t>
  </si>
  <si>
    <t>TOTAL ACTIVO BRUTO</t>
  </si>
  <si>
    <t>PASIVO</t>
  </si>
  <si>
    <t xml:space="preserve">TOTAL ACTIVO NETO </t>
  </si>
  <si>
    <t>CUOTAS PARTES EN CIRCULACIÓN</t>
  </si>
  <si>
    <t xml:space="preserve">VALOR CUOTA PARTE AL CIERRE </t>
  </si>
  <si>
    <t>INGRESO</t>
  </si>
  <si>
    <t>TOTAL INGRESOS</t>
  </si>
  <si>
    <t>EGRESOS</t>
  </si>
  <si>
    <t>Comisión por Administración</t>
  </si>
  <si>
    <t>Diferencia de Cambio</t>
  </si>
  <si>
    <t>TOTAL EGRESOS</t>
  </si>
  <si>
    <t>RESULTADO DEL EJERCICIO</t>
  </si>
  <si>
    <t>CUENTA</t>
  </si>
  <si>
    <t>APORTANTES</t>
  </si>
  <si>
    <t>RESULTADO</t>
  </si>
  <si>
    <t>SALDO AL INICIO</t>
  </si>
  <si>
    <t>MOVIMIENTO DEL PERÍODO</t>
  </si>
  <si>
    <t>Suscripciones</t>
  </si>
  <si>
    <t>Rescates</t>
  </si>
  <si>
    <t>Resultado del período</t>
  </si>
  <si>
    <t>SALDO AL FINAL DEL PERÍODO</t>
  </si>
  <si>
    <t>CONCEPTO</t>
  </si>
  <si>
    <t>Causas de las variaciones del efectivo</t>
  </si>
  <si>
    <t>Actividades Operativas</t>
  </si>
  <si>
    <t>Cambios en activos y pasivos operativos</t>
  </si>
  <si>
    <t>(Aumento) Disminución Intereses a Cobrar</t>
  </si>
  <si>
    <t>Aumento (Disminución) en Acreedores por operación</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</si>
  <si>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</si>
  <si>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</si>
  <si>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</si>
  <si>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</si>
  <si>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</si>
  <si>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</si>
  <si>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Efectivo al inicio del periodo</t>
  </si>
  <si>
    <t>Devolución a disponibilidades</t>
  </si>
  <si>
    <t>Compra de Instrumentos</t>
  </si>
  <si>
    <t>Comisiones pagadas</t>
  </si>
  <si>
    <t>Vencimiento de Instrumentos</t>
  </si>
  <si>
    <t>Instrumento</t>
  </si>
  <si>
    <t>Emisor</t>
  </si>
  <si>
    <t>Sector</t>
  </si>
  <si>
    <t>País</t>
  </si>
  <si>
    <t>Fecha
Compra</t>
  </si>
  <si>
    <t>Fecha
 Vto.</t>
  </si>
  <si>
    <t>Moneda</t>
  </si>
  <si>
    <t>Monto</t>
  </si>
  <si>
    <t>Val. Compra</t>
  </si>
  <si>
    <t>Val. Contable</t>
  </si>
  <si>
    <t>Val. Nominal</t>
  </si>
  <si>
    <t>Tasa</t>
  </si>
  <si>
    <t>COMPOSICIÓN DE LAS INVERSIONES DEL FONDO</t>
  </si>
  <si>
    <t>Intereses vencimientos de cupones</t>
  </si>
  <si>
    <t>Ganancia ordinaria del período</t>
  </si>
  <si>
    <t>(Aumento) Disminución Deudores por operaciones</t>
  </si>
  <si>
    <t>TOTAL PASIVO</t>
  </si>
  <si>
    <t>ESTADO DEL ACTIVO NETO</t>
  </si>
  <si>
    <t>ESTADO DE INGRESOS Y EGRESOS</t>
  </si>
  <si>
    <t>ESTADO DE VARIACIÓN DEL ACTIVO NETO</t>
  </si>
  <si>
    <t>ESTADO DE FLUJO DE EFECTIVO</t>
  </si>
  <si>
    <t>NOTAS A LOS ESTADOS FINANCIEROS</t>
  </si>
  <si>
    <t>1) Información Básica del Fondo</t>
  </si>
  <si>
    <t>2) Información sobre la Administradora</t>
  </si>
  <si>
    <t xml:space="preserve">    2.1) Información General</t>
  </si>
  <si>
    <t>COMPOSICION DE LAS INVERSIONES DEL FONDO</t>
  </si>
  <si>
    <t>% 
Precio 
de 
Mercado</t>
  </si>
  <si>
    <t>%
De las Inversiones con Relac. al Pat. Neto del Fondo</t>
  </si>
  <si>
    <t>%
De las Inversiones por Grupo Económico</t>
  </si>
  <si>
    <t>%
De las Inversiones en Relac. al Pat. Neto del Emisor</t>
  </si>
  <si>
    <t>ESTADO DE INGRESO Y EGRESOS</t>
  </si>
  <si>
    <t>01</t>
  </si>
  <si>
    <t>02</t>
  </si>
  <si>
    <t>03</t>
  </si>
  <si>
    <t>04</t>
  </si>
  <si>
    <t>05</t>
  </si>
  <si>
    <t>06</t>
  </si>
  <si>
    <t>INDICE</t>
  </si>
  <si>
    <t>Op Repo</t>
  </si>
  <si>
    <t>Intereses Cobrados</t>
  </si>
  <si>
    <t>%
Según Reglamento Interno</t>
  </si>
  <si>
    <t>Otros Ingresos</t>
  </si>
  <si>
    <t>Otros Egresos</t>
  </si>
  <si>
    <t>SIN MOVIMIENTO</t>
  </si>
  <si>
    <t>ANEXO I</t>
  </si>
  <si>
    <t>FONDO DE INVERSIÓN INMOBILIARIO HUPI ORQUIDEAS</t>
  </si>
  <si>
    <t>En Gs.</t>
  </si>
  <si>
    <t>La ADMINISTRADORA será responsable de la administración del FONDO DE INVERSIÓN INMOBILIARIO HUPI ORQUIDEAS, registrado en la CNV de conformidad con la Res. CNV N° 48 E/22 de fecha 14 de diciembre de 2022 y Certificado de Registro N.º 140_15122022 de fecha 15 de diciembre de 2022, el cual se regirá por el
presente REGLAMENTO INTERNO y por las disposiciones legales pertinentes. El FONDO ha sido constituido como un patrimonio autónomo, cuyas operaciones se registran y contabilizan en forma separada de la ADMINISTRADORA.
El objeto del FONDO DE INVERSIÓN será invertir en el desarrollo, construcción, y venta de departamentos y casas enfocados al segmento de primera vivienda que califiquen para obtener financiamiento bancario en las condiciones de la AFD a través de crédito hipotecario o de garantía fiduciaria.
El FONDO obtendrá los ingresos y utilidades al vender los departamentos o casas construidas el cual debería ocurrir entre los meses 18 y 24 luego de la compra del terreno. La venta será definitiva y al contado. Este FONDO está dirigido a personas físicas y jurídicas interesadas en invertir en Guaraníes en el sector inmobiliario de primera vivienda para el segmento de la clase media.</t>
  </si>
  <si>
    <t>Correspondiente al 31/12/2023 comparativo con el periodo 31/12/2022</t>
  </si>
  <si>
    <t>TOTAL 31/12/2023</t>
  </si>
  <si>
    <t>(GUARANÍES)</t>
  </si>
  <si>
    <t>IVA Crédito</t>
  </si>
  <si>
    <t>Prestamos</t>
  </si>
  <si>
    <t>Comité de Vigilancia</t>
  </si>
  <si>
    <t>Pago Proveedores</t>
  </si>
  <si>
    <t>Tipo de cambio comprador</t>
  </si>
  <si>
    <t xml:space="preserve">Tipo de cambio vendedor       </t>
  </si>
  <si>
    <t xml:space="preserve">    2.2) Entidad encargada de la Custodia</t>
  </si>
  <si>
    <t>3) Criterios Contables Aplicados</t>
  </si>
  <si>
    <t xml:space="preserve">El período que cubre los Estados Contables es del 01 de enero al 31 de diciembre del 2023 de forma comparativa con el mismo periodo del año anterior. </t>
  </si>
  <si>
    <t>La entidad aplica el principio de lo devengado para el reconocimiento de los ingresos y la imputación de costos.</t>
  </si>
  <si>
    <t>a) Posición en Moneda Extranjera:</t>
  </si>
  <si>
    <t>b) Diferencia de Cambio en Moneda Extranjera:</t>
  </si>
  <si>
    <t>_Gastos Operacionales y comisión de la Sociedad Administradora:</t>
  </si>
  <si>
    <t>Otros</t>
  </si>
  <si>
    <t>TOTAL</t>
  </si>
  <si>
    <t>_Información Estadística</t>
  </si>
  <si>
    <t>MES</t>
  </si>
  <si>
    <t>VALOR CUOTA</t>
  </si>
  <si>
    <t>PATRIMONIO NETO DEL FONDO</t>
  </si>
  <si>
    <t>N° DE PARTICIPES</t>
  </si>
  <si>
    <t>1Er. TRIMESTRE</t>
  </si>
  <si>
    <t>ENERO</t>
  </si>
  <si>
    <t>FEBRERO</t>
  </si>
  <si>
    <t>MARZO</t>
  </si>
  <si>
    <t>2do. TRIMESTRE</t>
  </si>
  <si>
    <t>ABRIL</t>
  </si>
  <si>
    <t>MAYO</t>
  </si>
  <si>
    <t>JUNIO</t>
  </si>
  <si>
    <t>3er. TRIMESTRE</t>
  </si>
  <si>
    <t>JULIO</t>
  </si>
  <si>
    <t>AGOSTO</t>
  </si>
  <si>
    <t>SEPTIEMBRE</t>
  </si>
  <si>
    <t>4to. TRIMESTRE</t>
  </si>
  <si>
    <t>OCTUBRE</t>
  </si>
  <si>
    <t>NOVIEMBRE</t>
  </si>
  <si>
    <t>DICIEMBRE</t>
  </si>
  <si>
    <t>4) Composición de las Cuentas</t>
  </si>
  <si>
    <t>CUENTAS</t>
  </si>
  <si>
    <t>Banco GNB Paraguay</t>
  </si>
  <si>
    <t>Resultado por Tenencia</t>
  </si>
  <si>
    <t>La comisión de administración que se está utilizando es de 2% anual más IVA. Esta comisión se calcula diariamente sobre el activo total bajo manejo y se pagan mensualmente a la administradora, generalmente el primer día hábil siguiente al cierre del mes anterior.</t>
  </si>
  <si>
    <t>Anticipo Financiero</t>
  </si>
  <si>
    <t>Proyecto Residencial Hupi Orquídeas</t>
  </si>
  <si>
    <t>Inmobiliario</t>
  </si>
  <si>
    <t>Paraguay</t>
  </si>
  <si>
    <t>Gs</t>
  </si>
  <si>
    <t>TOTAL DISPONIBILIDADES</t>
  </si>
  <si>
    <t xml:space="preserve">-   </t>
  </si>
  <si>
    <t>TOTAL COMISION ACUMULADA</t>
  </si>
  <si>
    <t>(-) TOTAL DEVOLUCION DE COMISION</t>
  </si>
  <si>
    <t>TOTAL GENERAL</t>
  </si>
  <si>
    <t>Ada Bettina Sosa De Da Costa</t>
  </si>
  <si>
    <t>Las 4 Notas y el Anexo I que acompañan son parte integrante de estos Estados Financieros</t>
  </si>
  <si>
    <t>Las 6 Notas y el Anexo I que acompañan son parte integrante de estos Estados Financieros</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</si>
  <si>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Gantari"/>
      </rPr>
      <t xml:space="preserve"> </t>
    </r>
    <r>
      <rPr>
        <sz val="11"/>
        <color theme="1"/>
        <rFont val="Gantari"/>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</si>
  <si>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r>
      <t xml:space="preserve">El Fondo HUPI Orquídeas solo opera en moneda local, por eso no cuenta con reporte sobre </t>
    </r>
    <r>
      <rPr>
        <i/>
        <u/>
        <sz val="11"/>
        <color theme="1"/>
        <rFont val="Gantari"/>
      </rPr>
      <t>Posición en Moneda Extranjera.</t>
    </r>
  </si>
  <si>
    <r>
      <t xml:space="preserve">El Fondo HUPI Orquídeas mantiene sus operaciones exclusivamente en moneda local, razón por la cual no arroja saldo con </t>
    </r>
    <r>
      <rPr>
        <i/>
        <u/>
        <sz val="11"/>
        <color theme="1"/>
        <rFont val="Gantari"/>
      </rPr>
      <t>Diferencia de Cambio en Moneda Extranjera</t>
    </r>
  </si>
  <si>
    <r>
      <t xml:space="preserve">    </t>
    </r>
    <r>
      <rPr>
        <b/>
        <sz val="11"/>
        <color theme="1"/>
        <rFont val="Gantari"/>
      </rPr>
      <t xml:space="preserve">4.1) </t>
    </r>
    <r>
      <rPr>
        <b/>
        <u/>
        <sz val="11"/>
        <color theme="1"/>
        <rFont val="Gantari"/>
      </rPr>
      <t>Disponibilidades:</t>
    </r>
    <r>
      <rPr>
        <sz val="11"/>
        <color theme="1"/>
        <rFont val="Gantari"/>
      </rPr>
      <t xml:space="preserve"> Esta cuenta esta compuesta por los saldos en los bancos a la fecha de estos estados financieros</t>
    </r>
  </si>
  <si>
    <r>
      <t xml:space="preserve">    </t>
    </r>
    <r>
      <rPr>
        <b/>
        <sz val="11"/>
        <color theme="1"/>
        <rFont val="Gantari"/>
      </rPr>
      <t xml:space="preserve">4.3) </t>
    </r>
    <r>
      <rPr>
        <b/>
        <u/>
        <sz val="11"/>
        <color theme="1"/>
        <rFont val="Gantari"/>
      </rPr>
      <t>Acreedores por Operación:</t>
    </r>
    <r>
      <rPr>
        <sz val="11"/>
        <color theme="1"/>
        <rFont val="Gantari"/>
      </rPr>
      <t xml:space="preserve"> El saldo es el siguiente</t>
    </r>
  </si>
  <si>
    <r>
      <t xml:space="preserve">    </t>
    </r>
    <r>
      <rPr>
        <b/>
        <sz val="11"/>
        <color theme="1"/>
        <rFont val="Gantari"/>
      </rPr>
      <t xml:space="preserve">4.4) </t>
    </r>
    <r>
      <rPr>
        <b/>
        <u/>
        <sz val="11"/>
        <color theme="1"/>
        <rFont val="Gantari"/>
      </rPr>
      <t>Comisión a Pagar a la Administradora</t>
    </r>
    <r>
      <rPr>
        <u/>
        <sz val="11"/>
        <color theme="1"/>
        <rFont val="Gantari"/>
      </rPr>
      <t>:</t>
    </r>
    <r>
      <rPr>
        <sz val="11"/>
        <color theme="1"/>
        <rFont val="Gantari"/>
      </rPr>
      <t xml:space="preserve"> Esta compuesta por los saldos de las comisiones por administración del fondo del periodo.</t>
    </r>
  </si>
  <si>
    <r>
      <t xml:space="preserve">    </t>
    </r>
    <r>
      <rPr>
        <b/>
        <sz val="11"/>
        <color theme="1"/>
        <rFont val="Gantari"/>
      </rPr>
      <t xml:space="preserve">4.5) </t>
    </r>
    <r>
      <rPr>
        <b/>
        <u/>
        <sz val="11"/>
        <color theme="1"/>
        <rFont val="Gantari"/>
      </rPr>
      <t>Resultado por Tenencia de Inversiones</t>
    </r>
    <r>
      <rPr>
        <u/>
        <sz val="11"/>
        <color theme="1"/>
        <rFont val="Gantari"/>
      </rPr>
      <t>:</t>
    </r>
    <r>
      <rPr>
        <sz val="11"/>
        <color theme="1"/>
        <rFont val="Gantari"/>
      </rPr>
      <t xml:space="preserve"> Esta cuenta se compone por el rendimiento de las inversiones de títulos en el período, con resultados negativos por constituir inversiones con vencimientos múltiples en el período.</t>
    </r>
  </si>
  <si>
    <r>
      <t xml:space="preserve">5) </t>
    </r>
    <r>
      <rPr>
        <b/>
        <u/>
        <sz val="11"/>
        <color theme="1"/>
        <rFont val="Gantari"/>
      </rPr>
      <t>Hecho Relevante:</t>
    </r>
  </si>
  <si>
    <r>
      <t xml:space="preserve">6) </t>
    </r>
    <r>
      <rPr>
        <b/>
        <u/>
        <sz val="11"/>
        <color theme="1"/>
        <rFont val="Gantari"/>
      </rPr>
      <t>Hecho Posteriores:</t>
    </r>
  </si>
  <si>
    <r>
      <t xml:space="preserve">Resultado por tenencia de inversiones </t>
    </r>
    <r>
      <rPr>
        <b/>
        <sz val="11"/>
        <color theme="1"/>
        <rFont val="Gantari"/>
      </rPr>
      <t>Nota 4.5</t>
    </r>
  </si>
  <si>
    <r>
      <t xml:space="preserve">Disponibilidades </t>
    </r>
    <r>
      <rPr>
        <b/>
        <sz val="11"/>
        <color rgb="FF000000"/>
        <rFont val="Gantari"/>
      </rPr>
      <t>Nota 4.1</t>
    </r>
  </si>
  <si>
    <r>
      <t xml:space="preserve">Inversiones </t>
    </r>
    <r>
      <rPr>
        <b/>
        <sz val="11"/>
        <color rgb="FF000000"/>
        <rFont val="Gantari"/>
      </rPr>
      <t>Anexo I</t>
    </r>
  </si>
  <si>
    <r>
      <t xml:space="preserve">Otros Créditos </t>
    </r>
    <r>
      <rPr>
        <b/>
        <sz val="11"/>
        <color theme="1"/>
        <rFont val="Gantari"/>
      </rPr>
      <t>Nota 4.2</t>
    </r>
  </si>
  <si>
    <r>
      <t xml:space="preserve">Acreedores Varios </t>
    </r>
    <r>
      <rPr>
        <b/>
        <sz val="11"/>
        <color rgb="FF000000"/>
        <rFont val="Gantari"/>
      </rPr>
      <t>Nota 4.3</t>
    </r>
  </si>
  <si>
    <r>
      <t xml:space="preserve">Comisiones a pagar a la administradora </t>
    </r>
    <r>
      <rPr>
        <b/>
        <sz val="11"/>
        <color rgb="FF000000"/>
        <rFont val="Gantari"/>
      </rPr>
      <t>Nota 4.4</t>
    </r>
  </si>
  <si>
    <r>
      <rPr>
        <b/>
        <sz val="16"/>
        <color theme="1"/>
        <rFont val="Gantari"/>
      </rPr>
      <t xml:space="preserve">ESTADOS FINANCIEROS
FONDO DE INVERSIÓN INMOBILIARIO HUPI ORQUIDEAS
</t>
    </r>
    <r>
      <rPr>
        <u/>
        <sz val="14"/>
        <color theme="1"/>
        <rFont val="Gantari"/>
      </rPr>
      <t>s/ Res. N° 35/2023</t>
    </r>
  </si>
  <si>
    <t>Los estados financieros se han preparado de acuerdo con normas contables y criterios de valuación dictados por la Super Intendencia de Valores y con normas de información financiera vigentes en el Paraguay.</t>
  </si>
  <si>
    <t>La valorización de las inversiones aplicadas en el fondo están constituidas por el valor de costo de compra y las costos asociados para la construcción.</t>
  </si>
  <si>
    <r>
      <t xml:space="preserve">    </t>
    </r>
    <r>
      <rPr>
        <b/>
        <sz val="11"/>
        <color theme="1"/>
        <rFont val="Gantari"/>
      </rPr>
      <t xml:space="preserve">4.2) </t>
    </r>
    <r>
      <rPr>
        <b/>
        <u/>
        <sz val="11"/>
        <color theme="1"/>
        <rFont val="Gantari"/>
      </rPr>
      <t>Otros Créditos</t>
    </r>
    <r>
      <rPr>
        <u/>
        <sz val="11"/>
        <color theme="1"/>
        <rFont val="Gantari"/>
      </rPr>
      <t>:</t>
    </r>
    <r>
      <rPr>
        <sz val="11"/>
        <color theme="1"/>
        <rFont val="Gantari"/>
      </rPr>
      <t xml:space="preserve"> Esta compuesto por el anticipo financiero otorgado a la constructora y que se descuenta en un 15% sobre cada certificado de obra de forma mensual, el saldo a la fecha es la siguiente:</t>
    </r>
  </si>
  <si>
    <t>Dentro del periodo que se informa se decidió la rescisión de contrato de Obra y Desarrollo con HUPI Constructora SA por incumplimiento de varios artículos del contrato.</t>
  </si>
  <si>
    <t>Ventas de Instrumentos</t>
  </si>
  <si>
    <t>Cadiem AFPISA realizo las siguientes actividades:
a) Cambio de reglamento Interno del Fondo con aprobación mediante Asamblea Extraordinaria.
b) Gestiones para la firma de un contrato de obra con la empresa Ingenia para el reinicio de las actividades de construcción.</t>
  </si>
  <si>
    <t>Cadiem AFPISA, es la encargada de la custodia de activos del Fondo. Si hubiese títulos físicos serán resguardados en la Caja de Valores del Paraguay.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</si>
</sst>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43" formatCode="_ * #,##0.00_ ;_ * \-#,##0.00_ ;_ * &quot;-&quot;??_ ;_ @_ "/>
    <numFmt numFmtId="164" formatCode="_ * #,##0.000000_ ;_ * \-#,##0.000000_ ;_ * &quot;-&quot;_ ;_ @_ "/>
    <numFmt numFmtId="165" formatCode="_ * #,##0.00_ ;_ * \-#,##0.00_ ;_ * &quot;-&quot;_ ;_ @_ "/>
    <numFmt numFmtId="166" formatCode="_ * #,##0.000000_ ;_ * \-#,##0.000000_ ;_ * &quot;-&quot;??????_ ;_ @_ "/>
    <numFmt numFmtId="167" formatCode="_(* #,##0.00_);_(* \(#,##0.00\);_(* &quot;-&quot;??_);_(@_)"/>
  </numFmts>
  <fonts count="24" x14ac:knownFonts="1">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Gantari"/>
    </font>
    <font>
      <b/>
      <sz val="16"/>
      <color theme="1"/>
      <name val="Gantari"/>
    </font>
    <font>
      <u/>
      <sz val="14"/>
      <color theme="1"/>
      <name val="Gantari"/>
    </font>
    <font>
      <b/>
      <sz val="11"/>
      <color theme="1"/>
      <name val="Gantari"/>
    </font>
    <font>
      <u/>
      <sz val="11"/>
      <color theme="10"/>
      <name val="Gantari"/>
    </font>
    <font>
      <sz val="11"/>
      <name val="Gantari"/>
    </font>
    <font>
      <b/>
      <sz val="11"/>
      <name val="Gantari"/>
    </font>
    <font>
      <b/>
      <sz val="11"/>
      <color indexed="72"/>
      <name val="Gantari"/>
    </font>
    <font>
      <b/>
      <sz val="11"/>
      <color indexed="8"/>
      <name val="Gantari"/>
    </font>
    <font>
      <b/>
      <u/>
      <sz val="11"/>
      <color indexed="8"/>
      <name val="Gantari"/>
    </font>
    <font>
      <b/>
      <u/>
      <sz val="11"/>
      <color theme="1"/>
      <name val="Gantari"/>
    </font>
    <font>
      <i/>
      <u/>
      <sz val="11"/>
      <color theme="1"/>
      <name val="Gantari"/>
    </font>
    <font>
      <sz val="11"/>
      <color rgb="FF000000"/>
      <name val="Gantari"/>
    </font>
    <font>
      <u/>
      <sz val="11"/>
      <color theme="1"/>
      <name val="Gantari"/>
    </font>
    <font>
      <b/>
      <sz val="8"/>
      <color theme="1"/>
      <name val="Gantari"/>
    </font>
    <font>
      <b/>
      <sz val="11"/>
      <color rgb="FF000000"/>
      <name val="Gantari"/>
    </font>
    <font>
      <b/>
      <sz val="8"/>
      <color indexed="72"/>
      <name val="Gantari"/>
    </font>
  </fonts>
  <fills count="4">
    <fill>
      <patternFill patternType="none"/>
    </fill>
    <fill>
      <patternFill patternType="gray125"/>
    </fill>
    <fill>
      <patternFill patternType="solid">
        <fgColor rgb="FFFFFFFF"/>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67" fontId="4" fillId="0" borderId="0" applyFont="0" applyFill="0" applyBorder="0" applyAlignment="0" applyProtection="0"/>
    <xf numFmtId="0" fontId="5" fillId="0" borderId="0"/>
    <xf numFmtId="0" fontId="6" fillId="0" borderId="0" applyNumberFormat="0" applyFill="0" applyBorder="0" applyAlignment="0" applyProtection="0"/>
    <xf numFmtId="9" fontId="1" fillId="0" borderId="0" applyFont="0" applyFill="0" applyBorder="0" applyAlignment="0" applyProtection="0"/>
  </cellStyleXfs>
  <cellXfs count="207">
    <xf numFmtId="0" fontId="0" fillId="0" borderId="0" xfId="0"/>
    <xf numFmtId="0" fontId="7" fillId="0" borderId="0" xfId="0" applyFont="1"/>
    <xf numFmtId="0" fontId="11" fillId="0" borderId="0" xfId="9" applyFont="1" applyAlignment="1">
      <alignment horizontal="left" vertical="top"/>
    </xf>
    <xf numFmtId="0" fontId="12" fillId="0" borderId="0" xfId="2" applyFont="1" applyAlignment="1">
      <alignment horizontal="left" vertical="top"/>
    </xf>
    <xf numFmtId="0" fontId="12" fillId="0" borderId="0" xfId="2" applyFont="1"/>
    <xf numFmtId="0" fontId="12" fillId="0" borderId="0" xfId="0" applyFont="1"/>
    <xf numFmtId="0" fontId="13" fillId="0" borderId="14" xfId="2" applyFont="1" applyBorder="1" applyAlignment="1">
      <alignment horizontal="centerContinuous" vertical="top"/>
    </xf>
    <xf numFmtId="0" fontId="14" fillId="0" borderId="5" xfId="2" applyFont="1" applyBorder="1" applyAlignment="1">
      <alignment horizontal="centerContinuous" vertical="top"/>
    </xf>
    <xf numFmtId="0" fontId="14" fillId="0" borderId="6" xfId="2" applyFont="1" applyBorder="1" applyAlignment="1">
      <alignment horizontal="centerContinuous" vertical="top"/>
    </xf>
    <xf numFmtId="0" fontId="14" fillId="0" borderId="7" xfId="2" applyFont="1" applyBorder="1" applyAlignment="1">
      <alignment horizontal="centerContinuous" vertical="top"/>
    </xf>
    <xf numFmtId="14" fontId="14" fillId="0" borderId="5" xfId="2" applyNumberFormat="1" applyFont="1" applyBorder="1" applyAlignment="1">
      <alignment horizontal="centerContinuous" vertical="top"/>
    </xf>
    <xf numFmtId="0" fontId="12" fillId="0" borderId="0" xfId="0" applyFont="1" applyAlignment="1">
      <alignment horizontal="center" vertical="center" wrapText="1"/>
    </xf>
    <xf numFmtId="0" fontId="14" fillId="0" borderId="1" xfId="2" applyFont="1" applyBorder="1" applyAlignment="1">
      <alignment horizontal="center" vertical="center" wrapText="1"/>
    </xf>
    <xf numFmtId="0" fontId="12" fillId="0" borderId="10" xfId="0" applyFont="1" applyBorder="1"/>
    <xf numFmtId="0" fontId="12" fillId="0" borderId="11" xfId="0" applyFont="1" applyBorder="1"/>
    <xf numFmtId="14" fontId="12" fillId="0" borderId="11" xfId="0" applyNumberFormat="1" applyFont="1" applyBorder="1"/>
    <xf numFmtId="41" fontId="12" fillId="0" borderId="11" xfId="1" applyFont="1" applyBorder="1" applyAlignment="1"/>
    <xf numFmtId="41" fontId="12" fillId="0" borderId="11" xfId="1" applyFont="1" applyBorder="1"/>
    <xf numFmtId="10" fontId="12" fillId="0" borderId="11" xfId="10" applyNumberFormat="1" applyFont="1" applyBorder="1" applyAlignment="1"/>
    <xf numFmtId="41" fontId="12" fillId="0" borderId="12" xfId="1" applyFont="1" applyBorder="1"/>
    <xf numFmtId="0" fontId="12" fillId="0" borderId="13" xfId="0" applyFont="1" applyBorder="1"/>
    <xf numFmtId="0" fontId="12" fillId="0" borderId="14" xfId="0" applyFont="1" applyBorder="1"/>
    <xf numFmtId="41" fontId="12" fillId="0" borderId="14" xfId="1" applyFont="1" applyBorder="1"/>
    <xf numFmtId="10" fontId="12" fillId="0" borderId="14" xfId="10" applyNumberFormat="1" applyFont="1" applyBorder="1"/>
    <xf numFmtId="0" fontId="12" fillId="0" borderId="15" xfId="0" applyFont="1" applyBorder="1"/>
    <xf numFmtId="0" fontId="15" fillId="0" borderId="11" xfId="0" applyFont="1" applyBorder="1" applyAlignment="1">
      <alignment vertical="top"/>
    </xf>
    <xf numFmtId="41" fontId="15" fillId="0" borderId="11" xfId="1" applyFont="1" applyBorder="1" applyAlignment="1" applyProtection="1">
      <alignment horizontal="right" vertical="top"/>
    </xf>
    <xf numFmtId="0" fontId="15" fillId="0" borderId="11" xfId="1" applyNumberFormat="1" applyFont="1" applyBorder="1" applyAlignment="1" applyProtection="1">
      <alignment horizontal="right" vertical="top"/>
    </xf>
    <xf numFmtId="0" fontId="12" fillId="0" borderId="12" xfId="0" applyFont="1" applyBorder="1"/>
    <xf numFmtId="0" fontId="12" fillId="0" borderId="8" xfId="0" applyFont="1" applyBorder="1"/>
    <xf numFmtId="0" fontId="15" fillId="0" borderId="0" xfId="0" applyFont="1" applyAlignment="1">
      <alignment vertical="top"/>
    </xf>
    <xf numFmtId="41" fontId="15" fillId="0" borderId="0" xfId="1" applyFont="1" applyBorder="1" applyAlignment="1" applyProtection="1">
      <alignment horizontal="right" vertical="top"/>
    </xf>
    <xf numFmtId="0" fontId="15" fillId="0" borderId="0" xfId="1" applyNumberFormat="1" applyFont="1" applyBorder="1" applyAlignment="1" applyProtection="1">
      <alignment horizontal="right" vertical="top"/>
    </xf>
    <xf numFmtId="0" fontId="12" fillId="0" borderId="9" xfId="0" applyFont="1" applyBorder="1"/>
    <xf numFmtId="0" fontId="16" fillId="0" borderId="14" xfId="0" applyFont="1" applyBorder="1" applyAlignment="1">
      <alignment vertical="top"/>
    </xf>
    <xf numFmtId="41" fontId="15" fillId="0" borderId="14" xfId="1" applyFont="1" applyBorder="1" applyAlignment="1" applyProtection="1">
      <alignment horizontal="right" vertical="top"/>
    </xf>
    <xf numFmtId="0" fontId="15" fillId="0" borderId="14" xfId="1" applyNumberFormat="1" applyFont="1" applyBorder="1" applyAlignment="1" applyProtection="1">
      <alignment horizontal="right" vertical="top"/>
    </xf>
    <xf numFmtId="0" fontId="11" fillId="0" borderId="0" xfId="9" applyFont="1"/>
    <xf numFmtId="0" fontId="10" fillId="0" borderId="0" xfId="0" applyFont="1" applyAlignment="1">
      <alignment horizontal="left" wrapText="1"/>
    </xf>
    <xf numFmtId="0" fontId="7" fillId="0" borderId="0" xfId="0" applyFont="1" applyAlignment="1">
      <alignment horizontal="left" vertical="top" wrapText="1"/>
    </xf>
    <xf numFmtId="0" fontId="10" fillId="0" borderId="0" xfId="0" applyFont="1" applyAlignment="1">
      <alignment horizontal="left" vertical="center" wrapText="1"/>
    </xf>
    <xf numFmtId="0" fontId="7" fillId="0" borderId="0" xfId="0" applyFont="1" applyAlignment="1">
      <alignment horizontal="left" wrapText="1"/>
    </xf>
    <xf numFmtId="0" fontId="10" fillId="0" borderId="1" xfId="0" applyFont="1" applyBorder="1" applyAlignment="1">
      <alignment horizontal="center" vertical="center"/>
    </xf>
    <xf numFmtId="14" fontId="10" fillId="0" borderId="1" xfId="0" applyNumberFormat="1" applyFont="1" applyBorder="1" applyAlignment="1">
      <alignment horizontal="center" vertical="center"/>
    </xf>
    <xf numFmtId="0" fontId="7" fillId="0" borderId="1" xfId="0" applyFont="1" applyBorder="1" applyAlignment="1">
      <alignment horizontal="justify" vertical="center"/>
    </xf>
    <xf numFmtId="165" fontId="7" fillId="0" borderId="1" xfId="1" applyNumberFormat="1" applyFont="1" applyBorder="1" applyAlignment="1">
      <alignment horizontal="center" vertical="center"/>
    </xf>
    <xf numFmtId="0" fontId="10" fillId="0" borderId="0" xfId="0" applyFont="1"/>
    <xf numFmtId="0" fontId="10" fillId="0" borderId="0" xfId="0" applyFont="1" applyAlignment="1">
      <alignment wrapText="1"/>
    </xf>
    <xf numFmtId="41" fontId="7" fillId="0" borderId="2" xfId="1" applyFont="1" applyBorder="1" applyAlignment="1">
      <alignment horizontal="center" vertical="center"/>
    </xf>
    <xf numFmtId="43" fontId="7" fillId="0" borderId="0" xfId="0" applyNumberFormat="1" applyFont="1"/>
    <xf numFmtId="165" fontId="7" fillId="0" borderId="4" xfId="1" applyNumberFormat="1" applyFont="1" applyFill="1" applyBorder="1" applyAlignment="1">
      <alignment horizontal="center" vertical="center"/>
    </xf>
    <xf numFmtId="41" fontId="10" fillId="0" borderId="1" xfId="1" applyFont="1" applyFill="1" applyBorder="1" applyAlignment="1">
      <alignment horizontal="center" vertical="center"/>
    </xf>
    <xf numFmtId="0" fontId="10" fillId="0" borderId="1" xfId="0" applyFont="1" applyBorder="1" applyAlignment="1">
      <alignment horizontal="center" vertical="center" wrapText="1"/>
    </xf>
    <xf numFmtId="0" fontId="7" fillId="0" borderId="10" xfId="0" applyFont="1" applyBorder="1"/>
    <xf numFmtId="41" fontId="7" fillId="0" borderId="2" xfId="1" applyFont="1" applyFill="1" applyBorder="1" applyAlignment="1">
      <alignment horizontal="center" vertical="center"/>
    </xf>
    <xf numFmtId="41" fontId="7" fillId="0" borderId="9" xfId="1" applyFont="1" applyFill="1" applyBorder="1" applyAlignment="1">
      <alignment horizontal="center" vertical="center"/>
    </xf>
    <xf numFmtId="0" fontId="7" fillId="0" borderId="8" xfId="0" applyFont="1" applyBorder="1"/>
    <xf numFmtId="41" fontId="7" fillId="0" borderId="3" xfId="1" applyFont="1" applyFill="1" applyBorder="1" applyAlignment="1">
      <alignment horizontal="center" vertical="center"/>
    </xf>
    <xf numFmtId="0" fontId="7" fillId="0" borderId="13" xfId="0" applyFont="1" applyBorder="1"/>
    <xf numFmtId="41" fontId="19" fillId="0" borderId="4" xfId="1" applyFont="1" applyBorder="1" applyAlignment="1">
      <alignment horizontal="center" vertical="center"/>
    </xf>
    <xf numFmtId="41" fontId="19" fillId="0" borderId="4" xfId="1" applyFont="1" applyFill="1" applyBorder="1" applyAlignment="1">
      <alignment horizontal="center" vertical="center"/>
    </xf>
    <xf numFmtId="41" fontId="7" fillId="0" borderId="15" xfId="1" applyFont="1" applyFill="1" applyBorder="1" applyAlignment="1">
      <alignment horizontal="center" vertical="center"/>
    </xf>
    <xf numFmtId="0" fontId="7" fillId="0" borderId="2" xfId="0" applyFont="1" applyBorder="1"/>
    <xf numFmtId="41" fontId="19" fillId="0" borderId="2" xfId="1" applyFont="1" applyBorder="1" applyAlignment="1">
      <alignment horizontal="right"/>
    </xf>
    <xf numFmtId="41" fontId="19" fillId="0" borderId="2" xfId="1" applyFont="1" applyBorder="1"/>
    <xf numFmtId="0" fontId="7" fillId="0" borderId="3" xfId="0" applyFont="1" applyBorder="1"/>
    <xf numFmtId="41" fontId="7" fillId="0" borderId="3" xfId="1" applyFont="1" applyBorder="1" applyAlignment="1">
      <alignment horizontal="right" vertical="center"/>
    </xf>
    <xf numFmtId="41" fontId="19" fillId="0" borderId="3" xfId="1" applyFont="1" applyBorder="1"/>
    <xf numFmtId="41" fontId="7" fillId="0" borderId="3" xfId="1" applyFont="1" applyBorder="1" applyAlignment="1">
      <alignment horizontal="center" vertical="center"/>
    </xf>
    <xf numFmtId="0" fontId="7" fillId="0" borderId="4" xfId="0" applyFont="1" applyBorder="1"/>
    <xf numFmtId="41" fontId="7" fillId="0" borderId="4" xfId="1" applyFont="1" applyBorder="1" applyAlignment="1">
      <alignment horizontal="right" vertical="center"/>
    </xf>
    <xf numFmtId="41" fontId="19" fillId="0" borderId="4" xfId="1" applyFont="1" applyBorder="1"/>
    <xf numFmtId="41" fontId="7" fillId="0" borderId="4" xfId="1" applyFont="1" applyBorder="1" applyAlignment="1">
      <alignment horizontal="center" vertical="center"/>
    </xf>
    <xf numFmtId="41" fontId="7" fillId="0" borderId="2" xfId="1" applyFont="1" applyBorder="1"/>
    <xf numFmtId="3" fontId="7" fillId="0" borderId="2" xfId="0" applyNumberFormat="1" applyFont="1" applyBorder="1"/>
    <xf numFmtId="41" fontId="7" fillId="0" borderId="3" xfId="1" applyFont="1" applyBorder="1"/>
    <xf numFmtId="3" fontId="7" fillId="0" borderId="3" xfId="0" applyNumberFormat="1" applyFont="1" applyBorder="1"/>
    <xf numFmtId="41" fontId="7" fillId="0" borderId="4" xfId="1" applyFont="1" applyBorder="1"/>
    <xf numFmtId="3" fontId="7" fillId="0" borderId="4" xfId="0" applyNumberFormat="1" applyFont="1" applyBorder="1"/>
    <xf numFmtId="41" fontId="7" fillId="0" borderId="9" xfId="1" applyFont="1" applyBorder="1" applyAlignment="1">
      <alignment horizontal="center" vertical="center"/>
    </xf>
    <xf numFmtId="41" fontId="7" fillId="0" borderId="15" xfId="1" applyFont="1" applyBorder="1" applyAlignment="1">
      <alignment horizontal="center" vertical="center"/>
    </xf>
    <xf numFmtId="165" fontId="19" fillId="0" borderId="0" xfId="1" applyNumberFormat="1" applyFont="1" applyFill="1" applyBorder="1" applyAlignment="1">
      <alignment horizontal="center" vertical="center"/>
    </xf>
    <xf numFmtId="165" fontId="7" fillId="0" borderId="0" xfId="1" applyNumberFormat="1" applyFont="1" applyFill="1" applyBorder="1" applyAlignment="1">
      <alignment horizontal="center" vertical="center"/>
    </xf>
    <xf numFmtId="41" fontId="7" fillId="0" borderId="0" xfId="1" applyFont="1" applyFill="1" applyBorder="1" applyAlignment="1">
      <alignment horizontal="center" vertical="center"/>
    </xf>
    <xf numFmtId="0" fontId="10" fillId="0" borderId="2" xfId="0" applyFont="1" applyBorder="1" applyAlignment="1">
      <alignment horizontal="center" vertical="center"/>
    </xf>
    <xf numFmtId="0" fontId="19" fillId="0" borderId="2" xfId="0" applyFont="1" applyBorder="1" applyAlignment="1">
      <alignment horizontal="left" vertical="top"/>
    </xf>
    <xf numFmtId="41" fontId="7" fillId="0" borderId="2" xfId="1" applyFont="1" applyFill="1" applyBorder="1"/>
    <xf numFmtId="0" fontId="19" fillId="0" borderId="4" xfId="0" applyFont="1" applyBorder="1" applyAlignment="1">
      <alignment horizontal="left" vertical="top"/>
    </xf>
    <xf numFmtId="41" fontId="7" fillId="0" borderId="4" xfId="1" applyFont="1" applyFill="1" applyBorder="1"/>
    <xf numFmtId="0" fontId="10" fillId="0" borderId="13" xfId="0" applyFont="1" applyBorder="1" applyAlignment="1">
      <alignment horizontal="center" vertical="center"/>
    </xf>
    <xf numFmtId="41" fontId="10" fillId="0" borderId="1" xfId="1" applyFont="1" applyFill="1" applyBorder="1"/>
    <xf numFmtId="0" fontId="10" fillId="0" borderId="0" xfId="0" applyFont="1" applyAlignment="1">
      <alignment horizontal="center" vertical="center"/>
    </xf>
    <xf numFmtId="165" fontId="10" fillId="0" borderId="0" xfId="1" applyNumberFormat="1" applyFont="1" applyFill="1" applyBorder="1"/>
    <xf numFmtId="41" fontId="7" fillId="0" borderId="0" xfId="0" applyNumberFormat="1" applyFont="1"/>
    <xf numFmtId="0" fontId="10" fillId="0" borderId="4" xfId="0" applyFont="1" applyBorder="1" applyAlignment="1">
      <alignment horizontal="center" vertical="center"/>
    </xf>
    <xf numFmtId="41" fontId="10" fillId="0" borderId="15" xfId="1" applyFont="1" applyBorder="1"/>
    <xf numFmtId="0" fontId="7" fillId="0" borderId="1" xfId="0" applyFont="1" applyBorder="1"/>
    <xf numFmtId="41" fontId="7" fillId="0" borderId="12" xfId="1" applyFont="1" applyBorder="1"/>
    <xf numFmtId="41" fontId="10" fillId="0" borderId="7" xfId="1" applyFont="1" applyBorder="1"/>
    <xf numFmtId="41" fontId="7" fillId="0" borderId="0" xfId="0" applyNumberFormat="1" applyFont="1" applyAlignment="1">
      <alignment horizontal="left" vertical="top" wrapText="1"/>
    </xf>
    <xf numFmtId="41" fontId="7" fillId="0" borderId="1" xfId="1" applyFont="1" applyBorder="1"/>
    <xf numFmtId="41" fontId="10" fillId="0" borderId="1" xfId="1" applyFont="1" applyBorder="1" applyAlignment="1">
      <alignment horizontal="center" vertical="center"/>
    </xf>
    <xf numFmtId="0" fontId="10" fillId="0" borderId="1" xfId="0" applyFont="1" applyBorder="1"/>
    <xf numFmtId="165" fontId="10" fillId="0" borderId="1" xfId="1" applyNumberFormat="1" applyFont="1" applyBorder="1"/>
    <xf numFmtId="0" fontId="17" fillId="0" borderId="8" xfId="0" applyFont="1" applyBorder="1"/>
    <xf numFmtId="41" fontId="17" fillId="0" borderId="8" xfId="1" applyFont="1" applyBorder="1"/>
    <xf numFmtId="165" fontId="10" fillId="0" borderId="2" xfId="1" applyNumberFormat="1" applyFont="1" applyBorder="1"/>
    <xf numFmtId="165" fontId="10" fillId="0" borderId="3" xfId="1" applyNumberFormat="1" applyFont="1" applyBorder="1"/>
    <xf numFmtId="41" fontId="7" fillId="0" borderId="8" xfId="1" applyFont="1" applyBorder="1"/>
    <xf numFmtId="165" fontId="7" fillId="0" borderId="3" xfId="1" applyNumberFormat="1" applyFont="1" applyBorder="1"/>
    <xf numFmtId="165" fontId="7" fillId="0" borderId="3" xfId="1" applyNumberFormat="1" applyFont="1" applyFill="1" applyBorder="1"/>
    <xf numFmtId="0" fontId="10" fillId="0" borderId="8" xfId="0" applyFont="1" applyBorder="1"/>
    <xf numFmtId="41" fontId="10" fillId="0" borderId="8" xfId="1" applyFont="1" applyBorder="1"/>
    <xf numFmtId="165" fontId="7" fillId="0" borderId="4" xfId="1" applyNumberFormat="1" applyFont="1" applyBorder="1"/>
    <xf numFmtId="0" fontId="10" fillId="0" borderId="1" xfId="0" applyFont="1" applyBorder="1" applyAlignment="1">
      <alignment horizontal="left" vertical="center" wrapText="1"/>
    </xf>
    <xf numFmtId="41" fontId="10" fillId="0" borderId="1" xfId="1" applyFont="1" applyBorder="1" applyAlignment="1">
      <alignment horizontal="left" vertical="center" wrapText="1"/>
    </xf>
    <xf numFmtId="165" fontId="10" fillId="0" borderId="1" xfId="1" applyNumberFormat="1" applyFont="1" applyBorder="1" applyAlignment="1">
      <alignment horizontal="center" vertical="center" wrapText="1"/>
    </xf>
    <xf numFmtId="165" fontId="7" fillId="0" borderId="2" xfId="1" applyNumberFormat="1" applyFont="1" applyBorder="1"/>
    <xf numFmtId="0" fontId="10" fillId="0" borderId="1" xfId="0" applyFont="1" applyBorder="1" applyAlignment="1">
      <alignment horizontal="left" wrapText="1"/>
    </xf>
    <xf numFmtId="165" fontId="7" fillId="0" borderId="9" xfId="1" applyNumberFormat="1" applyFont="1" applyBorder="1" applyAlignment="1">
      <alignment horizontal="center"/>
    </xf>
    <xf numFmtId="41" fontId="10" fillId="0" borderId="1" xfId="1" applyFont="1" applyBorder="1" applyAlignment="1">
      <alignment horizontal="center"/>
    </xf>
    <xf numFmtId="165" fontId="10" fillId="0" borderId="1" xfId="1" applyNumberFormat="1" applyFont="1" applyBorder="1" applyAlignment="1">
      <alignment horizontal="center"/>
    </xf>
    <xf numFmtId="165" fontId="7" fillId="0" borderId="0" xfId="0" applyNumberFormat="1" applyFont="1"/>
    <xf numFmtId="0" fontId="21" fillId="0" borderId="0" xfId="0" applyFont="1" applyAlignment="1">
      <alignment horizontal="left"/>
    </xf>
    <xf numFmtId="41" fontId="7" fillId="0" borderId="0" xfId="1" applyFont="1"/>
    <xf numFmtId="0" fontId="10" fillId="0" borderId="1" xfId="0" applyFont="1" applyBorder="1" applyAlignment="1">
      <alignment horizontal="center"/>
    </xf>
    <xf numFmtId="14" fontId="10" fillId="0" borderId="1" xfId="0" applyNumberFormat="1" applyFont="1" applyBorder="1" applyAlignment="1">
      <alignment horizontal="center"/>
    </xf>
    <xf numFmtId="41" fontId="10" fillId="0" borderId="1" xfId="1" applyFont="1" applyBorder="1"/>
    <xf numFmtId="165" fontId="7" fillId="0" borderId="0" xfId="1" applyNumberFormat="1" applyFont="1"/>
    <xf numFmtId="0" fontId="10" fillId="0" borderId="2" xfId="0" applyFont="1" applyBorder="1"/>
    <xf numFmtId="41" fontId="7" fillId="0" borderId="3" xfId="1" applyFont="1" applyFill="1" applyBorder="1"/>
    <xf numFmtId="0" fontId="10" fillId="0" borderId="4" xfId="0" applyFont="1" applyBorder="1"/>
    <xf numFmtId="41" fontId="10" fillId="0" borderId="4" xfId="1" applyFont="1" applyBorder="1"/>
    <xf numFmtId="41" fontId="10" fillId="0" borderId="1" xfId="0" applyNumberFormat="1" applyFont="1" applyBorder="1"/>
    <xf numFmtId="0" fontId="10" fillId="0" borderId="5" xfId="0" applyFont="1" applyBorder="1"/>
    <xf numFmtId="0" fontId="10" fillId="0" borderId="6" xfId="0" applyFont="1" applyBorder="1"/>
    <xf numFmtId="165" fontId="10" fillId="0" borderId="6" xfId="1" applyNumberFormat="1" applyFont="1" applyBorder="1"/>
    <xf numFmtId="0" fontId="10" fillId="3" borderId="0" xfId="0" applyFont="1" applyFill="1" applyAlignment="1">
      <alignment horizontal="centerContinuous"/>
    </xf>
    <xf numFmtId="0" fontId="17" fillId="0" borderId="0" xfId="0" applyFont="1" applyAlignment="1">
      <alignment horizontal="centerContinuous"/>
    </xf>
    <xf numFmtId="0" fontId="10" fillId="0" borderId="0" xfId="0" applyFont="1" applyAlignment="1">
      <alignment horizontal="centerContinuous"/>
    </xf>
    <xf numFmtId="0" fontId="22" fillId="2" borderId="1" xfId="0" applyFont="1" applyFill="1" applyBorder="1" applyAlignment="1">
      <alignment horizontal="center" vertical="center"/>
    </xf>
    <xf numFmtId="14" fontId="22" fillId="2" borderId="1" xfId="0" applyNumberFormat="1" applyFont="1" applyFill="1" applyBorder="1" applyAlignment="1">
      <alignment horizontal="center" vertical="center"/>
    </xf>
    <xf numFmtId="14" fontId="22" fillId="2" borderId="0" xfId="0" applyNumberFormat="1" applyFont="1" applyFill="1" applyAlignment="1">
      <alignment horizontal="center" vertical="center"/>
    </xf>
    <xf numFmtId="0" fontId="19" fillId="2" borderId="2" xfId="0" applyFont="1" applyFill="1" applyBorder="1" applyAlignment="1">
      <alignment vertical="center"/>
    </xf>
    <xf numFmtId="41" fontId="19" fillId="2" borderId="3" xfId="1" applyFont="1" applyFill="1" applyBorder="1" applyAlignment="1">
      <alignment vertical="center"/>
    </xf>
    <xf numFmtId="41" fontId="19" fillId="0" borderId="3" xfId="1" applyFont="1" applyBorder="1" applyAlignment="1">
      <alignment horizontal="center" vertical="center"/>
    </xf>
    <xf numFmtId="41" fontId="19" fillId="2" borderId="0" xfId="1" applyFont="1" applyFill="1" applyAlignment="1">
      <alignment horizontal="center" vertical="center"/>
    </xf>
    <xf numFmtId="0" fontId="19" fillId="2" borderId="3" xfId="0" applyFont="1" applyFill="1" applyBorder="1" applyAlignment="1">
      <alignment vertical="center"/>
    </xf>
    <xf numFmtId="41" fontId="19" fillId="2" borderId="3" xfId="1" applyFont="1" applyFill="1" applyBorder="1" applyAlignment="1">
      <alignment horizontal="center" vertical="center"/>
    </xf>
    <xf numFmtId="41" fontId="19" fillId="2" borderId="8" xfId="1" applyFont="1" applyFill="1" applyBorder="1" applyAlignment="1">
      <alignment horizontal="center" vertical="center"/>
    </xf>
    <xf numFmtId="41" fontId="19" fillId="2" borderId="4" xfId="1" applyFont="1" applyFill="1" applyBorder="1" applyAlignment="1">
      <alignment horizontal="center" vertical="center"/>
    </xf>
    <xf numFmtId="0" fontId="22" fillId="2" borderId="1" xfId="0" applyFont="1" applyFill="1" applyBorder="1" applyAlignment="1">
      <alignment vertical="center"/>
    </xf>
    <xf numFmtId="41" fontId="22" fillId="2" borderId="1" xfId="0" applyNumberFormat="1" applyFont="1" applyFill="1" applyBorder="1" applyAlignment="1">
      <alignment vertical="center"/>
    </xf>
    <xf numFmtId="41" fontId="22" fillId="2" borderId="0" xfId="1" applyFont="1" applyFill="1" applyAlignment="1">
      <alignment horizontal="center" vertical="center"/>
    </xf>
    <xf numFmtId="165" fontId="22" fillId="2" borderId="1" xfId="1" applyNumberFormat="1" applyFont="1" applyFill="1" applyBorder="1" applyAlignment="1">
      <alignment horizontal="center" vertical="center"/>
    </xf>
    <xf numFmtId="41" fontId="19" fillId="2" borderId="2" xfId="1" applyFont="1" applyFill="1" applyBorder="1" applyAlignment="1">
      <alignment vertical="center"/>
    </xf>
    <xf numFmtId="165" fontId="19" fillId="2" borderId="2" xfId="1" applyNumberFormat="1" applyFont="1" applyFill="1" applyBorder="1" applyAlignment="1">
      <alignment horizontal="center" vertical="center"/>
    </xf>
    <xf numFmtId="0" fontId="19" fillId="2" borderId="3" xfId="0" applyFont="1" applyFill="1" applyBorder="1" applyAlignment="1">
      <alignment horizontal="left" vertical="center"/>
    </xf>
    <xf numFmtId="41" fontId="19" fillId="2" borderId="3" xfId="1" applyFont="1" applyFill="1" applyBorder="1" applyAlignment="1">
      <alignment horizontal="left" vertical="center"/>
    </xf>
    <xf numFmtId="165" fontId="19" fillId="2" borderId="3" xfId="1" applyNumberFormat="1" applyFont="1" applyFill="1" applyBorder="1" applyAlignment="1">
      <alignment horizontal="center" vertical="center"/>
    </xf>
    <xf numFmtId="165" fontId="22" fillId="0" borderId="1" xfId="1" applyNumberFormat="1" applyFont="1" applyFill="1" applyBorder="1" applyAlignment="1">
      <alignment horizontal="center" vertical="center"/>
    </xf>
    <xf numFmtId="164" fontId="22" fillId="2" borderId="1" xfId="1" applyNumberFormat="1" applyFont="1" applyFill="1" applyBorder="1" applyAlignment="1">
      <alignment horizontal="center" vertical="center"/>
    </xf>
    <xf numFmtId="164" fontId="22" fillId="2" borderId="0" xfId="1" applyNumberFormat="1" applyFont="1" applyFill="1" applyAlignment="1">
      <alignment horizontal="center" vertical="center"/>
    </xf>
    <xf numFmtId="41" fontId="22" fillId="2" borderId="1" xfId="1" applyFont="1" applyFill="1" applyBorder="1" applyAlignment="1">
      <alignment vertical="center"/>
    </xf>
    <xf numFmtId="164" fontId="22" fillId="0" borderId="1" xfId="1" applyNumberFormat="1" applyFont="1" applyBorder="1" applyAlignment="1">
      <alignment horizontal="center" vertical="center"/>
    </xf>
    <xf numFmtId="3" fontId="23" fillId="0" borderId="0" xfId="0" applyNumberFormat="1" applyFont="1" applyAlignment="1">
      <alignment vertical="top"/>
    </xf>
    <xf numFmtId="164" fontId="7" fillId="0" borderId="0" xfId="1" applyNumberFormat="1" applyFont="1"/>
    <xf numFmtId="166" fontId="7" fillId="0" borderId="0" xfId="0" applyNumberFormat="1" applyFont="1"/>
    <xf numFmtId="49" fontId="7" fillId="3" borderId="0" xfId="0" applyNumberFormat="1" applyFont="1" applyFill="1" applyAlignment="1">
      <alignment horizontal="centerContinuous"/>
    </xf>
    <xf numFmtId="49" fontId="7" fillId="0" borderId="0" xfId="0" applyNumberFormat="1" applyFont="1" applyAlignment="1">
      <alignment horizontal="center" vertical="center"/>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Alignment="1">
      <alignment horizontal="center" vertical="center"/>
    </xf>
    <xf numFmtId="0" fontId="7" fillId="3" borderId="9"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21" fillId="0" borderId="0" xfId="0" applyFont="1" applyAlignment="1">
      <alignment horizontal="left"/>
    </xf>
    <xf numFmtId="0" fontId="7" fillId="0" borderId="0" xfId="0" applyFont="1" applyAlignment="1">
      <alignment horizontal="center"/>
    </xf>
    <xf numFmtId="0" fontId="10" fillId="0" borderId="0" xfId="0" applyFont="1" applyAlignment="1">
      <alignment horizontal="center"/>
    </xf>
    <xf numFmtId="0" fontId="10" fillId="3" borderId="0" xfId="0" applyFont="1" applyFill="1" applyAlignment="1">
      <alignment horizontal="center"/>
    </xf>
    <xf numFmtId="0" fontId="17" fillId="0" borderId="0" xfId="0" applyFont="1" applyAlignment="1">
      <alignment horizontal="center"/>
    </xf>
    <xf numFmtId="0" fontId="10" fillId="0" borderId="2" xfId="0" applyFont="1" applyBorder="1" applyAlignment="1">
      <alignment horizontal="left" wrapText="1"/>
    </xf>
    <xf numFmtId="0" fontId="10" fillId="0" borderId="4" xfId="0" applyFont="1" applyBorder="1" applyAlignment="1">
      <alignment horizontal="left" wrapText="1"/>
    </xf>
    <xf numFmtId="41" fontId="10" fillId="0" borderId="2" xfId="1" applyFont="1" applyBorder="1" applyAlignment="1">
      <alignment horizontal="center"/>
    </xf>
    <xf numFmtId="41" fontId="10" fillId="0" borderId="4" xfId="1" applyFont="1" applyBorder="1" applyAlignment="1">
      <alignment horizontal="center"/>
    </xf>
    <xf numFmtId="0" fontId="7" fillId="0" borderId="0" xfId="0" applyFont="1" applyAlignment="1">
      <alignment horizontal="left" wrapText="1"/>
    </xf>
    <xf numFmtId="0" fontId="10" fillId="0" borderId="0" xfId="0" applyFont="1" applyAlignment="1">
      <alignment horizontal="left" wrapText="1"/>
    </xf>
    <xf numFmtId="0" fontId="7" fillId="0" borderId="0" xfId="0" applyFont="1" applyAlignment="1">
      <alignment horizontal="justify" vertical="top" wrapText="1"/>
    </xf>
    <xf numFmtId="0" fontId="17" fillId="0" borderId="0" xfId="0" applyFont="1" applyAlignment="1">
      <alignment horizontal="center" wrapText="1"/>
    </xf>
    <xf numFmtId="0" fontId="7" fillId="0" borderId="0" xfId="0" applyFont="1" applyAlignment="1">
      <alignment horizontal="justify" vertical="center" wrapText="1"/>
    </xf>
    <xf numFmtId="0" fontId="10" fillId="0" borderId="0" xfId="0" applyFont="1" applyAlignment="1">
      <alignment horizontal="left" vertical="center" wrapText="1"/>
    </xf>
    <xf numFmtId="0" fontId="7" fillId="0" borderId="0" xfId="0" applyFont="1" applyAlignment="1">
      <alignment horizontal="justify" wrapText="1"/>
    </xf>
    <xf numFmtId="0" fontId="10" fillId="0" borderId="0" xfId="0" applyFont="1" applyAlignment="1">
      <alignment horizontal="left"/>
    </xf>
    <xf numFmtId="0" fontId="10" fillId="0" borderId="10" xfId="0" applyFont="1" applyBorder="1" applyAlignment="1">
      <alignment horizontal="left"/>
    </xf>
    <xf numFmtId="0" fontId="10" fillId="0" borderId="6" xfId="0" applyFont="1" applyBorder="1" applyAlignment="1">
      <alignment horizontal="left"/>
    </xf>
    <xf numFmtId="0" fontId="10" fillId="0" borderId="7" xfId="0" applyFont="1" applyBorder="1" applyAlignment="1">
      <alignment horizontal="left"/>
    </xf>
    <xf numFmtId="0" fontId="7" fillId="0" borderId="0" xfId="0" applyFont="1" applyAlignment="1">
      <alignment horizontal="left" vertical="top" wrapText="1"/>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5" xfId="0" applyFont="1" applyBorder="1" applyAlignment="1">
      <alignment horizontal="left" vertical="center"/>
    </xf>
    <xf numFmtId="0" fontId="12" fillId="0" borderId="11" xfId="0" applyFont="1" applyBorder="1" applyAlignment="1">
      <alignment horizontal="center"/>
    </xf>
  </cellXfs>
  <cellStyles count="11">
    <cellStyle name="Hipervínculo" xfId="9" builtinId="8"/>
    <cellStyle name="Millares [0]" xfId="1" builtinId="6"/>
    <cellStyle name="Millares [0] 2" xfId="3" xr:uid="{CA1E6C81-B413-441C-A440-8F99D266C71F}"/>
    <cellStyle name="Millares 2" xfId="7" xr:uid="{C7B6F4A7-0D07-4EBA-9738-8E1BDD7BAD6E}"/>
    <cellStyle name="Normal" xfId="0" builtinId="0"/>
    <cellStyle name="Normal 10" xfId="8" xr:uid="{FCE95D7B-5E7A-4FBC-9DA3-FA7A6391054A}"/>
    <cellStyle name="Normal 11" xfId="4" xr:uid="{6DEE41A6-C6CF-4935-8FD5-9AB6E42DDEBF}"/>
    <cellStyle name="Normal 2" xfId="2" xr:uid="{90BE483F-5CEF-4F2F-9D04-D05D94E5D190}"/>
    <cellStyle name="Normal 3" xfId="5" xr:uid="{AF09A1A4-806C-4584-9E84-33D92D8761AE}"/>
    <cellStyle name="Porcentaje" xfId="10" builtinId="5"/>
    <cellStyle name="Porcentaje 2" xfId="6" xr:uid="{62D33D5D-FE28-4C50-BE35-AAEFD4A4F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8FEE-0EC3-44A8-B0C3-9B88118B4F8C}">
  <dimension ref="B2:F24"/>
  <sheetViews>
    <sheetView showGridLines="0" topLeftCell="A2" workbookViewId="0">
      <selection activeCell="B2" sqref="B2:F24"/>
    </sheetView>
  </sheetViews>
  <sheetFormatPr baseColWidth="10" defaultRowHeight="15" x14ac:dyDescent="0.25"/>
  <cols>
    <col min="1" max="1" width="3.5703125" style="1" customWidth="1"/>
    <col min="2" max="2" width="34.28515625" style="1" customWidth="1"/>
    <col min="3" max="6" width="19.28515625" style="1" customWidth="1"/>
    <col min="7" max="7" width="3.5703125" style="1" customWidth="1"/>
    <col min="8" max="16384" width="11.42578125" style="1"/>
  </cols>
  <sheetData>
    <row r="2" spans="2:6" x14ac:dyDescent="0.25">
      <c r="B2" s="170" t="s">
        <v>159</v>
      </c>
      <c r="C2" s="171"/>
      <c r="D2" s="171"/>
      <c r="E2" s="171"/>
      <c r="F2" s="172"/>
    </row>
    <row r="3" spans="2:6" x14ac:dyDescent="0.25">
      <c r="B3" s="173"/>
      <c r="C3" s="174"/>
      <c r="D3" s="174"/>
      <c r="E3" s="174"/>
      <c r="F3" s="175"/>
    </row>
    <row r="4" spans="2:6" x14ac:dyDescent="0.25">
      <c r="B4" s="173"/>
      <c r="C4" s="174"/>
      <c r="D4" s="174"/>
      <c r="E4" s="174"/>
      <c r="F4" s="175"/>
    </row>
    <row r="5" spans="2:6" x14ac:dyDescent="0.25">
      <c r="B5" s="173"/>
      <c r="C5" s="174"/>
      <c r="D5" s="174"/>
      <c r="E5" s="174"/>
      <c r="F5" s="175"/>
    </row>
    <row r="6" spans="2:6" x14ac:dyDescent="0.25">
      <c r="B6" s="173"/>
      <c r="C6" s="174"/>
      <c r="D6" s="174"/>
      <c r="E6" s="174"/>
      <c r="F6" s="175"/>
    </row>
    <row r="7" spans="2:6" x14ac:dyDescent="0.25">
      <c r="B7" s="173"/>
      <c r="C7" s="174"/>
      <c r="D7" s="174"/>
      <c r="E7" s="174"/>
      <c r="F7" s="175"/>
    </row>
    <row r="8" spans="2:6" x14ac:dyDescent="0.25">
      <c r="B8" s="173"/>
      <c r="C8" s="174"/>
      <c r="D8" s="174"/>
      <c r="E8" s="174"/>
      <c r="F8" s="175"/>
    </row>
    <row r="9" spans="2:6" x14ac:dyDescent="0.25">
      <c r="B9" s="173"/>
      <c r="C9" s="174"/>
      <c r="D9" s="174"/>
      <c r="E9" s="174"/>
      <c r="F9" s="175"/>
    </row>
    <row r="10" spans="2:6" x14ac:dyDescent="0.25">
      <c r="B10" s="173"/>
      <c r="C10" s="174"/>
      <c r="D10" s="174"/>
      <c r="E10" s="174"/>
      <c r="F10" s="175"/>
    </row>
    <row r="11" spans="2:6" x14ac:dyDescent="0.25">
      <c r="B11" s="173"/>
      <c r="C11" s="174"/>
      <c r="D11" s="174"/>
      <c r="E11" s="174"/>
      <c r="F11" s="175"/>
    </row>
    <row r="12" spans="2:6" x14ac:dyDescent="0.25">
      <c r="B12" s="173"/>
      <c r="C12" s="174"/>
      <c r="D12" s="174"/>
      <c r="E12" s="174"/>
      <c r="F12" s="175"/>
    </row>
    <row r="13" spans="2:6" x14ac:dyDescent="0.25">
      <c r="B13" s="173"/>
      <c r="C13" s="174"/>
      <c r="D13" s="174"/>
      <c r="E13" s="174"/>
      <c r="F13" s="175"/>
    </row>
    <row r="14" spans="2:6" x14ac:dyDescent="0.25">
      <c r="B14" s="173"/>
      <c r="C14" s="174"/>
      <c r="D14" s="174"/>
      <c r="E14" s="174"/>
      <c r="F14" s="175"/>
    </row>
    <row r="15" spans="2:6" x14ac:dyDescent="0.25">
      <c r="B15" s="173"/>
      <c r="C15" s="174"/>
      <c r="D15" s="174"/>
      <c r="E15" s="174"/>
      <c r="F15" s="175"/>
    </row>
    <row r="16" spans="2:6" x14ac:dyDescent="0.25">
      <c r="B16" s="173"/>
      <c r="C16" s="174"/>
      <c r="D16" s="174"/>
      <c r="E16" s="174"/>
      <c r="F16" s="175"/>
    </row>
    <row r="17" spans="2:6" x14ac:dyDescent="0.25">
      <c r="B17" s="173"/>
      <c r="C17" s="174"/>
      <c r="D17" s="174"/>
      <c r="E17" s="174"/>
      <c r="F17" s="175"/>
    </row>
    <row r="18" spans="2:6" x14ac:dyDescent="0.25">
      <c r="B18" s="173"/>
      <c r="C18" s="174"/>
      <c r="D18" s="174"/>
      <c r="E18" s="174"/>
      <c r="F18" s="175"/>
    </row>
    <row r="19" spans="2:6" x14ac:dyDescent="0.25">
      <c r="B19" s="173"/>
      <c r="C19" s="174"/>
      <c r="D19" s="174"/>
      <c r="E19" s="174"/>
      <c r="F19" s="175"/>
    </row>
    <row r="20" spans="2:6" x14ac:dyDescent="0.25">
      <c r="B20" s="173"/>
      <c r="C20" s="174"/>
      <c r="D20" s="174"/>
      <c r="E20" s="174"/>
      <c r="F20" s="175"/>
    </row>
    <row r="21" spans="2:6" x14ac:dyDescent="0.25">
      <c r="B21" s="173"/>
      <c r="C21" s="174"/>
      <c r="D21" s="174"/>
      <c r="E21" s="174"/>
      <c r="F21" s="175"/>
    </row>
    <row r="22" spans="2:6" x14ac:dyDescent="0.25">
      <c r="B22" s="173"/>
      <c r="C22" s="174"/>
      <c r="D22" s="174"/>
      <c r="E22" s="174"/>
      <c r="F22" s="175"/>
    </row>
    <row r="23" spans="2:6" x14ac:dyDescent="0.25">
      <c r="B23" s="173"/>
      <c r="C23" s="174"/>
      <c r="D23" s="174"/>
      <c r="E23" s="174"/>
      <c r="F23" s="175"/>
    </row>
    <row r="24" spans="2:6" x14ac:dyDescent="0.25">
      <c r="B24" s="176"/>
      <c r="C24" s="177"/>
      <c r="D24" s="177"/>
      <c r="E24" s="177"/>
      <c r="F24" s="178"/>
    </row>
  </sheetData>
  <mergeCells count="1">
    <mergeCell ref="B2:F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524A-59C7-456E-A84D-2578965AD61A}">
  <dimension ref="B2:C9"/>
  <sheetViews>
    <sheetView showGridLines="0" workbookViewId="0">
      <pane ySplit="2" topLeftCell="A3" activePane="bottomLeft" state="frozen"/>
      <selection activeCell="B2" sqref="B2:F24"/>
      <selection pane="bottomLeft" activeCell="B1" sqref="B1"/>
    </sheetView>
  </sheetViews>
  <sheetFormatPr baseColWidth="10" defaultRowHeight="15" x14ac:dyDescent="0.25"/>
  <cols>
    <col min="1" max="1" width="3.5703125" style="1" customWidth="1"/>
    <col min="2" max="2" width="82.85546875" style="1" bestFit="1" customWidth="1"/>
    <col min="3" max="3" width="11.42578125" style="1"/>
    <col min="4" max="4" width="3.5703125" style="1" customWidth="1"/>
    <col min="5" max="16384" width="11.42578125" style="1"/>
  </cols>
  <sheetData>
    <row r="2" spans="2:3" x14ac:dyDescent="0.25">
      <c r="B2" s="137" t="s">
        <v>76</v>
      </c>
      <c r="C2" s="137"/>
    </row>
    <row r="3" spans="2:3" x14ac:dyDescent="0.25">
      <c r="B3" s="137" t="s">
        <v>84</v>
      </c>
      <c r="C3" s="168"/>
    </row>
    <row r="4" spans="2:3" x14ac:dyDescent="0.25">
      <c r="B4" s="37" t="s">
        <v>56</v>
      </c>
      <c r="C4" s="169" t="s">
        <v>70</v>
      </c>
    </row>
    <row r="5" spans="2:3" x14ac:dyDescent="0.25">
      <c r="B5" s="37" t="s">
        <v>69</v>
      </c>
      <c r="C5" s="169" t="s">
        <v>71</v>
      </c>
    </row>
    <row r="6" spans="2:3" x14ac:dyDescent="0.25">
      <c r="B6" s="37" t="s">
        <v>58</v>
      </c>
      <c r="C6" s="169" t="s">
        <v>72</v>
      </c>
    </row>
    <row r="7" spans="2:3" x14ac:dyDescent="0.25">
      <c r="B7" s="37" t="s">
        <v>59</v>
      </c>
      <c r="C7" s="169" t="s">
        <v>73</v>
      </c>
    </row>
    <row r="8" spans="2:3" x14ac:dyDescent="0.25">
      <c r="B8" s="37" t="s">
        <v>60</v>
      </c>
      <c r="C8" s="169" t="s">
        <v>74</v>
      </c>
    </row>
    <row r="9" spans="2:3" x14ac:dyDescent="0.25">
      <c r="B9" s="37" t="s">
        <v>51</v>
      </c>
      <c r="C9" s="169" t="s">
        <v>75</v>
      </c>
    </row>
  </sheetData>
  <hyperlinks>
    <hyperlink ref="B4" location="'01'!A1" display="ESTADO DEL ACTIVO NETO" xr:uid="{ADAFE1C1-EDE4-4CD8-9750-B8884DC20CE0}"/>
    <hyperlink ref="B5" location="'02'!A1" display="ESTADO DE INGRESO Y EGRESOS" xr:uid="{19802853-602A-405F-8AE5-F88B1A877F4C}"/>
    <hyperlink ref="B6" location="'03'!A1" display="ESTADO DE VARIACIÓN DEL ACTIVO NETO" xr:uid="{6E77C906-3371-4C0B-8C06-E68434AD19D5}"/>
    <hyperlink ref="B7" location="'04'!A1" display="ESTADO DE FLUJO DE EFECTIVO" xr:uid="{3460341A-DC87-4C0B-8DF4-335D3F486991}"/>
    <hyperlink ref="B8" location="'05'!A1" display="NOTAS A LOS ESTADOS FINANCIEROS" xr:uid="{637DE25D-E725-44F4-A19B-B35C6485057C}"/>
    <hyperlink ref="B9" location="'06'!A1" display="COMPOSICIÓN DE LAS INVERSIONES DEL FONDO" xr:uid="{7295C1B1-75E3-4145-AECA-97EC919C9B22}"/>
  </hyperlinks>
  <pageMargins left="0.7" right="0.7" top="0.75" bottom="0.75" header="0.3" footer="0.3"/>
  <pageSetup orientation="portrait" r:id="rId1"/>
  <ignoredErrors>
    <ignoredError sqref="C4:C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84725-A22E-4417-B8DE-6025655D03C1}">
  <sheetPr>
    <tabColor theme="9" tint="0.39997558519241921"/>
  </sheetPr>
  <dimension ref="A1:F27"/>
  <sheetViews>
    <sheetView showGridLines="0" workbookViewId="0"/>
  </sheetViews>
  <sheetFormatPr baseColWidth="10" defaultColWidth="9.140625" defaultRowHeight="15" x14ac:dyDescent="0.25"/>
  <cols>
    <col min="1" max="1" width="3.5703125" style="1" customWidth="1"/>
    <col min="2" max="2" width="52.7109375" style="1" customWidth="1"/>
    <col min="3" max="4" width="19.42578125" style="1" customWidth="1"/>
    <col min="5" max="5" width="3.5703125" style="1" customWidth="1"/>
    <col min="6" max="16384" width="9.140625" style="1"/>
  </cols>
  <sheetData>
    <row r="1" spans="1:6" x14ac:dyDescent="0.25">
      <c r="A1" s="37" t="s">
        <v>76</v>
      </c>
    </row>
    <row r="2" spans="1:6" x14ac:dyDescent="0.25">
      <c r="B2" s="137" t="s">
        <v>84</v>
      </c>
      <c r="C2" s="137"/>
      <c r="D2" s="137"/>
    </row>
    <row r="3" spans="1:6" x14ac:dyDescent="0.25">
      <c r="B3" s="138" t="s">
        <v>56</v>
      </c>
      <c r="C3" s="138"/>
      <c r="D3" s="138"/>
    </row>
    <row r="4" spans="1:6" x14ac:dyDescent="0.25">
      <c r="B4" s="139" t="s">
        <v>87</v>
      </c>
      <c r="C4" s="139"/>
      <c r="D4" s="139"/>
    </row>
    <row r="5" spans="1:6" x14ac:dyDescent="0.25">
      <c r="B5" s="181" t="s">
        <v>85</v>
      </c>
      <c r="C5" s="181"/>
      <c r="D5" s="181"/>
    </row>
    <row r="7" spans="1:6" x14ac:dyDescent="0.25">
      <c r="B7" s="140" t="s">
        <v>0</v>
      </c>
      <c r="C7" s="141">
        <v>45291</v>
      </c>
      <c r="D7" s="141">
        <v>44926</v>
      </c>
      <c r="E7" s="142"/>
    </row>
    <row r="8" spans="1:6" x14ac:dyDescent="0.25">
      <c r="B8" s="143" t="s">
        <v>154</v>
      </c>
      <c r="C8" s="144">
        <v>790062350</v>
      </c>
      <c r="D8" s="145">
        <v>0</v>
      </c>
      <c r="E8" s="146"/>
    </row>
    <row r="9" spans="1:6" x14ac:dyDescent="0.25">
      <c r="B9" s="147" t="s">
        <v>155</v>
      </c>
      <c r="C9" s="144">
        <v>11866578009</v>
      </c>
      <c r="D9" s="148">
        <v>0</v>
      </c>
      <c r="E9" s="146"/>
      <c r="F9" s="180"/>
    </row>
    <row r="10" spans="1:6" x14ac:dyDescent="0.25">
      <c r="B10" s="147" t="s">
        <v>90</v>
      </c>
      <c r="C10" s="144">
        <v>540554269</v>
      </c>
      <c r="D10" s="145">
        <v>0</v>
      </c>
      <c r="E10" s="149"/>
      <c r="F10" s="180"/>
    </row>
    <row r="11" spans="1:6" x14ac:dyDescent="0.25">
      <c r="B11" s="69" t="s">
        <v>156</v>
      </c>
      <c r="C11" s="77">
        <v>1289812359</v>
      </c>
      <c r="D11" s="150">
        <v>0</v>
      </c>
      <c r="E11" s="149"/>
    </row>
    <row r="12" spans="1:6" x14ac:dyDescent="0.25">
      <c r="B12" s="151" t="s">
        <v>1</v>
      </c>
      <c r="C12" s="152">
        <f>SUM(C8:C11)</f>
        <v>14487006987</v>
      </c>
      <c r="D12" s="152">
        <f>SUM(D8:D11)</f>
        <v>0</v>
      </c>
      <c r="E12" s="153"/>
    </row>
    <row r="13" spans="1:6" x14ac:dyDescent="0.25">
      <c r="B13" s="151" t="s">
        <v>2</v>
      </c>
      <c r="C13" s="151"/>
      <c r="D13" s="154"/>
      <c r="E13" s="153"/>
    </row>
    <row r="14" spans="1:6" x14ac:dyDescent="0.25">
      <c r="B14" s="143" t="s">
        <v>91</v>
      </c>
      <c r="C14" s="155">
        <v>4426437854</v>
      </c>
      <c r="D14" s="156">
        <v>0</v>
      </c>
      <c r="E14" s="146"/>
    </row>
    <row r="15" spans="1:6" x14ac:dyDescent="0.25">
      <c r="B15" s="157" t="s">
        <v>157</v>
      </c>
      <c r="C15" s="158">
        <v>700800000</v>
      </c>
      <c r="D15" s="159">
        <v>0</v>
      </c>
      <c r="E15" s="146"/>
    </row>
    <row r="16" spans="1:6" x14ac:dyDescent="0.25">
      <c r="B16" s="147" t="s">
        <v>158</v>
      </c>
      <c r="C16" s="144">
        <v>25590817</v>
      </c>
      <c r="D16" s="159">
        <v>0</v>
      </c>
      <c r="E16" s="146"/>
    </row>
    <row r="17" spans="2:6" x14ac:dyDescent="0.25">
      <c r="B17" s="151" t="s">
        <v>55</v>
      </c>
      <c r="C17" s="152">
        <f>SUM(C14:C16)</f>
        <v>5152828671</v>
      </c>
      <c r="D17" s="154">
        <f>SUM(D14:D16)</f>
        <v>0</v>
      </c>
      <c r="E17" s="146"/>
    </row>
    <row r="18" spans="2:6" x14ac:dyDescent="0.25">
      <c r="B18" s="151" t="s">
        <v>3</v>
      </c>
      <c r="C18" s="152">
        <f>+C12-C17</f>
        <v>9334178316</v>
      </c>
      <c r="D18" s="160">
        <f>+D12-D17</f>
        <v>0</v>
      </c>
      <c r="E18" s="153"/>
      <c r="F18" s="122"/>
    </row>
    <row r="19" spans="2:6" x14ac:dyDescent="0.25">
      <c r="B19" s="151" t="s">
        <v>4</v>
      </c>
      <c r="C19" s="151">
        <v>9500</v>
      </c>
      <c r="D19" s="161">
        <v>0</v>
      </c>
      <c r="E19" s="162"/>
    </row>
    <row r="20" spans="2:6" x14ac:dyDescent="0.25">
      <c r="B20" s="151" t="s">
        <v>5</v>
      </c>
      <c r="C20" s="163">
        <f>+C18/C19</f>
        <v>982545.08589473681</v>
      </c>
      <c r="D20" s="164">
        <v>0</v>
      </c>
      <c r="E20" s="162"/>
    </row>
    <row r="22" spans="2:6" x14ac:dyDescent="0.25">
      <c r="B22" s="179" t="s">
        <v>143</v>
      </c>
      <c r="C22" s="179"/>
      <c r="D22" s="179"/>
    </row>
    <row r="23" spans="2:6" x14ac:dyDescent="0.25">
      <c r="B23" s="46"/>
      <c r="C23" s="165"/>
      <c r="D23" s="93"/>
      <c r="E23" s="93"/>
    </row>
    <row r="24" spans="2:6" x14ac:dyDescent="0.25">
      <c r="C24" s="124"/>
      <c r="D24" s="124"/>
      <c r="E24" s="124"/>
    </row>
    <row r="25" spans="2:6" x14ac:dyDescent="0.25">
      <c r="C25" s="124"/>
      <c r="D25" s="124"/>
      <c r="E25" s="122"/>
    </row>
    <row r="26" spans="2:6" x14ac:dyDescent="0.25">
      <c r="C26" s="166"/>
      <c r="D26" s="166"/>
    </row>
    <row r="27" spans="2:6" x14ac:dyDescent="0.25">
      <c r="C27" s="167"/>
      <c r="D27" s="167"/>
    </row>
  </sheetData>
  <mergeCells count="3">
    <mergeCell ref="B22:D22"/>
    <mergeCell ref="F9:F10"/>
    <mergeCell ref="B5:D5"/>
  </mergeCells>
  <hyperlinks>
    <hyperlink ref="A1" location="INDICE!A1" display="INDICE" xr:uid="{D012767D-BD93-40CB-9C7B-EBE1B4DAAA10}"/>
  </hyperlinks>
  <pageMargins left="0.7" right="0.7" top="0.75" bottom="0.75" header="0.3" footer="0.3"/>
  <pageSetup paperSize="9" orientation="portrait" r:id="rId1"/>
  <ignoredErrors>
    <ignoredError sqref="C12:D1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C5C0E-A733-4600-9C7C-D5B95AC6504C}">
  <sheetPr>
    <tabColor theme="9" tint="0.39997558519241921"/>
  </sheetPr>
  <dimension ref="A1:E22"/>
  <sheetViews>
    <sheetView showGridLines="0" workbookViewId="0"/>
  </sheetViews>
  <sheetFormatPr baseColWidth="10" defaultRowHeight="15" x14ac:dyDescent="0.25"/>
  <cols>
    <col min="1" max="1" width="3.5703125" style="1" customWidth="1"/>
    <col min="2" max="2" width="52.7109375" style="1" customWidth="1"/>
    <col min="3" max="4" width="18.7109375" style="1" customWidth="1"/>
    <col min="5" max="5" width="3.5703125" style="1" customWidth="1"/>
    <col min="6" max="16384" width="11.42578125" style="1"/>
  </cols>
  <sheetData>
    <row r="1" spans="1:5" x14ac:dyDescent="0.25">
      <c r="A1" s="37" t="s">
        <v>76</v>
      </c>
    </row>
    <row r="2" spans="1:5" x14ac:dyDescent="0.25">
      <c r="B2" s="182" t="str">
        <f>+'01'!B2</f>
        <v>FONDO DE INVERSIÓN INMOBILIARIO HUPI ORQUIDEAS</v>
      </c>
      <c r="C2" s="182"/>
      <c r="D2" s="182"/>
    </row>
    <row r="3" spans="1:5" x14ac:dyDescent="0.25">
      <c r="B3" s="183" t="s">
        <v>57</v>
      </c>
      <c r="C3" s="183"/>
      <c r="D3" s="183"/>
    </row>
    <row r="4" spans="1:5" x14ac:dyDescent="0.25">
      <c r="B4" s="181" t="str">
        <f>+'01'!B4</f>
        <v>Correspondiente al 31/12/2023 comparativo con el periodo 31/12/2022</v>
      </c>
      <c r="C4" s="181"/>
      <c r="D4" s="181"/>
    </row>
    <row r="5" spans="1:5" x14ac:dyDescent="0.25">
      <c r="B5" s="181" t="s">
        <v>85</v>
      </c>
      <c r="C5" s="181"/>
      <c r="D5" s="181"/>
    </row>
    <row r="7" spans="1:5" s="46" customFormat="1" x14ac:dyDescent="0.25">
      <c r="B7" s="125" t="s">
        <v>6</v>
      </c>
      <c r="C7" s="126">
        <f>+'01'!C7</f>
        <v>45291</v>
      </c>
      <c r="D7" s="126">
        <f>+'01'!D7</f>
        <v>44926</v>
      </c>
      <c r="E7" s="123"/>
    </row>
    <row r="8" spans="1:5" x14ac:dyDescent="0.25">
      <c r="B8" s="65" t="s">
        <v>153</v>
      </c>
      <c r="C8" s="75">
        <v>53891435</v>
      </c>
      <c r="D8" s="73">
        <v>0</v>
      </c>
      <c r="E8" s="93"/>
    </row>
    <row r="9" spans="1:5" x14ac:dyDescent="0.25">
      <c r="B9" s="65" t="s">
        <v>52</v>
      </c>
      <c r="C9" s="75">
        <v>0</v>
      </c>
      <c r="D9" s="75">
        <v>0</v>
      </c>
      <c r="E9" s="93"/>
    </row>
    <row r="10" spans="1:5" x14ac:dyDescent="0.25">
      <c r="B10" s="65" t="s">
        <v>80</v>
      </c>
      <c r="C10" s="75">
        <v>0</v>
      </c>
      <c r="D10" s="130">
        <v>0</v>
      </c>
    </row>
    <row r="11" spans="1:5" s="46" customFormat="1" x14ac:dyDescent="0.25">
      <c r="B11" s="102" t="s">
        <v>7</v>
      </c>
      <c r="C11" s="133">
        <f>SUM(C8:C10)</f>
        <v>53891435</v>
      </c>
      <c r="D11" s="133">
        <f>SUM(D8:D10)</f>
        <v>0</v>
      </c>
      <c r="E11" s="1"/>
    </row>
    <row r="12" spans="1:5" s="46" customFormat="1" x14ac:dyDescent="0.25">
      <c r="B12" s="134" t="s">
        <v>8</v>
      </c>
      <c r="C12" s="135"/>
      <c r="D12" s="136"/>
      <c r="E12" s="1"/>
    </row>
    <row r="13" spans="1:5" x14ac:dyDescent="0.25">
      <c r="B13" s="62" t="s">
        <v>9</v>
      </c>
      <c r="C13" s="73">
        <v>213114269</v>
      </c>
      <c r="D13" s="73">
        <v>0</v>
      </c>
    </row>
    <row r="14" spans="1:5" x14ac:dyDescent="0.25">
      <c r="B14" s="65" t="s">
        <v>92</v>
      </c>
      <c r="C14" s="75">
        <v>8181820</v>
      </c>
      <c r="D14" s="75">
        <v>0</v>
      </c>
    </row>
    <row r="15" spans="1:5" x14ac:dyDescent="0.25">
      <c r="B15" s="65" t="s">
        <v>10</v>
      </c>
      <c r="C15" s="75">
        <v>0</v>
      </c>
      <c r="D15" s="75">
        <v>0</v>
      </c>
    </row>
    <row r="16" spans="1:5" x14ac:dyDescent="0.25">
      <c r="B16" s="65" t="s">
        <v>81</v>
      </c>
      <c r="C16" s="75">
        <v>0</v>
      </c>
      <c r="D16" s="75">
        <v>0</v>
      </c>
    </row>
    <row r="17" spans="2:5" s="46" customFormat="1" x14ac:dyDescent="0.25">
      <c r="B17" s="102" t="s">
        <v>11</v>
      </c>
      <c r="C17" s="133">
        <f>SUM(C13:C16)</f>
        <v>221296089</v>
      </c>
      <c r="D17" s="133">
        <f>SUM(D13:D16)</f>
        <v>0</v>
      </c>
      <c r="E17" s="1"/>
    </row>
    <row r="18" spans="2:5" s="46" customFormat="1" x14ac:dyDescent="0.25">
      <c r="B18" s="102" t="s">
        <v>12</v>
      </c>
      <c r="C18" s="133">
        <f>+C11-C17</f>
        <v>-167404654</v>
      </c>
      <c r="D18" s="103">
        <f>+D11-D17</f>
        <v>0</v>
      </c>
      <c r="E18" s="1"/>
    </row>
    <row r="20" spans="2:5" x14ac:dyDescent="0.25">
      <c r="B20" s="123" t="s">
        <v>143</v>
      </c>
      <c r="C20" s="123"/>
    </row>
    <row r="21" spans="2:5" x14ac:dyDescent="0.25">
      <c r="C21" s="93"/>
    </row>
    <row r="22" spans="2:5" x14ac:dyDescent="0.25">
      <c r="C22" s="93"/>
    </row>
  </sheetData>
  <mergeCells count="4">
    <mergeCell ref="B2:D2"/>
    <mergeCell ref="B3:D3"/>
    <mergeCell ref="B4:D4"/>
    <mergeCell ref="B5:D5"/>
  </mergeCells>
  <hyperlinks>
    <hyperlink ref="A1" location="INDICE!A1" display="INDICE" xr:uid="{3D312D16-D708-418E-B2F1-9B8D2295012D}"/>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99475-722F-4BC9-8D14-E214482BA51E}">
  <sheetPr>
    <tabColor theme="9" tint="0.39997558519241921"/>
  </sheetPr>
  <dimension ref="A1:J22"/>
  <sheetViews>
    <sheetView showGridLines="0" topLeftCell="A2" workbookViewId="0">
      <selection activeCell="A2" sqref="A2"/>
    </sheetView>
  </sheetViews>
  <sheetFormatPr baseColWidth="10" defaultRowHeight="15" x14ac:dyDescent="0.25"/>
  <cols>
    <col min="1" max="1" width="3.5703125" style="1" customWidth="1"/>
    <col min="2" max="2" width="30.85546875" style="1" customWidth="1"/>
    <col min="3" max="4" width="20" style="1" customWidth="1"/>
    <col min="5" max="5" width="21.140625" style="1" bestFit="1" customWidth="1"/>
    <col min="6" max="6" width="3.5703125" style="1" customWidth="1"/>
    <col min="7" max="16384" width="11.42578125" style="1"/>
  </cols>
  <sheetData>
    <row r="1" spans="1:10" x14ac:dyDescent="0.25">
      <c r="A1" s="37" t="s">
        <v>76</v>
      </c>
    </row>
    <row r="2" spans="1:10" x14ac:dyDescent="0.25">
      <c r="B2" s="182" t="str">
        <f>+'02'!B2</f>
        <v>FONDO DE INVERSIÓN INMOBILIARIO HUPI ORQUIDEAS</v>
      </c>
      <c r="C2" s="182"/>
      <c r="D2" s="182"/>
      <c r="E2" s="182"/>
    </row>
    <row r="3" spans="1:10" x14ac:dyDescent="0.25">
      <c r="B3" s="183" t="s">
        <v>58</v>
      </c>
      <c r="C3" s="183"/>
      <c r="D3" s="183"/>
      <c r="E3" s="183"/>
    </row>
    <row r="4" spans="1:10" x14ac:dyDescent="0.25">
      <c r="B4" s="181" t="str">
        <f>+'02'!B4</f>
        <v>Correspondiente al 31/12/2023 comparativo con el periodo 31/12/2022</v>
      </c>
      <c r="C4" s="181"/>
      <c r="D4" s="181"/>
      <c r="E4" s="181"/>
    </row>
    <row r="5" spans="1:10" x14ac:dyDescent="0.25">
      <c r="B5" s="181" t="s">
        <v>85</v>
      </c>
      <c r="C5" s="181"/>
      <c r="D5" s="181"/>
      <c r="E5" s="181"/>
    </row>
    <row r="7" spans="1:10" x14ac:dyDescent="0.25">
      <c r="B7" s="125" t="s">
        <v>13</v>
      </c>
      <c r="C7" s="125" t="s">
        <v>14</v>
      </c>
      <c r="D7" s="125" t="s">
        <v>15</v>
      </c>
      <c r="E7" s="126">
        <v>44926</v>
      </c>
    </row>
    <row r="8" spans="1:10" x14ac:dyDescent="0.25">
      <c r="B8" s="102" t="s">
        <v>16</v>
      </c>
      <c r="C8" s="127">
        <v>0</v>
      </c>
      <c r="D8" s="127">
        <v>0</v>
      </c>
      <c r="E8" s="127">
        <f>+C8+D8</f>
        <v>0</v>
      </c>
      <c r="G8" s="128"/>
      <c r="H8" s="128"/>
      <c r="I8" s="128"/>
      <c r="J8" s="49"/>
    </row>
    <row r="9" spans="1:10" x14ac:dyDescent="0.25">
      <c r="B9" s="129" t="s">
        <v>17</v>
      </c>
      <c r="C9" s="73"/>
      <c r="D9" s="73"/>
      <c r="E9" s="73"/>
    </row>
    <row r="10" spans="1:10" x14ac:dyDescent="0.25">
      <c r="B10" s="65" t="s">
        <v>18</v>
      </c>
      <c r="C10" s="130">
        <v>9501582970</v>
      </c>
      <c r="D10" s="75"/>
      <c r="E10" s="75"/>
    </row>
    <row r="11" spans="1:10" x14ac:dyDescent="0.25">
      <c r="B11" s="65" t="s">
        <v>19</v>
      </c>
      <c r="C11" s="130">
        <v>0</v>
      </c>
      <c r="D11" s="75"/>
      <c r="E11" s="75"/>
    </row>
    <row r="12" spans="1:10" x14ac:dyDescent="0.25">
      <c r="B12" s="131" t="s">
        <v>20</v>
      </c>
      <c r="C12" s="132">
        <f>+C10+C11</f>
        <v>9501582970</v>
      </c>
      <c r="D12" s="77"/>
      <c r="E12" s="77"/>
    </row>
    <row r="13" spans="1:10" x14ac:dyDescent="0.25">
      <c r="B13" s="184" t="s">
        <v>21</v>
      </c>
      <c r="C13" s="186">
        <f>+E8+C12</f>
        <v>9501582970</v>
      </c>
      <c r="D13" s="186">
        <f>+'02'!C18</f>
        <v>-167404654</v>
      </c>
      <c r="E13" s="129" t="s">
        <v>88</v>
      </c>
    </row>
    <row r="14" spans="1:10" x14ac:dyDescent="0.25">
      <c r="B14" s="185"/>
      <c r="C14" s="187"/>
      <c r="D14" s="187"/>
      <c r="E14" s="127">
        <f>+C13+D13</f>
        <v>9334178316</v>
      </c>
    </row>
    <row r="16" spans="1:10" x14ac:dyDescent="0.25">
      <c r="B16" s="179" t="s">
        <v>143</v>
      </c>
      <c r="C16" s="179"/>
      <c r="D16" s="179"/>
      <c r="E16" s="179"/>
    </row>
    <row r="17" spans="3:5" x14ac:dyDescent="0.25">
      <c r="D17" s="93"/>
      <c r="E17" s="93"/>
    </row>
    <row r="18" spans="3:5" x14ac:dyDescent="0.25">
      <c r="D18" s="93"/>
    </row>
    <row r="19" spans="3:5" x14ac:dyDescent="0.25">
      <c r="C19" s="124"/>
    </row>
    <row r="20" spans="3:5" x14ac:dyDescent="0.25">
      <c r="C20" s="124"/>
    </row>
    <row r="21" spans="3:5" x14ac:dyDescent="0.25">
      <c r="C21" s="124"/>
    </row>
    <row r="22" spans="3:5" x14ac:dyDescent="0.25">
      <c r="C22" s="93"/>
      <c r="D22" s="93"/>
    </row>
  </sheetData>
  <mergeCells count="8">
    <mergeCell ref="B2:E2"/>
    <mergeCell ref="B3:E3"/>
    <mergeCell ref="B4:E4"/>
    <mergeCell ref="B5:E5"/>
    <mergeCell ref="B16:E16"/>
    <mergeCell ref="B13:B14"/>
    <mergeCell ref="C13:C14"/>
    <mergeCell ref="D13:D14"/>
  </mergeCells>
  <hyperlinks>
    <hyperlink ref="A1" location="INDICE!A1" display="INDICE" xr:uid="{37C0860B-A200-43BA-BF9F-F5CECDCB330F}"/>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2DB50-65C0-426D-A01D-F1411BABFB4E}">
  <sheetPr>
    <tabColor theme="9" tint="0.39997558519241921"/>
  </sheetPr>
  <dimension ref="A1:D38"/>
  <sheetViews>
    <sheetView showGridLines="0" topLeftCell="A14" workbookViewId="0">
      <selection activeCell="B23" sqref="B23"/>
    </sheetView>
  </sheetViews>
  <sheetFormatPr baseColWidth="10" defaultRowHeight="15" x14ac:dyDescent="0.25"/>
  <cols>
    <col min="1" max="1" width="3.5703125" style="1" customWidth="1"/>
    <col min="2" max="2" width="59" style="1" customWidth="1"/>
    <col min="3" max="4" width="18.7109375" style="1" customWidth="1"/>
    <col min="5" max="5" width="3.5703125" style="1" customWidth="1"/>
    <col min="6" max="16384" width="11.42578125" style="1"/>
  </cols>
  <sheetData>
    <row r="1" spans="1:4" x14ac:dyDescent="0.25">
      <c r="A1" s="37" t="s">
        <v>76</v>
      </c>
    </row>
    <row r="2" spans="1:4" x14ac:dyDescent="0.25">
      <c r="B2" s="182" t="str">
        <f>+'03'!B2</f>
        <v>FONDO DE INVERSIÓN INMOBILIARIO HUPI ORQUIDEAS</v>
      </c>
      <c r="C2" s="182"/>
      <c r="D2" s="182"/>
    </row>
    <row r="3" spans="1:4" x14ac:dyDescent="0.25">
      <c r="B3" s="183" t="s">
        <v>59</v>
      </c>
      <c r="C3" s="183"/>
      <c r="D3" s="183"/>
    </row>
    <row r="4" spans="1:4" x14ac:dyDescent="0.25">
      <c r="B4" s="181" t="str">
        <f>+'03'!B4</f>
        <v>Correspondiente al 31/12/2023 comparativo con el periodo 31/12/2022</v>
      </c>
      <c r="C4" s="181"/>
      <c r="D4" s="181"/>
    </row>
    <row r="5" spans="1:4" x14ac:dyDescent="0.25">
      <c r="B5" s="181" t="str">
        <f>+'03'!B5</f>
        <v>En Gs.</v>
      </c>
      <c r="C5" s="181"/>
      <c r="D5" s="181"/>
    </row>
    <row r="7" spans="1:4" s="46" customFormat="1" x14ac:dyDescent="0.25">
      <c r="B7" s="42" t="s">
        <v>22</v>
      </c>
      <c r="C7" s="43">
        <f>+'02'!C7</f>
        <v>45291</v>
      </c>
      <c r="D7" s="43">
        <f>+'02'!D7</f>
        <v>44926</v>
      </c>
    </row>
    <row r="8" spans="1:4" s="46" customFormat="1" x14ac:dyDescent="0.25">
      <c r="B8" s="102" t="s">
        <v>34</v>
      </c>
      <c r="C8" s="102"/>
      <c r="D8" s="103">
        <v>0</v>
      </c>
    </row>
    <row r="9" spans="1:4" s="46" customFormat="1" x14ac:dyDescent="0.25">
      <c r="B9" s="104" t="s">
        <v>23</v>
      </c>
      <c r="C9" s="105"/>
      <c r="D9" s="106"/>
    </row>
    <row r="10" spans="1:4" s="46" customFormat="1" x14ac:dyDescent="0.25">
      <c r="B10" s="104" t="s">
        <v>24</v>
      </c>
      <c r="C10" s="105"/>
      <c r="D10" s="107"/>
    </row>
    <row r="11" spans="1:4" x14ac:dyDescent="0.25">
      <c r="B11" s="56" t="s">
        <v>53</v>
      </c>
      <c r="C11" s="108">
        <v>0</v>
      </c>
      <c r="D11" s="109">
        <v>0</v>
      </c>
    </row>
    <row r="12" spans="1:4" x14ac:dyDescent="0.25">
      <c r="B12" s="56" t="s">
        <v>78</v>
      </c>
      <c r="C12" s="108">
        <v>53891435</v>
      </c>
      <c r="D12" s="109">
        <v>0</v>
      </c>
    </row>
    <row r="13" spans="1:4" x14ac:dyDescent="0.25">
      <c r="B13" s="56" t="s">
        <v>77</v>
      </c>
      <c r="C13" s="108">
        <v>-12996034637</v>
      </c>
      <c r="D13" s="110">
        <v>0</v>
      </c>
    </row>
    <row r="14" spans="1:4" x14ac:dyDescent="0.25">
      <c r="B14" s="56" t="s">
        <v>93</v>
      </c>
      <c r="C14" s="108">
        <v>-110000</v>
      </c>
      <c r="D14" s="110"/>
    </row>
    <row r="15" spans="1:4" x14ac:dyDescent="0.25">
      <c r="B15" s="56" t="s">
        <v>35</v>
      </c>
      <c r="C15" s="108">
        <v>0</v>
      </c>
      <c r="D15" s="109">
        <v>0</v>
      </c>
    </row>
    <row r="16" spans="1:4" s="46" customFormat="1" x14ac:dyDescent="0.25">
      <c r="B16" s="111" t="s">
        <v>25</v>
      </c>
      <c r="C16" s="112">
        <v>0</v>
      </c>
      <c r="D16" s="107"/>
    </row>
    <row r="17" spans="2:4" x14ac:dyDescent="0.25">
      <c r="B17" s="56" t="s">
        <v>54</v>
      </c>
      <c r="C17" s="108"/>
      <c r="D17" s="109">
        <v>0</v>
      </c>
    </row>
    <row r="18" spans="2:4" x14ac:dyDescent="0.25">
      <c r="B18" s="56" t="s">
        <v>36</v>
      </c>
      <c r="C18" s="108">
        <v>0</v>
      </c>
      <c r="D18" s="109">
        <v>0</v>
      </c>
    </row>
    <row r="19" spans="2:4" x14ac:dyDescent="0.25">
      <c r="B19" s="56" t="s">
        <v>37</v>
      </c>
      <c r="C19" s="108">
        <v>-187523452</v>
      </c>
      <c r="D19" s="109">
        <v>0</v>
      </c>
    </row>
    <row r="20" spans="2:4" x14ac:dyDescent="0.25">
      <c r="B20" s="56" t="s">
        <v>26</v>
      </c>
      <c r="C20" s="108">
        <v>0</v>
      </c>
      <c r="D20" s="109">
        <v>0</v>
      </c>
    </row>
    <row r="21" spans="2:4" x14ac:dyDescent="0.25">
      <c r="B21" s="56" t="s">
        <v>27</v>
      </c>
      <c r="C21" s="108">
        <v>0</v>
      </c>
      <c r="D21" s="109">
        <v>0</v>
      </c>
    </row>
    <row r="22" spans="2:4" x14ac:dyDescent="0.25">
      <c r="B22" s="56" t="s">
        <v>38</v>
      </c>
      <c r="C22" s="108">
        <v>0</v>
      </c>
      <c r="D22" s="109">
        <v>0</v>
      </c>
    </row>
    <row r="23" spans="2:4" x14ac:dyDescent="0.25">
      <c r="B23" s="56" t="s">
        <v>164</v>
      </c>
      <c r="C23" s="108">
        <v>0</v>
      </c>
      <c r="D23" s="109">
        <v>0</v>
      </c>
    </row>
    <row r="24" spans="2:4" x14ac:dyDescent="0.25">
      <c r="B24" s="56" t="s">
        <v>28</v>
      </c>
      <c r="C24" s="108">
        <v>4418256034</v>
      </c>
      <c r="D24" s="113">
        <v>0</v>
      </c>
    </row>
    <row r="25" spans="2:4" s="40" customFormat="1" ht="30" x14ac:dyDescent="0.25">
      <c r="B25" s="114" t="s">
        <v>29</v>
      </c>
      <c r="C25" s="115">
        <f>SUM(C9:C24)</f>
        <v>-8711520620</v>
      </c>
      <c r="D25" s="116">
        <f>SUM(D9:D24)</f>
        <v>0</v>
      </c>
    </row>
    <row r="26" spans="2:4" ht="6.75" customHeight="1" x14ac:dyDescent="0.25">
      <c r="B26" s="56"/>
      <c r="C26" s="56"/>
      <c r="D26" s="117"/>
    </row>
    <row r="27" spans="2:4" s="46" customFormat="1" x14ac:dyDescent="0.25">
      <c r="B27" s="104" t="s">
        <v>30</v>
      </c>
      <c r="C27" s="104"/>
      <c r="D27" s="107"/>
    </row>
    <row r="28" spans="2:4" x14ac:dyDescent="0.25">
      <c r="B28" s="56" t="s">
        <v>31</v>
      </c>
      <c r="C28" s="56"/>
      <c r="D28" s="109">
        <v>0</v>
      </c>
    </row>
    <row r="29" spans="2:4" x14ac:dyDescent="0.25">
      <c r="B29" s="56" t="s">
        <v>18</v>
      </c>
      <c r="C29" s="108">
        <v>9501582970</v>
      </c>
      <c r="D29" s="113">
        <v>0</v>
      </c>
    </row>
    <row r="30" spans="2:4" s="38" customFormat="1" ht="30" x14ac:dyDescent="0.25">
      <c r="B30" s="118" t="s">
        <v>32</v>
      </c>
      <c r="C30" s="118"/>
      <c r="D30" s="116">
        <f>+D28+D29</f>
        <v>0</v>
      </c>
    </row>
    <row r="31" spans="2:4" ht="6.75" customHeight="1" x14ac:dyDescent="0.25">
      <c r="B31" s="56"/>
      <c r="D31" s="119"/>
    </row>
    <row r="32" spans="2:4" s="46" customFormat="1" x14ac:dyDescent="0.25">
      <c r="B32" s="102" t="s">
        <v>33</v>
      </c>
      <c r="C32" s="120">
        <f>+C8+C25+C29</f>
        <v>790062350</v>
      </c>
      <c r="D32" s="121">
        <f>+D8+D25+D30</f>
        <v>0</v>
      </c>
    </row>
    <row r="33" spans="2:4" x14ac:dyDescent="0.25">
      <c r="D33" s="122"/>
    </row>
    <row r="34" spans="2:4" x14ac:dyDescent="0.25">
      <c r="B34" s="179" t="s">
        <v>142</v>
      </c>
      <c r="C34" s="179"/>
      <c r="D34" s="179"/>
    </row>
    <row r="35" spans="2:4" x14ac:dyDescent="0.25">
      <c r="D35" s="122"/>
    </row>
    <row r="36" spans="2:4" x14ac:dyDescent="0.25">
      <c r="D36" s="93"/>
    </row>
    <row r="37" spans="2:4" x14ac:dyDescent="0.25">
      <c r="D37" s="124"/>
    </row>
    <row r="38" spans="2:4" x14ac:dyDescent="0.25">
      <c r="D38" s="124"/>
    </row>
  </sheetData>
  <mergeCells count="5">
    <mergeCell ref="B2:D2"/>
    <mergeCell ref="B3:D3"/>
    <mergeCell ref="B4:D4"/>
    <mergeCell ref="B5:D5"/>
    <mergeCell ref="B34:D34"/>
  </mergeCells>
  <hyperlinks>
    <hyperlink ref="A1" location="INDICE!A1" display="INDICE" xr:uid="{1DF3464F-69F6-4EBF-B426-D66A3EBFD213}"/>
  </hyperlinks>
  <pageMargins left="0.7" right="0.7" top="0.75" bottom="0.75" header="0.3" footer="0.3"/>
  <ignoredErrors>
    <ignoredError sqref="D25"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036F5-4BA8-4607-A3AA-5C29852E00AC}">
  <sheetPr>
    <tabColor theme="9" tint="0.39997558519241921"/>
  </sheetPr>
  <dimension ref="A1:F154"/>
  <sheetViews>
    <sheetView showGridLines="0" tabSelected="1" topLeftCell="A45" workbookViewId="0">
      <selection activeCell="B55" sqref="B55:F56"/>
    </sheetView>
  </sheetViews>
  <sheetFormatPr baseColWidth="10" defaultRowHeight="15" x14ac:dyDescent="0.25"/>
  <cols>
    <col min="1" max="1" width="3.5703125" style="1" customWidth="1"/>
    <col min="2" max="2" width="35" style="1" customWidth="1"/>
    <col min="3" max="6" width="19.28515625" style="1" customWidth="1"/>
    <col min="7" max="7" width="3.5703125" style="1" customWidth="1"/>
    <col min="8" max="16384" width="11.42578125" style="1"/>
  </cols>
  <sheetData>
    <row r="1" spans="1:6" x14ac:dyDescent="0.25">
      <c r="A1" s="37" t="s">
        <v>76</v>
      </c>
    </row>
    <row r="2" spans="1:6" x14ac:dyDescent="0.25">
      <c r="B2" s="182" t="s">
        <v>84</v>
      </c>
      <c r="C2" s="182"/>
      <c r="D2" s="182"/>
      <c r="E2" s="182"/>
      <c r="F2" s="182"/>
    </row>
    <row r="3" spans="1:6" x14ac:dyDescent="0.25">
      <c r="B3" s="191" t="s">
        <v>60</v>
      </c>
      <c r="C3" s="191"/>
      <c r="D3" s="191"/>
      <c r="E3" s="191"/>
      <c r="F3" s="191"/>
    </row>
    <row r="4" spans="1:6" x14ac:dyDescent="0.25">
      <c r="B4" s="189" t="s">
        <v>61</v>
      </c>
      <c r="C4" s="189"/>
      <c r="D4" s="189"/>
      <c r="E4" s="189"/>
      <c r="F4" s="189"/>
    </row>
    <row r="5" spans="1:6" ht="16.5" customHeight="1" x14ac:dyDescent="0.25">
      <c r="B5" s="192" t="s">
        <v>86</v>
      </c>
      <c r="C5" s="192"/>
      <c r="D5" s="192"/>
      <c r="E5" s="192"/>
      <c r="F5" s="192"/>
    </row>
    <row r="6" spans="1:6" x14ac:dyDescent="0.25">
      <c r="B6" s="192"/>
      <c r="C6" s="192"/>
      <c r="D6" s="192"/>
      <c r="E6" s="192"/>
      <c r="F6" s="192"/>
    </row>
    <row r="7" spans="1:6" x14ac:dyDescent="0.25">
      <c r="B7" s="192"/>
      <c r="C7" s="192"/>
      <c r="D7" s="192"/>
      <c r="E7" s="192"/>
      <c r="F7" s="192"/>
    </row>
    <row r="8" spans="1:6" x14ac:dyDescent="0.25">
      <c r="B8" s="192"/>
      <c r="C8" s="192"/>
      <c r="D8" s="192"/>
      <c r="E8" s="192"/>
      <c r="F8" s="192"/>
    </row>
    <row r="9" spans="1:6" x14ac:dyDescent="0.25">
      <c r="B9" s="192"/>
      <c r="C9" s="192"/>
      <c r="D9" s="192"/>
      <c r="E9" s="192"/>
      <c r="F9" s="192"/>
    </row>
    <row r="10" spans="1:6" x14ac:dyDescent="0.25">
      <c r="B10" s="192"/>
      <c r="C10" s="192"/>
      <c r="D10" s="192"/>
      <c r="E10" s="192"/>
      <c r="F10" s="192"/>
    </row>
    <row r="11" spans="1:6" x14ac:dyDescent="0.25">
      <c r="B11" s="192"/>
      <c r="C11" s="192"/>
      <c r="D11" s="192"/>
      <c r="E11" s="192"/>
      <c r="F11" s="192"/>
    </row>
    <row r="12" spans="1:6" x14ac:dyDescent="0.25">
      <c r="B12" s="192"/>
      <c r="C12" s="192"/>
      <c r="D12" s="192"/>
      <c r="E12" s="192"/>
      <c r="F12" s="192"/>
    </row>
    <row r="13" spans="1:6" x14ac:dyDescent="0.25">
      <c r="B13" s="192"/>
      <c r="C13" s="192"/>
      <c r="D13" s="192"/>
      <c r="E13" s="192"/>
      <c r="F13" s="192"/>
    </row>
    <row r="14" spans="1:6" x14ac:dyDescent="0.25">
      <c r="B14" s="192"/>
      <c r="C14" s="192"/>
      <c r="D14" s="192"/>
      <c r="E14" s="192"/>
      <c r="F14" s="192"/>
    </row>
    <row r="15" spans="1:6" x14ac:dyDescent="0.25">
      <c r="B15" s="192"/>
      <c r="C15" s="192"/>
      <c r="D15" s="192"/>
      <c r="E15" s="192"/>
      <c r="F15" s="192"/>
    </row>
    <row r="16" spans="1:6" x14ac:dyDescent="0.25">
      <c r="B16" s="192"/>
      <c r="C16" s="192"/>
      <c r="D16" s="192"/>
      <c r="E16" s="192"/>
      <c r="F16" s="192"/>
    </row>
    <row r="17" spans="2:6" x14ac:dyDescent="0.25">
      <c r="B17" s="192"/>
      <c r="C17" s="192"/>
      <c r="D17" s="192"/>
      <c r="E17" s="192"/>
      <c r="F17" s="192"/>
    </row>
    <row r="18" spans="2:6" ht="45.75" customHeight="1" x14ac:dyDescent="0.25">
      <c r="B18" s="192"/>
      <c r="C18" s="192"/>
      <c r="D18" s="192"/>
      <c r="E18" s="192"/>
      <c r="F18" s="192"/>
    </row>
    <row r="20" spans="2:6" x14ac:dyDescent="0.25">
      <c r="B20" s="189" t="s">
        <v>62</v>
      </c>
      <c r="C20" s="189"/>
      <c r="D20" s="189"/>
      <c r="E20" s="189"/>
      <c r="F20" s="189"/>
    </row>
    <row r="22" spans="2:6" x14ac:dyDescent="0.25">
      <c r="B22" s="189" t="s">
        <v>63</v>
      </c>
      <c r="C22" s="189"/>
      <c r="D22" s="189"/>
      <c r="E22" s="189"/>
      <c r="F22" s="189"/>
    </row>
    <row r="23" spans="2:6" x14ac:dyDescent="0.25">
      <c r="B23" s="190" t="s">
        <v>144</v>
      </c>
      <c r="C23" s="190"/>
      <c r="D23" s="190"/>
      <c r="E23" s="190"/>
      <c r="F23" s="190"/>
    </row>
    <row r="24" spans="2:6" x14ac:dyDescent="0.25">
      <c r="B24" s="190"/>
      <c r="C24" s="190"/>
      <c r="D24" s="190"/>
      <c r="E24" s="190"/>
      <c r="F24" s="190"/>
    </row>
    <row r="25" spans="2:6" x14ac:dyDescent="0.25">
      <c r="B25" s="190"/>
      <c r="C25" s="190"/>
      <c r="D25" s="190"/>
      <c r="E25" s="190"/>
      <c r="F25" s="190"/>
    </row>
    <row r="26" spans="2:6" x14ac:dyDescent="0.25">
      <c r="B26" s="190"/>
      <c r="C26" s="190"/>
      <c r="D26" s="190"/>
      <c r="E26" s="190"/>
      <c r="F26" s="190"/>
    </row>
    <row r="27" spans="2:6" x14ac:dyDescent="0.25">
      <c r="B27" s="190"/>
      <c r="C27" s="190"/>
      <c r="D27" s="190"/>
      <c r="E27" s="190"/>
      <c r="F27" s="190"/>
    </row>
    <row r="28" spans="2:6" x14ac:dyDescent="0.25">
      <c r="B28" s="190"/>
      <c r="C28" s="190"/>
      <c r="D28" s="190"/>
      <c r="E28" s="190"/>
      <c r="F28" s="190"/>
    </row>
    <row r="29" spans="2:6" x14ac:dyDescent="0.25">
      <c r="B29" s="190"/>
      <c r="C29" s="190"/>
      <c r="D29" s="190"/>
      <c r="E29" s="190"/>
      <c r="F29" s="190"/>
    </row>
    <row r="30" spans="2:6" x14ac:dyDescent="0.25">
      <c r="B30" s="190"/>
      <c r="C30" s="190"/>
      <c r="D30" s="190"/>
      <c r="E30" s="190"/>
      <c r="F30" s="190"/>
    </row>
    <row r="31" spans="2:6" x14ac:dyDescent="0.25">
      <c r="B31" s="190"/>
      <c r="C31" s="190"/>
      <c r="D31" s="190"/>
      <c r="E31" s="190"/>
      <c r="F31" s="190"/>
    </row>
    <row r="32" spans="2:6" x14ac:dyDescent="0.25">
      <c r="B32" s="190"/>
      <c r="C32" s="190"/>
      <c r="D32" s="190"/>
      <c r="E32" s="190"/>
      <c r="F32" s="190"/>
    </row>
    <row r="33" spans="2:6" x14ac:dyDescent="0.25">
      <c r="B33" s="190"/>
      <c r="C33" s="190"/>
      <c r="D33" s="190"/>
      <c r="E33" s="190"/>
      <c r="F33" s="190"/>
    </row>
    <row r="34" spans="2:6" x14ac:dyDescent="0.25">
      <c r="B34" s="190"/>
      <c r="C34" s="190"/>
      <c r="D34" s="190"/>
      <c r="E34" s="190"/>
      <c r="F34" s="190"/>
    </row>
    <row r="35" spans="2:6" x14ac:dyDescent="0.25">
      <c r="B35" s="190"/>
      <c r="C35" s="190"/>
      <c r="D35" s="190"/>
      <c r="E35" s="190"/>
      <c r="F35" s="190"/>
    </row>
    <row r="36" spans="2:6" x14ac:dyDescent="0.25">
      <c r="B36" s="190"/>
      <c r="C36" s="190"/>
      <c r="D36" s="190"/>
      <c r="E36" s="190"/>
      <c r="F36" s="190"/>
    </row>
    <row r="37" spans="2:6" x14ac:dyDescent="0.25">
      <c r="B37" s="190"/>
      <c r="C37" s="190"/>
      <c r="D37" s="190"/>
      <c r="E37" s="190"/>
      <c r="F37" s="190"/>
    </row>
    <row r="38" spans="2:6" x14ac:dyDescent="0.25">
      <c r="B38" s="190"/>
      <c r="C38" s="190"/>
      <c r="D38" s="190"/>
      <c r="E38" s="190"/>
      <c r="F38" s="190"/>
    </row>
    <row r="39" spans="2:6" x14ac:dyDescent="0.25">
      <c r="B39" s="190"/>
      <c r="C39" s="190"/>
      <c r="D39" s="190"/>
      <c r="E39" s="190"/>
      <c r="F39" s="190"/>
    </row>
    <row r="40" spans="2:6" x14ac:dyDescent="0.25">
      <c r="B40" s="190"/>
      <c r="C40" s="190"/>
      <c r="D40" s="190"/>
      <c r="E40" s="190"/>
      <c r="F40" s="190"/>
    </row>
    <row r="41" spans="2:6" x14ac:dyDescent="0.25">
      <c r="B41" s="190"/>
      <c r="C41" s="190"/>
      <c r="D41" s="190"/>
      <c r="E41" s="190"/>
      <c r="F41" s="190"/>
    </row>
    <row r="42" spans="2:6" x14ac:dyDescent="0.25">
      <c r="B42" s="190"/>
      <c r="C42" s="190"/>
      <c r="D42" s="190"/>
      <c r="E42" s="190"/>
      <c r="F42" s="190"/>
    </row>
    <row r="43" spans="2:6" x14ac:dyDescent="0.25">
      <c r="B43" s="190"/>
      <c r="C43" s="190"/>
      <c r="D43" s="190"/>
      <c r="E43" s="190"/>
      <c r="F43" s="190"/>
    </row>
    <row r="44" spans="2:6" x14ac:dyDescent="0.25">
      <c r="B44" s="190"/>
      <c r="C44" s="190"/>
      <c r="D44" s="190"/>
      <c r="E44" s="190"/>
      <c r="F44" s="190"/>
    </row>
    <row r="45" spans="2:6" x14ac:dyDescent="0.25">
      <c r="B45" s="190"/>
      <c r="C45" s="190"/>
      <c r="D45" s="190"/>
      <c r="E45" s="190"/>
      <c r="F45" s="190"/>
    </row>
    <row r="46" spans="2:6" x14ac:dyDescent="0.25">
      <c r="B46" s="190"/>
      <c r="C46" s="190"/>
      <c r="D46" s="190"/>
      <c r="E46" s="190"/>
      <c r="F46" s="190"/>
    </row>
    <row r="47" spans="2:6" x14ac:dyDescent="0.25">
      <c r="B47" s="190"/>
      <c r="C47" s="190"/>
      <c r="D47" s="190"/>
      <c r="E47" s="190"/>
      <c r="F47" s="190"/>
    </row>
    <row r="48" spans="2:6" x14ac:dyDescent="0.25">
      <c r="B48" s="190"/>
      <c r="C48" s="190"/>
      <c r="D48" s="190"/>
      <c r="E48" s="190"/>
      <c r="F48" s="190"/>
    </row>
    <row r="49" spans="2:6" x14ac:dyDescent="0.25">
      <c r="B49" s="190"/>
      <c r="C49" s="190"/>
      <c r="D49" s="190"/>
      <c r="E49" s="190"/>
      <c r="F49" s="190"/>
    </row>
    <row r="50" spans="2:6" x14ac:dyDescent="0.25">
      <c r="B50" s="190"/>
      <c r="C50" s="190"/>
      <c r="D50" s="190"/>
      <c r="E50" s="190"/>
      <c r="F50" s="190"/>
    </row>
    <row r="51" spans="2:6" x14ac:dyDescent="0.25">
      <c r="B51" s="190"/>
      <c r="C51" s="190"/>
      <c r="D51" s="190"/>
      <c r="E51" s="190"/>
      <c r="F51" s="190"/>
    </row>
    <row r="52" spans="2:6" x14ac:dyDescent="0.25">
      <c r="B52" s="190"/>
      <c r="C52" s="190"/>
      <c r="D52" s="190"/>
      <c r="E52" s="190"/>
      <c r="F52" s="190"/>
    </row>
    <row r="53" spans="2:6" x14ac:dyDescent="0.25">
      <c r="B53" s="190"/>
      <c r="C53" s="190"/>
      <c r="D53" s="190"/>
      <c r="E53" s="190"/>
      <c r="F53" s="190"/>
    </row>
    <row r="54" spans="2:6" x14ac:dyDescent="0.25">
      <c r="B54" s="189" t="s">
        <v>96</v>
      </c>
      <c r="C54" s="189"/>
      <c r="D54" s="189"/>
      <c r="E54" s="189"/>
      <c r="F54" s="189"/>
    </row>
    <row r="55" spans="2:6" x14ac:dyDescent="0.25">
      <c r="B55" s="190" t="s">
        <v>166</v>
      </c>
      <c r="C55" s="190"/>
      <c r="D55" s="190"/>
      <c r="E55" s="190"/>
      <c r="F55" s="190"/>
    </row>
    <row r="56" spans="2:6" x14ac:dyDescent="0.25">
      <c r="B56" s="190"/>
      <c r="C56" s="190"/>
      <c r="D56" s="190"/>
      <c r="E56" s="190"/>
      <c r="F56" s="190"/>
    </row>
    <row r="57" spans="2:6" x14ac:dyDescent="0.25">
      <c r="B57" s="39"/>
      <c r="C57" s="39"/>
      <c r="D57" s="39"/>
      <c r="E57" s="39"/>
      <c r="F57" s="39"/>
    </row>
    <row r="58" spans="2:6" x14ac:dyDescent="0.25">
      <c r="B58" s="193" t="s">
        <v>97</v>
      </c>
      <c r="C58" s="193"/>
      <c r="D58" s="193"/>
      <c r="E58" s="193"/>
      <c r="F58" s="193"/>
    </row>
    <row r="60" spans="2:6" x14ac:dyDescent="0.25">
      <c r="B60" s="190" t="s">
        <v>160</v>
      </c>
      <c r="C60" s="190"/>
      <c r="D60" s="190"/>
      <c r="E60" s="190"/>
      <c r="F60" s="190"/>
    </row>
    <row r="61" spans="2:6" x14ac:dyDescent="0.25">
      <c r="B61" s="190"/>
      <c r="C61" s="190"/>
      <c r="D61" s="190"/>
      <c r="E61" s="190"/>
      <c r="F61" s="190"/>
    </row>
    <row r="62" spans="2:6" x14ac:dyDescent="0.25">
      <c r="B62" s="190"/>
      <c r="C62" s="190"/>
      <c r="D62" s="190"/>
      <c r="E62" s="190"/>
      <c r="F62" s="190"/>
    </row>
    <row r="63" spans="2:6" x14ac:dyDescent="0.25">
      <c r="B63" s="190" t="s">
        <v>98</v>
      </c>
      <c r="C63" s="190"/>
      <c r="D63" s="190"/>
      <c r="E63" s="190"/>
      <c r="F63" s="190"/>
    </row>
    <row r="64" spans="2:6" x14ac:dyDescent="0.25">
      <c r="B64" s="190"/>
      <c r="C64" s="190"/>
      <c r="D64" s="190"/>
      <c r="E64" s="190"/>
      <c r="F64" s="190"/>
    </row>
    <row r="65" spans="2:6" x14ac:dyDescent="0.25">
      <c r="B65" s="190" t="s">
        <v>161</v>
      </c>
      <c r="C65" s="190"/>
      <c r="D65" s="190"/>
      <c r="E65" s="190"/>
      <c r="F65" s="190"/>
    </row>
    <row r="66" spans="2:6" x14ac:dyDescent="0.25">
      <c r="B66" s="190"/>
      <c r="C66" s="190"/>
      <c r="D66" s="190"/>
      <c r="E66" s="190"/>
      <c r="F66" s="190"/>
    </row>
    <row r="67" spans="2:6" x14ac:dyDescent="0.25">
      <c r="B67" s="190" t="s">
        <v>99</v>
      </c>
      <c r="C67" s="190"/>
      <c r="D67" s="190"/>
      <c r="E67" s="190"/>
      <c r="F67" s="190"/>
    </row>
    <row r="68" spans="2:6" x14ac:dyDescent="0.25">
      <c r="B68" s="190"/>
      <c r="C68" s="190"/>
      <c r="D68" s="190"/>
      <c r="E68" s="190"/>
      <c r="F68" s="190"/>
    </row>
    <row r="69" spans="2:6" x14ac:dyDescent="0.25">
      <c r="B69" s="41"/>
      <c r="C69" s="41"/>
      <c r="D69" s="41"/>
      <c r="E69" s="41"/>
      <c r="F69" s="41"/>
    </row>
    <row r="70" spans="2:6" x14ac:dyDescent="0.25">
      <c r="B70" s="42" t="s">
        <v>22</v>
      </c>
      <c r="C70" s="43">
        <v>45291</v>
      </c>
      <c r="D70" s="43">
        <v>44834</v>
      </c>
      <c r="E70" s="43">
        <v>44926</v>
      </c>
    </row>
    <row r="71" spans="2:6" x14ac:dyDescent="0.25">
      <c r="B71" s="44" t="s">
        <v>94</v>
      </c>
      <c r="C71" s="45">
        <v>7263.59</v>
      </c>
      <c r="D71" s="45">
        <v>7078.87</v>
      </c>
      <c r="E71" s="45">
        <v>7322.9</v>
      </c>
    </row>
    <row r="72" spans="2:6" x14ac:dyDescent="0.25">
      <c r="B72" s="44" t="s">
        <v>95</v>
      </c>
      <c r="C72" s="45">
        <v>7283.62</v>
      </c>
      <c r="D72" s="45">
        <v>7090.2</v>
      </c>
      <c r="E72" s="45">
        <v>7339.62</v>
      </c>
    </row>
    <row r="74" spans="2:6" x14ac:dyDescent="0.25">
      <c r="B74" s="189" t="s">
        <v>100</v>
      </c>
      <c r="C74" s="189"/>
      <c r="D74" s="189"/>
      <c r="E74" s="189"/>
      <c r="F74" s="189"/>
    </row>
    <row r="75" spans="2:6" x14ac:dyDescent="0.25">
      <c r="B75" s="190" t="s">
        <v>145</v>
      </c>
      <c r="C75" s="190"/>
      <c r="D75" s="190"/>
      <c r="E75" s="190"/>
      <c r="F75" s="190"/>
    </row>
    <row r="76" spans="2:6" x14ac:dyDescent="0.25">
      <c r="B76" s="190"/>
      <c r="C76" s="190"/>
      <c r="D76" s="190"/>
      <c r="E76" s="190"/>
      <c r="F76" s="190"/>
    </row>
    <row r="77" spans="2:6" x14ac:dyDescent="0.25">
      <c r="B77" s="39"/>
      <c r="C77" s="39"/>
      <c r="D77" s="39"/>
      <c r="E77" s="39"/>
      <c r="F77" s="39"/>
    </row>
    <row r="78" spans="2:6" x14ac:dyDescent="0.25">
      <c r="B78" s="46" t="s">
        <v>101</v>
      </c>
      <c r="C78" s="47"/>
      <c r="D78" s="47"/>
      <c r="E78" s="47"/>
      <c r="F78" s="47"/>
    </row>
    <row r="79" spans="2:6" x14ac:dyDescent="0.25">
      <c r="B79" s="194" t="s">
        <v>146</v>
      </c>
      <c r="C79" s="194"/>
      <c r="D79" s="194"/>
      <c r="E79" s="194"/>
      <c r="F79" s="194"/>
    </row>
    <row r="80" spans="2:6" x14ac:dyDescent="0.25">
      <c r="B80" s="194"/>
      <c r="C80" s="194"/>
      <c r="D80" s="194"/>
      <c r="E80" s="194"/>
      <c r="F80" s="194"/>
    </row>
    <row r="81" spans="2:6" x14ac:dyDescent="0.25">
      <c r="B81" s="41"/>
      <c r="C81" s="41"/>
      <c r="D81" s="41"/>
      <c r="E81" s="41"/>
      <c r="F81" s="41"/>
    </row>
    <row r="82" spans="2:6" x14ac:dyDescent="0.25">
      <c r="B82" s="195" t="s">
        <v>102</v>
      </c>
      <c r="C82" s="195"/>
      <c r="D82" s="195"/>
      <c r="E82" s="195"/>
      <c r="F82" s="195"/>
    </row>
    <row r="83" spans="2:6" x14ac:dyDescent="0.25">
      <c r="B83" s="194" t="s">
        <v>130</v>
      </c>
      <c r="C83" s="194"/>
      <c r="D83" s="194"/>
      <c r="E83" s="194"/>
      <c r="F83" s="194"/>
    </row>
    <row r="84" spans="2:6" x14ac:dyDescent="0.25">
      <c r="B84" s="194"/>
      <c r="C84" s="194"/>
      <c r="D84" s="194"/>
      <c r="E84" s="194"/>
      <c r="F84" s="194"/>
    </row>
    <row r="85" spans="2:6" x14ac:dyDescent="0.25">
      <c r="B85" s="194"/>
      <c r="C85" s="194"/>
      <c r="D85" s="194"/>
      <c r="E85" s="194"/>
      <c r="F85" s="194"/>
    </row>
    <row r="87" spans="2:6" x14ac:dyDescent="0.25">
      <c r="B87" s="200" t="s">
        <v>22</v>
      </c>
      <c r="C87" s="201"/>
      <c r="D87" s="43">
        <f>+'01'!C7</f>
        <v>45291</v>
      </c>
      <c r="E87" s="43">
        <f>+'01'!D7</f>
        <v>44926</v>
      </c>
    </row>
    <row r="88" spans="2:6" x14ac:dyDescent="0.25">
      <c r="B88" s="202" t="s">
        <v>9</v>
      </c>
      <c r="C88" s="203"/>
      <c r="D88" s="48">
        <f>+'02'!C13</f>
        <v>213114269</v>
      </c>
      <c r="E88" s="48">
        <f>+'01'!D16</f>
        <v>0</v>
      </c>
      <c r="F88" s="49"/>
    </row>
    <row r="89" spans="2:6" x14ac:dyDescent="0.25">
      <c r="B89" s="204" t="s">
        <v>103</v>
      </c>
      <c r="C89" s="205"/>
      <c r="D89" s="50">
        <v>0</v>
      </c>
      <c r="E89" s="50">
        <v>0</v>
      </c>
    </row>
    <row r="90" spans="2:6" x14ac:dyDescent="0.25">
      <c r="B90" s="200" t="s">
        <v>104</v>
      </c>
      <c r="C90" s="201"/>
      <c r="D90" s="51">
        <f>SUM(D88:D89)</f>
        <v>213114269</v>
      </c>
      <c r="E90" s="51">
        <f>SUM(E88:E89)</f>
        <v>0</v>
      </c>
    </row>
    <row r="92" spans="2:6" x14ac:dyDescent="0.25">
      <c r="B92" s="189" t="s">
        <v>105</v>
      </c>
      <c r="C92" s="189"/>
      <c r="D92" s="189"/>
      <c r="E92" s="189"/>
      <c r="F92" s="189"/>
    </row>
    <row r="94" spans="2:6" ht="45" x14ac:dyDescent="0.25">
      <c r="B94" s="52" t="s">
        <v>106</v>
      </c>
      <c r="C94" s="52" t="s">
        <v>107</v>
      </c>
      <c r="D94" s="52" t="s">
        <v>108</v>
      </c>
      <c r="E94" s="52" t="s">
        <v>109</v>
      </c>
    </row>
    <row r="95" spans="2:6" x14ac:dyDescent="0.25">
      <c r="B95" s="196" t="s">
        <v>110</v>
      </c>
      <c r="C95" s="197"/>
      <c r="D95" s="197"/>
      <c r="E95" s="198"/>
    </row>
    <row r="96" spans="2:6" x14ac:dyDescent="0.25">
      <c r="B96" s="53" t="s">
        <v>111</v>
      </c>
      <c r="C96" s="54">
        <v>1001528.47109375</v>
      </c>
      <c r="D96" s="54">
        <v>6409782215</v>
      </c>
      <c r="E96" s="55">
        <v>33</v>
      </c>
    </row>
    <row r="97" spans="2:6" x14ac:dyDescent="0.25">
      <c r="B97" s="56" t="s">
        <v>112</v>
      </c>
      <c r="C97" s="57">
        <v>1000426.3676923077</v>
      </c>
      <c r="D97" s="57">
        <v>6502771390</v>
      </c>
      <c r="E97" s="55">
        <v>35</v>
      </c>
    </row>
    <row r="98" spans="2:6" x14ac:dyDescent="0.25">
      <c r="B98" s="58" t="s">
        <v>113</v>
      </c>
      <c r="C98" s="59">
        <v>999843.93066694809</v>
      </c>
      <c r="D98" s="60">
        <v>9474521087</v>
      </c>
      <c r="E98" s="61">
        <v>68</v>
      </c>
    </row>
    <row r="99" spans="2:6" x14ac:dyDescent="0.25">
      <c r="B99" s="196" t="s">
        <v>114</v>
      </c>
      <c r="C99" s="197"/>
      <c r="D99" s="197"/>
      <c r="E99" s="198"/>
    </row>
    <row r="100" spans="2:6" x14ac:dyDescent="0.25">
      <c r="B100" s="62" t="s">
        <v>115</v>
      </c>
      <c r="C100" s="63">
        <v>999890.6181052631</v>
      </c>
      <c r="D100" s="64">
        <v>9498960872</v>
      </c>
      <c r="E100" s="48">
        <v>68</v>
      </c>
    </row>
    <row r="101" spans="2:6" x14ac:dyDescent="0.25">
      <c r="B101" s="65" t="s">
        <v>116</v>
      </c>
      <c r="C101" s="66">
        <v>999804.89473684214</v>
      </c>
      <c r="D101" s="67">
        <v>9498146500</v>
      </c>
      <c r="E101" s="68">
        <v>68</v>
      </c>
    </row>
    <row r="102" spans="2:6" x14ac:dyDescent="0.25">
      <c r="B102" s="69" t="s">
        <v>117</v>
      </c>
      <c r="C102" s="70">
        <v>997995.76926315785</v>
      </c>
      <c r="D102" s="71">
        <v>9480959808</v>
      </c>
      <c r="E102" s="72">
        <v>68</v>
      </c>
    </row>
    <row r="103" spans="2:6" x14ac:dyDescent="0.25">
      <c r="B103" s="196" t="s">
        <v>118</v>
      </c>
      <c r="C103" s="197"/>
      <c r="D103" s="197"/>
      <c r="E103" s="198"/>
    </row>
    <row r="104" spans="2:6" x14ac:dyDescent="0.25">
      <c r="B104" s="62" t="s">
        <v>119</v>
      </c>
      <c r="C104" s="73">
        <v>996018.1335789474</v>
      </c>
      <c r="D104" s="74">
        <v>9462172269</v>
      </c>
      <c r="E104" s="48">
        <v>68</v>
      </c>
    </row>
    <row r="105" spans="2:6" x14ac:dyDescent="0.25">
      <c r="B105" s="65" t="s">
        <v>120</v>
      </c>
      <c r="C105" s="75">
        <v>994514.23147368419</v>
      </c>
      <c r="D105" s="76">
        <v>9447885199</v>
      </c>
      <c r="E105" s="68">
        <v>68</v>
      </c>
    </row>
    <row r="106" spans="2:6" x14ac:dyDescent="0.25">
      <c r="B106" s="69" t="s">
        <v>121</v>
      </c>
      <c r="C106" s="77">
        <v>988646.95231578953</v>
      </c>
      <c r="D106" s="78">
        <v>9392146047</v>
      </c>
      <c r="E106" s="72">
        <v>68</v>
      </c>
    </row>
    <row r="107" spans="2:6" x14ac:dyDescent="0.25">
      <c r="B107" s="196" t="s">
        <v>122</v>
      </c>
      <c r="C107" s="197"/>
      <c r="D107" s="197"/>
      <c r="E107" s="198"/>
    </row>
    <row r="108" spans="2:6" x14ac:dyDescent="0.25">
      <c r="B108" s="53" t="s">
        <v>123</v>
      </c>
      <c r="C108" s="48">
        <v>986730.0288421053</v>
      </c>
      <c r="D108" s="79">
        <v>9373935274</v>
      </c>
      <c r="E108" s="68">
        <v>68</v>
      </c>
    </row>
    <row r="109" spans="2:6" x14ac:dyDescent="0.25">
      <c r="B109" s="56" t="s">
        <v>124</v>
      </c>
      <c r="C109" s="68">
        <v>984855.66326315794</v>
      </c>
      <c r="D109" s="79">
        <v>9356128801</v>
      </c>
      <c r="E109" s="68">
        <v>68</v>
      </c>
    </row>
    <row r="110" spans="2:6" x14ac:dyDescent="0.25">
      <c r="B110" s="58" t="s">
        <v>125</v>
      </c>
      <c r="C110" s="59">
        <v>982545.08589473681</v>
      </c>
      <c r="D110" s="80">
        <v>9334178316</v>
      </c>
      <c r="E110" s="72">
        <v>68</v>
      </c>
    </row>
    <row r="111" spans="2:6" x14ac:dyDescent="0.25">
      <c r="C111" s="81"/>
      <c r="D111" s="82"/>
      <c r="E111" s="83"/>
    </row>
    <row r="112" spans="2:6" x14ac:dyDescent="0.25">
      <c r="B112" s="195" t="s">
        <v>126</v>
      </c>
      <c r="C112" s="195"/>
      <c r="D112" s="195"/>
      <c r="E112" s="195"/>
      <c r="F112" s="195"/>
    </row>
    <row r="113" spans="2:6" x14ac:dyDescent="0.25">
      <c r="B113" s="188" t="s">
        <v>147</v>
      </c>
      <c r="C113" s="188"/>
      <c r="D113" s="188"/>
      <c r="E113" s="188"/>
      <c r="F113" s="188"/>
    </row>
    <row r="114" spans="2:6" x14ac:dyDescent="0.25">
      <c r="B114" s="188"/>
      <c r="C114" s="188"/>
      <c r="D114" s="188"/>
      <c r="E114" s="188"/>
      <c r="F114" s="188"/>
    </row>
    <row r="116" spans="2:6" x14ac:dyDescent="0.25">
      <c r="B116" s="84" t="s">
        <v>127</v>
      </c>
      <c r="C116" s="43">
        <f>+D87</f>
        <v>45291</v>
      </c>
      <c r="D116" s="43">
        <f>+E87</f>
        <v>44926</v>
      </c>
    </row>
    <row r="117" spans="2:6" x14ac:dyDescent="0.25">
      <c r="B117" s="85" t="s">
        <v>128</v>
      </c>
      <c r="C117" s="86">
        <f>+'01'!C8</f>
        <v>790062350</v>
      </c>
      <c r="D117" s="86">
        <f>+'01'!D8</f>
        <v>0</v>
      </c>
    </row>
    <row r="118" spans="2:6" x14ac:dyDescent="0.25">
      <c r="B118" s="87"/>
      <c r="C118" s="88"/>
      <c r="D118" s="88"/>
    </row>
    <row r="119" spans="2:6" x14ac:dyDescent="0.25">
      <c r="B119" s="89" t="s">
        <v>104</v>
      </c>
      <c r="C119" s="90">
        <f>SUM(C117:C118)</f>
        <v>790062350</v>
      </c>
      <c r="D119" s="90">
        <f>SUM(D117:D118)</f>
        <v>0</v>
      </c>
    </row>
    <row r="120" spans="2:6" x14ac:dyDescent="0.25">
      <c r="B120" s="91"/>
      <c r="C120" s="92"/>
      <c r="D120" s="93"/>
    </row>
    <row r="121" spans="2:6" x14ac:dyDescent="0.25">
      <c r="B121" s="199" t="s">
        <v>162</v>
      </c>
      <c r="C121" s="199"/>
      <c r="D121" s="199"/>
      <c r="E121" s="199"/>
      <c r="F121" s="199"/>
    </row>
    <row r="122" spans="2:6" x14ac:dyDescent="0.25">
      <c r="B122" s="199"/>
      <c r="C122" s="199"/>
      <c r="D122" s="199"/>
      <c r="E122" s="199"/>
      <c r="F122" s="199"/>
    </row>
    <row r="123" spans="2:6" x14ac:dyDescent="0.25">
      <c r="B123" s="42" t="s">
        <v>127</v>
      </c>
      <c r="C123" s="43">
        <f>+C137</f>
        <v>45291</v>
      </c>
      <c r="D123" s="43">
        <f>+D137</f>
        <v>44926</v>
      </c>
    </row>
    <row r="124" spans="2:6" x14ac:dyDescent="0.25">
      <c r="B124" s="62" t="s">
        <v>131</v>
      </c>
      <c r="C124" s="73">
        <v>1289702359</v>
      </c>
      <c r="D124" s="73">
        <v>0</v>
      </c>
    </row>
    <row r="125" spans="2:6" x14ac:dyDescent="0.25">
      <c r="B125" s="69"/>
      <c r="C125" s="77"/>
      <c r="D125" s="77"/>
    </row>
    <row r="126" spans="2:6" x14ac:dyDescent="0.25">
      <c r="B126" s="94" t="s">
        <v>104</v>
      </c>
      <c r="C126" s="95">
        <f>SUM(C124:C125)</f>
        <v>1289702359</v>
      </c>
      <c r="D126" s="95">
        <f>SUM(D124:D125)</f>
        <v>0</v>
      </c>
    </row>
    <row r="127" spans="2:6" x14ac:dyDescent="0.25">
      <c r="B127" s="91"/>
      <c r="C127" s="92"/>
      <c r="D127" s="93"/>
    </row>
    <row r="128" spans="2:6" x14ac:dyDescent="0.25">
      <c r="B128" s="188" t="s">
        <v>148</v>
      </c>
      <c r="C128" s="188"/>
      <c r="D128" s="188"/>
      <c r="E128" s="188"/>
      <c r="F128" s="188"/>
    </row>
    <row r="129" spans="2:6" x14ac:dyDescent="0.25">
      <c r="B129" s="41"/>
      <c r="C129" s="41"/>
      <c r="D129" s="41"/>
      <c r="E129" s="41"/>
      <c r="F129" s="41"/>
    </row>
    <row r="130" spans="2:6" x14ac:dyDescent="0.25">
      <c r="B130" s="42" t="s">
        <v>127</v>
      </c>
      <c r="C130" s="43">
        <f>+C123</f>
        <v>45291</v>
      </c>
      <c r="D130" s="43">
        <f>+D123</f>
        <v>44926</v>
      </c>
      <c r="E130" s="41"/>
      <c r="F130" s="41"/>
    </row>
    <row r="131" spans="2:6" x14ac:dyDescent="0.25">
      <c r="B131" s="96" t="s">
        <v>141</v>
      </c>
      <c r="C131" s="97">
        <v>700800000</v>
      </c>
      <c r="D131" s="97">
        <v>0</v>
      </c>
      <c r="E131" s="41"/>
      <c r="F131" s="41"/>
    </row>
    <row r="132" spans="2:6" x14ac:dyDescent="0.25">
      <c r="B132" s="42" t="s">
        <v>104</v>
      </c>
      <c r="C132" s="98">
        <f>SUM(C131)</f>
        <v>700800000</v>
      </c>
      <c r="D132" s="98">
        <f>SUM(D131)</f>
        <v>0</v>
      </c>
      <c r="E132" s="41"/>
      <c r="F132" s="41"/>
    </row>
    <row r="133" spans="2:6" x14ac:dyDescent="0.25">
      <c r="B133" s="91"/>
      <c r="C133" s="92"/>
    </row>
    <row r="134" spans="2:6" x14ac:dyDescent="0.25">
      <c r="B134" s="199" t="s">
        <v>149</v>
      </c>
      <c r="C134" s="199"/>
      <c r="D134" s="199"/>
      <c r="E134" s="199"/>
      <c r="F134" s="199"/>
    </row>
    <row r="135" spans="2:6" x14ac:dyDescent="0.25">
      <c r="B135" s="199"/>
      <c r="C135" s="199"/>
      <c r="D135" s="199"/>
      <c r="E135" s="199"/>
      <c r="F135" s="199"/>
    </row>
    <row r="136" spans="2:6" x14ac:dyDescent="0.25">
      <c r="B136" s="39"/>
      <c r="C136" s="39"/>
      <c r="D136" s="39"/>
      <c r="E136" s="39"/>
      <c r="F136" s="39"/>
    </row>
    <row r="137" spans="2:6" x14ac:dyDescent="0.25">
      <c r="B137" s="42" t="s">
        <v>127</v>
      </c>
      <c r="C137" s="43">
        <f>+C116</f>
        <v>45291</v>
      </c>
      <c r="D137" s="43">
        <f>+D116</f>
        <v>44926</v>
      </c>
      <c r="E137" s="39"/>
      <c r="F137" s="39"/>
    </row>
    <row r="138" spans="2:6" x14ac:dyDescent="0.25">
      <c r="B138" s="96" t="s">
        <v>9</v>
      </c>
      <c r="C138" s="97">
        <f>+'01'!C16</f>
        <v>25590817</v>
      </c>
      <c r="D138" s="97">
        <f>+'01'!D16</f>
        <v>0</v>
      </c>
      <c r="E138" s="99"/>
      <c r="F138" s="39"/>
    </row>
    <row r="139" spans="2:6" x14ac:dyDescent="0.25">
      <c r="B139" s="42" t="s">
        <v>104</v>
      </c>
      <c r="C139" s="98">
        <f>SUM(C138)</f>
        <v>25590817</v>
      </c>
      <c r="D139" s="98">
        <f>SUM(D138)</f>
        <v>0</v>
      </c>
      <c r="E139" s="39"/>
      <c r="F139" s="39"/>
    </row>
    <row r="140" spans="2:6" x14ac:dyDescent="0.25">
      <c r="B140" s="39"/>
      <c r="C140" s="99"/>
      <c r="D140" s="99"/>
      <c r="E140" s="39"/>
      <c r="F140" s="39"/>
    </row>
    <row r="141" spans="2:6" x14ac:dyDescent="0.25">
      <c r="B141" s="199" t="s">
        <v>150</v>
      </c>
      <c r="C141" s="199"/>
      <c r="D141" s="199"/>
      <c r="E141" s="199"/>
      <c r="F141" s="199"/>
    </row>
    <row r="142" spans="2:6" x14ac:dyDescent="0.25">
      <c r="B142" s="199"/>
      <c r="C142" s="199"/>
      <c r="D142" s="199"/>
      <c r="E142" s="199"/>
      <c r="F142" s="199"/>
    </row>
    <row r="143" spans="2:6" x14ac:dyDescent="0.25">
      <c r="B143" s="42" t="s">
        <v>22</v>
      </c>
      <c r="C143" s="43">
        <f>+C137</f>
        <v>45291</v>
      </c>
      <c r="D143" s="43">
        <f>+D137</f>
        <v>44926</v>
      </c>
    </row>
    <row r="144" spans="2:6" x14ac:dyDescent="0.25">
      <c r="B144" s="96" t="s">
        <v>129</v>
      </c>
      <c r="C144" s="100">
        <f>+'02'!C8</f>
        <v>53891435</v>
      </c>
      <c r="D144" s="100">
        <f>+'02'!D8</f>
        <v>0</v>
      </c>
    </row>
    <row r="145" spans="2:6" x14ac:dyDescent="0.25">
      <c r="B145" s="42" t="s">
        <v>104</v>
      </c>
      <c r="C145" s="101">
        <f>SUM(C144)</f>
        <v>53891435</v>
      </c>
      <c r="D145" s="101">
        <f>SUM(D144)</f>
        <v>0</v>
      </c>
    </row>
    <row r="146" spans="2:6" x14ac:dyDescent="0.25">
      <c r="C146" s="93"/>
      <c r="D146" s="93"/>
    </row>
    <row r="148" spans="2:6" x14ac:dyDescent="0.25">
      <c r="B148" s="46" t="s">
        <v>151</v>
      </c>
    </row>
    <row r="150" spans="2:6" ht="39" customHeight="1" x14ac:dyDescent="0.25">
      <c r="B150" s="188" t="s">
        <v>163</v>
      </c>
      <c r="C150" s="188"/>
      <c r="D150" s="188"/>
      <c r="E150" s="188"/>
      <c r="F150" s="188"/>
    </row>
    <row r="152" spans="2:6" x14ac:dyDescent="0.25">
      <c r="B152" s="46" t="s">
        <v>152</v>
      </c>
    </row>
    <row r="154" spans="2:6" ht="67.5" customHeight="1" x14ac:dyDescent="0.25">
      <c r="B154" s="188" t="s">
        <v>165</v>
      </c>
      <c r="C154" s="188"/>
      <c r="D154" s="188"/>
      <c r="E154" s="188"/>
      <c r="F154" s="188"/>
    </row>
  </sheetData>
  <mergeCells count="36">
    <mergeCell ref="B141:F142"/>
    <mergeCell ref="B103:E103"/>
    <mergeCell ref="B107:E107"/>
    <mergeCell ref="B112:F112"/>
    <mergeCell ref="B113:F114"/>
    <mergeCell ref="B121:F122"/>
    <mergeCell ref="B95:E95"/>
    <mergeCell ref="B99:E99"/>
    <mergeCell ref="B128:F128"/>
    <mergeCell ref="B134:F135"/>
    <mergeCell ref="B87:C87"/>
    <mergeCell ref="B88:C88"/>
    <mergeCell ref="B89:C89"/>
    <mergeCell ref="B90:C90"/>
    <mergeCell ref="B92:F92"/>
    <mergeCell ref="B60:F62"/>
    <mergeCell ref="B63:F64"/>
    <mergeCell ref="B79:F80"/>
    <mergeCell ref="B82:F82"/>
    <mergeCell ref="B83:F85"/>
    <mergeCell ref="B150:F150"/>
    <mergeCell ref="B154:F154"/>
    <mergeCell ref="B22:F22"/>
    <mergeCell ref="B23:F53"/>
    <mergeCell ref="B2:F2"/>
    <mergeCell ref="B3:F3"/>
    <mergeCell ref="B4:F4"/>
    <mergeCell ref="B5:F18"/>
    <mergeCell ref="B20:F20"/>
    <mergeCell ref="B65:F66"/>
    <mergeCell ref="B67:F68"/>
    <mergeCell ref="B74:F74"/>
    <mergeCell ref="B75:F76"/>
    <mergeCell ref="B54:F54"/>
    <mergeCell ref="B55:F56"/>
    <mergeCell ref="B58:F58"/>
  </mergeCells>
  <hyperlinks>
    <hyperlink ref="A1" location="INDICE!A1" display="INDICE" xr:uid="{9A8B3896-ADEC-4513-89FB-6C4F057F535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4B479-147F-48B9-B2BA-CE4E056AE4C5}">
  <sheetPr>
    <tabColor theme="9" tint="0.39997558519241921"/>
  </sheetPr>
  <dimension ref="A1:R22"/>
  <sheetViews>
    <sheetView showGridLines="0" topLeftCell="J12" workbookViewId="0">
      <selection activeCell="R21" sqref="R21"/>
    </sheetView>
  </sheetViews>
  <sheetFormatPr baseColWidth="10" defaultRowHeight="15" x14ac:dyDescent="0.25"/>
  <cols>
    <col min="1" max="1" width="3.5703125" style="5" customWidth="1"/>
    <col min="2" max="2" width="15.5703125" style="5" customWidth="1"/>
    <col min="3" max="3" width="27.7109375" style="5" bestFit="1" customWidth="1"/>
    <col min="4" max="5" width="11.42578125" style="5"/>
    <col min="6" max="7" width="13" style="5" bestFit="1" customWidth="1"/>
    <col min="8" max="8" width="11.42578125" style="5" customWidth="1"/>
    <col min="9" max="9" width="17.85546875" style="5" bestFit="1" customWidth="1"/>
    <col min="10" max="11" width="17.85546875" style="5" customWidth="1"/>
    <col min="12" max="12" width="16.140625" style="5" customWidth="1"/>
    <col min="13" max="14" width="11.7109375" style="5" bestFit="1" customWidth="1"/>
    <col min="15" max="15" width="14.140625" style="5" customWidth="1"/>
    <col min="16" max="16" width="14" style="5" customWidth="1"/>
    <col min="17" max="17" width="14.140625" style="5" customWidth="1"/>
    <col min="18" max="18" width="16.28515625" style="5" customWidth="1"/>
    <col min="19" max="16384" width="11.42578125" style="5"/>
  </cols>
  <sheetData>
    <row r="1" spans="1:18" ht="15.75" customHeight="1" x14ac:dyDescent="0.25">
      <c r="A1" s="2" t="s">
        <v>76</v>
      </c>
      <c r="B1" s="3"/>
      <c r="C1" s="3"/>
      <c r="D1" s="3"/>
      <c r="E1" s="3"/>
      <c r="F1" s="3"/>
      <c r="G1" s="3"/>
      <c r="H1" s="3"/>
      <c r="I1" s="4"/>
      <c r="J1" s="4"/>
      <c r="K1" s="4"/>
      <c r="L1" s="3"/>
      <c r="M1" s="3"/>
      <c r="N1" s="3"/>
      <c r="O1" s="3"/>
      <c r="P1" s="3"/>
      <c r="Q1" s="3"/>
      <c r="R1" s="3"/>
    </row>
    <row r="2" spans="1:18" ht="15.75" customHeight="1" x14ac:dyDescent="0.25">
      <c r="A2" s="2"/>
      <c r="B2" s="6" t="s">
        <v>83</v>
      </c>
      <c r="C2" s="6"/>
      <c r="D2" s="6"/>
      <c r="E2" s="6"/>
      <c r="F2" s="6"/>
      <c r="G2" s="6"/>
      <c r="H2" s="6"/>
      <c r="I2" s="6"/>
      <c r="J2" s="6"/>
      <c r="K2" s="6"/>
      <c r="L2" s="6"/>
      <c r="M2" s="6"/>
      <c r="N2" s="6"/>
      <c r="O2" s="6"/>
      <c r="P2" s="6"/>
      <c r="Q2" s="6"/>
      <c r="R2" s="6"/>
    </row>
    <row r="3" spans="1:18" ht="13.5" customHeight="1" x14ac:dyDescent="0.25">
      <c r="A3" s="3"/>
      <c r="B3" s="7" t="s">
        <v>84</v>
      </c>
      <c r="C3" s="8"/>
      <c r="D3" s="8"/>
      <c r="E3" s="8"/>
      <c r="F3" s="8"/>
      <c r="G3" s="8"/>
      <c r="H3" s="8"/>
      <c r="I3" s="8"/>
      <c r="J3" s="8"/>
      <c r="K3" s="8"/>
      <c r="L3" s="8"/>
      <c r="M3" s="8"/>
      <c r="N3" s="8"/>
      <c r="O3" s="8"/>
      <c r="P3" s="8"/>
      <c r="Q3" s="8"/>
      <c r="R3" s="9"/>
    </row>
    <row r="4" spans="1:18" ht="13.5" customHeight="1" x14ac:dyDescent="0.25">
      <c r="A4" s="3"/>
      <c r="B4" s="7" t="s">
        <v>64</v>
      </c>
      <c r="C4" s="8"/>
      <c r="D4" s="8"/>
      <c r="E4" s="8"/>
      <c r="F4" s="8"/>
      <c r="G4" s="8"/>
      <c r="H4" s="8"/>
      <c r="I4" s="8"/>
      <c r="J4" s="8"/>
      <c r="K4" s="8"/>
      <c r="L4" s="8"/>
      <c r="M4" s="8"/>
      <c r="N4" s="8"/>
      <c r="O4" s="8"/>
      <c r="P4" s="8"/>
      <c r="Q4" s="8"/>
      <c r="R4" s="9"/>
    </row>
    <row r="5" spans="1:18" x14ac:dyDescent="0.25">
      <c r="A5" s="3"/>
      <c r="B5" s="10">
        <v>45291</v>
      </c>
      <c r="C5" s="8"/>
      <c r="D5" s="8"/>
      <c r="E5" s="8"/>
      <c r="F5" s="8"/>
      <c r="G5" s="8"/>
      <c r="H5" s="8"/>
      <c r="I5" s="8"/>
      <c r="J5" s="8"/>
      <c r="K5" s="8"/>
      <c r="L5" s="8"/>
      <c r="M5" s="8"/>
      <c r="N5" s="8"/>
      <c r="O5" s="8"/>
      <c r="P5" s="8"/>
      <c r="Q5" s="8"/>
      <c r="R5" s="9"/>
    </row>
    <row r="6" spans="1:18" x14ac:dyDescent="0.25">
      <c r="A6" s="3"/>
      <c r="B6" s="7" t="s">
        <v>89</v>
      </c>
      <c r="C6" s="8"/>
      <c r="D6" s="8"/>
      <c r="E6" s="8"/>
      <c r="F6" s="8"/>
      <c r="G6" s="8"/>
      <c r="H6" s="8"/>
      <c r="I6" s="8"/>
      <c r="J6" s="8"/>
      <c r="K6" s="8"/>
      <c r="L6" s="8"/>
      <c r="M6" s="8"/>
      <c r="N6" s="8"/>
      <c r="O6" s="8"/>
      <c r="P6" s="8"/>
      <c r="Q6" s="8"/>
      <c r="R6" s="9"/>
    </row>
    <row r="7" spans="1:18" s="11" customFormat="1" ht="90" x14ac:dyDescent="0.25">
      <c r="B7" s="12" t="s">
        <v>39</v>
      </c>
      <c r="C7" s="12" t="s">
        <v>40</v>
      </c>
      <c r="D7" s="12" t="s">
        <v>41</v>
      </c>
      <c r="E7" s="12" t="s">
        <v>42</v>
      </c>
      <c r="F7" s="12" t="s">
        <v>43</v>
      </c>
      <c r="G7" s="12" t="s">
        <v>44</v>
      </c>
      <c r="H7" s="12" t="s">
        <v>45</v>
      </c>
      <c r="I7" s="12" t="s">
        <v>46</v>
      </c>
      <c r="J7" s="12" t="s">
        <v>47</v>
      </c>
      <c r="K7" s="12" t="s">
        <v>48</v>
      </c>
      <c r="L7" s="12" t="s">
        <v>49</v>
      </c>
      <c r="M7" s="12" t="s">
        <v>65</v>
      </c>
      <c r="N7" s="12" t="s">
        <v>50</v>
      </c>
      <c r="O7" s="12" t="s">
        <v>79</v>
      </c>
      <c r="P7" s="12" t="s">
        <v>66</v>
      </c>
      <c r="Q7" s="12" t="s">
        <v>67</v>
      </c>
      <c r="R7" s="12" t="s">
        <v>68</v>
      </c>
    </row>
    <row r="8" spans="1:18" x14ac:dyDescent="0.25">
      <c r="B8" s="13" t="s">
        <v>132</v>
      </c>
      <c r="C8" s="14"/>
      <c r="D8" s="14" t="s">
        <v>133</v>
      </c>
      <c r="E8" s="14" t="s">
        <v>134</v>
      </c>
      <c r="F8" s="15">
        <v>45291</v>
      </c>
      <c r="G8" s="14"/>
      <c r="H8" s="14" t="s">
        <v>135</v>
      </c>
      <c r="I8" s="16">
        <f>+J8</f>
        <v>11866578009</v>
      </c>
      <c r="J8" s="16">
        <f>+K8</f>
        <v>11866578009</v>
      </c>
      <c r="K8" s="16">
        <f>+'01'!C9</f>
        <v>11866578009</v>
      </c>
      <c r="L8" s="17">
        <v>0</v>
      </c>
      <c r="M8" s="17">
        <v>0</v>
      </c>
      <c r="N8" s="17">
        <v>0</v>
      </c>
      <c r="O8" s="17">
        <v>0</v>
      </c>
      <c r="P8" s="18">
        <f>+K8/I13</f>
        <v>0.9010051243453554</v>
      </c>
      <c r="Q8" s="17">
        <v>0</v>
      </c>
      <c r="R8" s="19">
        <v>0</v>
      </c>
    </row>
    <row r="9" spans="1:18" x14ac:dyDescent="0.25">
      <c r="B9" s="20"/>
      <c r="C9" s="21"/>
      <c r="D9" s="21"/>
      <c r="E9" s="21"/>
      <c r="F9" s="21"/>
      <c r="G9" s="21"/>
      <c r="H9" s="21"/>
      <c r="I9" s="22"/>
      <c r="J9" s="22"/>
      <c r="K9" s="22"/>
      <c r="L9" s="21"/>
      <c r="M9" s="21"/>
      <c r="N9" s="21"/>
      <c r="O9" s="21"/>
      <c r="P9" s="23"/>
      <c r="Q9" s="21"/>
      <c r="R9" s="24"/>
    </row>
    <row r="10" spans="1:18" x14ac:dyDescent="0.25">
      <c r="B10" s="13"/>
      <c r="C10" s="14"/>
      <c r="D10" s="14"/>
      <c r="E10" s="14"/>
      <c r="F10" s="25" t="s">
        <v>136</v>
      </c>
      <c r="G10" s="25"/>
      <c r="H10" s="25"/>
      <c r="I10" s="26">
        <f>+'01'!C8</f>
        <v>790062350</v>
      </c>
      <c r="J10" s="26" t="s">
        <v>137</v>
      </c>
      <c r="K10" s="26" t="s">
        <v>137</v>
      </c>
      <c r="L10" s="27" t="s">
        <v>137</v>
      </c>
      <c r="M10" s="14"/>
      <c r="N10" s="14"/>
      <c r="O10" s="14"/>
      <c r="P10" s="14"/>
      <c r="Q10" s="14"/>
      <c r="R10" s="28"/>
    </row>
    <row r="11" spans="1:18" x14ac:dyDescent="0.25">
      <c r="B11" s="29"/>
      <c r="F11" s="30" t="s">
        <v>138</v>
      </c>
      <c r="G11" s="30"/>
      <c r="H11" s="30"/>
      <c r="I11" s="31">
        <v>29911740</v>
      </c>
      <c r="J11" s="31" t="s">
        <v>137</v>
      </c>
      <c r="K11" s="31" t="s">
        <v>137</v>
      </c>
      <c r="L11" s="32" t="s">
        <v>137</v>
      </c>
      <c r="R11" s="33"/>
    </row>
    <row r="12" spans="1:18" x14ac:dyDescent="0.25">
      <c r="B12" s="29"/>
      <c r="F12" s="30" t="s">
        <v>139</v>
      </c>
      <c r="G12" s="30"/>
      <c r="H12" s="30"/>
      <c r="I12" s="31">
        <v>0</v>
      </c>
      <c r="J12" s="31" t="s">
        <v>137</v>
      </c>
      <c r="K12" s="31" t="s">
        <v>137</v>
      </c>
      <c r="L12" s="32" t="s">
        <v>137</v>
      </c>
      <c r="R12" s="33"/>
    </row>
    <row r="13" spans="1:18" x14ac:dyDescent="0.25">
      <c r="B13" s="20"/>
      <c r="C13" s="21"/>
      <c r="D13" s="21"/>
      <c r="E13" s="21"/>
      <c r="F13" s="34" t="s">
        <v>140</v>
      </c>
      <c r="G13" s="34"/>
      <c r="H13" s="34"/>
      <c r="I13" s="35">
        <v>13170377935</v>
      </c>
      <c r="J13" s="35">
        <v>13190289675</v>
      </c>
      <c r="K13" s="35">
        <v>13190289675</v>
      </c>
      <c r="L13" s="36" t="s">
        <v>137</v>
      </c>
      <c r="M13" s="21"/>
      <c r="N13" s="21"/>
      <c r="O13" s="21"/>
      <c r="P13" s="21"/>
      <c r="Q13" s="21"/>
      <c r="R13" s="24"/>
    </row>
    <row r="16" spans="1:18" x14ac:dyDescent="0.25">
      <c r="B16" s="6" t="s">
        <v>83</v>
      </c>
      <c r="C16" s="6"/>
      <c r="D16" s="6"/>
      <c r="E16" s="6"/>
      <c r="F16" s="6"/>
      <c r="G16" s="6"/>
      <c r="H16" s="6"/>
      <c r="I16" s="6"/>
      <c r="J16" s="6"/>
      <c r="K16" s="6"/>
      <c r="L16" s="6"/>
      <c r="M16" s="6"/>
      <c r="N16" s="6"/>
      <c r="O16" s="6"/>
      <c r="P16" s="6"/>
      <c r="Q16" s="6"/>
      <c r="R16" s="6"/>
    </row>
    <row r="17" spans="2:18" x14ac:dyDescent="0.25">
      <c r="B17" s="7" t="s">
        <v>84</v>
      </c>
      <c r="C17" s="8"/>
      <c r="D17" s="8"/>
      <c r="E17" s="8"/>
      <c r="F17" s="8"/>
      <c r="G17" s="8"/>
      <c r="H17" s="8"/>
      <c r="I17" s="8"/>
      <c r="J17" s="8"/>
      <c r="K17" s="8"/>
      <c r="L17" s="8"/>
      <c r="M17" s="8"/>
      <c r="N17" s="8"/>
      <c r="O17" s="8"/>
      <c r="P17" s="8"/>
      <c r="Q17" s="8"/>
      <c r="R17" s="9"/>
    </row>
    <row r="18" spans="2:18" x14ac:dyDescent="0.25">
      <c r="B18" s="7" t="s">
        <v>64</v>
      </c>
      <c r="C18" s="8"/>
      <c r="D18" s="8"/>
      <c r="E18" s="8"/>
      <c r="F18" s="8"/>
      <c r="G18" s="8"/>
      <c r="H18" s="8"/>
      <c r="I18" s="8"/>
      <c r="J18" s="8"/>
      <c r="K18" s="8"/>
      <c r="L18" s="8"/>
      <c r="M18" s="8"/>
      <c r="N18" s="8"/>
      <c r="O18" s="8"/>
      <c r="P18" s="8"/>
      <c r="Q18" s="8"/>
      <c r="R18" s="9"/>
    </row>
    <row r="19" spans="2:18" x14ac:dyDescent="0.25">
      <c r="B19" s="10">
        <v>44926</v>
      </c>
      <c r="C19" s="8"/>
      <c r="D19" s="8"/>
      <c r="E19" s="8"/>
      <c r="F19" s="8"/>
      <c r="G19" s="8"/>
      <c r="H19" s="8"/>
      <c r="I19" s="8"/>
      <c r="J19" s="8"/>
      <c r="K19" s="8"/>
      <c r="L19" s="8"/>
      <c r="M19" s="8"/>
      <c r="N19" s="8"/>
      <c r="O19" s="8"/>
      <c r="P19" s="8"/>
      <c r="Q19" s="8"/>
      <c r="R19" s="9"/>
    </row>
    <row r="20" spans="2:18" x14ac:dyDescent="0.25">
      <c r="B20" s="7" t="s">
        <v>89</v>
      </c>
      <c r="C20" s="8"/>
      <c r="D20" s="8"/>
      <c r="E20" s="8"/>
      <c r="F20" s="8"/>
      <c r="G20" s="8"/>
      <c r="H20" s="8"/>
      <c r="I20" s="8"/>
      <c r="J20" s="8"/>
      <c r="K20" s="8"/>
      <c r="L20" s="8"/>
      <c r="M20" s="8"/>
      <c r="N20" s="8"/>
      <c r="O20" s="8"/>
      <c r="P20" s="8"/>
      <c r="Q20" s="8"/>
      <c r="R20" s="9"/>
    </row>
    <row r="21" spans="2:18" ht="90" x14ac:dyDescent="0.25">
      <c r="B21" s="12" t="s">
        <v>39</v>
      </c>
      <c r="C21" s="12" t="s">
        <v>40</v>
      </c>
      <c r="D21" s="12" t="s">
        <v>41</v>
      </c>
      <c r="E21" s="12" t="s">
        <v>42</v>
      </c>
      <c r="F21" s="12" t="s">
        <v>43</v>
      </c>
      <c r="G21" s="12" t="s">
        <v>44</v>
      </c>
      <c r="H21" s="12" t="s">
        <v>45</v>
      </c>
      <c r="I21" s="12" t="s">
        <v>46</v>
      </c>
      <c r="J21" s="12" t="s">
        <v>47</v>
      </c>
      <c r="K21" s="12" t="s">
        <v>48</v>
      </c>
      <c r="L21" s="12" t="s">
        <v>49</v>
      </c>
      <c r="M21" s="12" t="s">
        <v>65</v>
      </c>
      <c r="N21" s="12" t="s">
        <v>50</v>
      </c>
      <c r="O21" s="12" t="s">
        <v>79</v>
      </c>
      <c r="P21" s="12" t="s">
        <v>66</v>
      </c>
      <c r="Q21" s="12" t="s">
        <v>67</v>
      </c>
      <c r="R21" s="12" t="s">
        <v>68</v>
      </c>
    </row>
    <row r="22" spans="2:18" x14ac:dyDescent="0.25">
      <c r="B22" s="206" t="s">
        <v>82</v>
      </c>
      <c r="C22" s="206"/>
      <c r="D22" s="206"/>
      <c r="E22" s="206"/>
      <c r="F22" s="206"/>
      <c r="G22" s="206"/>
      <c r="H22" s="206"/>
      <c r="I22" s="206"/>
      <c r="J22" s="206"/>
      <c r="K22" s="206"/>
      <c r="L22" s="206"/>
      <c r="M22" s="206"/>
      <c r="N22" s="206"/>
      <c r="O22" s="206"/>
      <c r="P22" s="206"/>
      <c r="Q22" s="206"/>
      <c r="R22" s="206"/>
    </row>
  </sheetData>
  <mergeCells count="1">
    <mergeCell ref="B22:R22"/>
  </mergeCells>
  <hyperlinks>
    <hyperlink ref="A1" location="INDICE!A1" display="INDICE" xr:uid="{DD3F4B20-8830-4284-ADF0-153AC9D59580}"/>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BG2e4oxzmiiRE42yhZFGYDVPzsXe+IeI19n12xsxC1s=</DigestValue>
    </Reference>
    <Reference Type="http://www.w3.org/2000/09/xmldsig#Object" URI="#idOfficeObject">
      <DigestMethod Algorithm="http://www.w3.org/2001/04/xmlenc#sha256"/>
      <DigestValue>0b4PQBFhazIeLtwSMStMz6UYq0Ui+DPQXJX9tkkIlQk=</DigestValue>
    </Reference>
    <Reference Type="http://uri.etsi.org/01903#SignedProperties" URI="#idSignedProperties">
      <Transforms>
        <Transform Algorithm="http://www.w3.org/TR/2001/REC-xml-c14n-20010315"/>
      </Transforms>
      <DigestMethod Algorithm="http://www.w3.org/2001/04/xmlenc#sha256"/>
      <DigestValue>0JWxhrPbC8lDRSxFxjwDEy8lBphu7clUD3J//0JVo2A=</DigestValue>
    </Reference>
  </SignedInfo>
  <SignatureValue>DwMyhdSkb3hpsdHvGebhfeETKxBasDuOkYidm8duZ5vcDGOISJEKgMRoydRWCiFaxN1VTJ3OSLp4
w70DRXvsfZiBVk1StfN6Pj9wVi2cWhI9O+Vx+UJ5ZX/qlPJwAV6DvGNeVbIVVUVzAzuZAsapACYO
jq2qa/PqUxsfWkviPv0AtmjLQzkwieebEQCw55TUm/qo3CZNcHuMzQfLJjGBUM4PUPp9OR/SYWN4
Mo9ylYrEtZJyu6Zkw9gp/QM6gWX9QHGE6OCm7X90K/795exd12glibSGORgl2+cyJf8Ee8SmAgaH
cLBI07zjVYcjzvukejsGtjNTYK8Yg/0ZpgX5Ig==</SignatureValue>
  <KeyInfo>
    <X509Data>
      <X509Certificate>MIIIgzCCBmugAwIBAgIICXObfQmYPu8wDQYJKoZIhvcNAQELBQAwWjEaMBgGA1UEAwwRQ0EtRE9DVU1FTlRBIFMuQS4xFjAUBgNVBAUTDVJVQzgwMDUwMTcyLTExFzAVBgNVBAoMDkRPQ1VNRU5UQSBTLkEuMQswCQYDVQQGEwJQWTAeFw0yMzA1MTcxNTA0MDBaFw0yNTA1MTYxNTA0MDBaMIG7MSQwIgYDVQQDDBtKT1JHRSBSQU1PTiBVR0FSVEUgVklMTEFMQkExEjAQBgNVBAUTCUNJMzg1Mzc4MjEUMBIGA1UEKgwLSk9SR0UgUkFNT04xGDAWBgNVBAQMD1VHQVJURSBWSUxMQUxCQTELMAkGA1UECwwCRjIxNTAzBgNVBAoMLENFUlRJRklDQURPIENVQUxJRklDQURPIERFIEZJUk1BIEVMRUNUUk9OSUNBMQswCQYDVQQGEwJQWTCCASIwDQYJKoZIhvcNAQEBBQADggEPADCCAQoCggEBAL5FcC3VPRURSFu03HWE9gpVzS5E1U7oE7KyAazcSaMTXYguQ4E5Xt8W416vNStK6KqZeZ56rASRh8EvryIodxPjrV3Ng0u3+u1kEY6VLVqFU466lyIJ/gshpb8hS0Xlry30g1cJ2dDqQ8KvHosAb/2J32yWAGD12xt1jC4BJ1GNUxGbsWRD3zMkcreGKaxddDeiN9HsmTvhwFGq40/pkNob5udx4AvUWzjFyu+clRHQn6xcJHvpImuRf75HR4L16YRvrrdXmeQ2Occ8Wlh0OLDLqyRuLmDeWijnB+lCwMFy00rjhjjGau2jHFT6xR481lDkBDYJJdX234qiqLR2BRsCAwEAAaOCA+kwggPlMAwGA1UdEwEB/wQCMAAwHwYDVR0jBBgwFoAUoT2FK83YLJYfOQIMn1M7WNiVC3swgZQGCCsGAQUFBwEBBIGHMIGEMFUGCCsGAQUFBzAChklodHRwczovL3d3dy5kaWdpdG8uY29tLnB5L3VwbG9hZHMvY2VydGlmaWNhZG8tZG9jdW1lbnRhLXNhLTE1MzUxMTc3NzEuY3J0MCsGCCsGAQUFBzABhh9odHRwczovL3d3dy5kaWdpdG8uY29tLnB5L29jc3AvMEwGA1UdEQRFMEOBFWp1Z2FydGVAY2FkaWVtLmNvbS5we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BYS7htHzCcTmA/B2f2PL1tE05QQMA4GA1UdDwEB/wQEAwIF4DANBgkqhkiG9w0BAQsFAAOCAgEAGfc0JsKLIijtDZ00AGIdbj6LX6EpILQ1n9Gh28V0hOOJWENsVC7d0luPwaBlSTrv128WwVKlEG4N0G2MJGmwVF4taOfTrKIoR7UbmjeMKkPGORT0C988Qi1y/QtsLYBe1f7l+5QLV8iZTVM6s3Z4uYNGJCbZ2zROainnSY3YKuEL9LFeJ3mAtoMJfPQZQcBbMZCquqOe+/u5Wi2LimP9Yrt7utW4GVZmmDgXTgnmbnvh8P/Hn6r0Gqc/NeYGcKzDt5dUHpgJaMRXFtYkYKB7DZ5KQRFxCWlbir19Y9LRBcTbaPBiVIy7wSomVJqYpC4tboQQ/hVv0Ld8Vbf0EZBEfe/XWD9S47DtBhYyNHQPLRXrSj0/uU8vQm/5Gel1v1U/3GhoNU1vtlnPvAluY5IXoBnsad8W9BJRF9Xnqih6HvmmxLj4yIJFoHXyUafhbaISL9pvtfkHQBRM22+ztUwb+9AgN+4YQUN9X1Q3H8Kd83hBnKqd6jgQ34I95+NpCngGwtSYzUAZbUeTtjCzgv8mUlweLc6Ry+oPUKn/6GBUVNBX/SkmowE8IUBNoSlrS7Un+snHbGvglifnt1908RXR3rUckajXnBO6JM/TMx4rNam4SqEebr746mxE2algyHYOpXdHXxIHnBLJ1PKBtHXdKdGyV2HbGsI2b9c5mgeDRp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w4u2DMrtPl2+ITuGxVXXT84JyUqw8vJAXU78wRY/3AA=</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8uuDiYskLg0ZBuBN8EWDPaFPiGHM9zXZIatAQICPsmQ=</DigestValue>
      </Reference>
      <Reference URI="/xl/printerSettings/printerSettings4.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sIAvyYY8o+b9jLtwAS6IGcIFewxdoD2x/zbDbfVW9sw=</DigestValue>
      </Reference>
      <Reference URI="/xl/styles.xml?ContentType=application/vnd.openxmlformats-officedocument.spreadsheetml.styles+xml">
        <DigestMethod Algorithm="http://www.w3.org/2001/04/xmlenc#sha256"/>
        <DigestValue>+CDj9mXKl1UBfQNa/y3plm+h6QJ8wSwUJmmJ6gJRRRU=</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r1yp3qMWuP2dPx1Bgr0BcwGMslSbOSTKMmELtAxcigg=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Oxoetwp/Gx6wsz6xjIlQAafB93mjeBr4CFqwaJanQC8=</DigestValue>
      </Reference>
      <Reference URI="/xl/worksheets/sheet2.xml?ContentType=application/vnd.openxmlformats-officedocument.spreadsheetml.worksheet+xml">
        <DigestMethod Algorithm="http://www.w3.org/2001/04/xmlenc#sha256"/>
        <DigestValue>AzhRTIWssd+i/QmYRlvGJqnEcwtBPA3vHP80EQTolYU=</DigestValue>
      </Reference>
      <Reference URI="/xl/worksheets/sheet3.xml?ContentType=application/vnd.openxmlformats-officedocument.spreadsheetml.worksheet+xml">
        <DigestMethod Algorithm="http://www.w3.org/2001/04/xmlenc#sha256"/>
        <DigestValue>cscQYcFyQXZAak5LQUV2hDD7Jr8ZIDb21sP5XcqSE5U=</DigestValue>
      </Reference>
      <Reference URI="/xl/worksheets/sheet4.xml?ContentType=application/vnd.openxmlformats-officedocument.spreadsheetml.worksheet+xml">
        <DigestMethod Algorithm="http://www.w3.org/2001/04/xmlenc#sha256"/>
        <DigestValue>Q9VkBT6YSw5vmQMZe6495XFko2T9UNwMFIQCsFL6Q8g=</DigestValue>
      </Reference>
      <Reference URI="/xl/worksheets/sheet5.xml?ContentType=application/vnd.openxmlformats-officedocument.spreadsheetml.worksheet+xml">
        <DigestMethod Algorithm="http://www.w3.org/2001/04/xmlenc#sha256"/>
        <DigestValue>0XiiIBltSc/I6A3AcfLf1Z/2RgcltpYYzBkyU28LFoc=</DigestValue>
      </Reference>
      <Reference URI="/xl/worksheets/sheet6.xml?ContentType=application/vnd.openxmlformats-officedocument.spreadsheetml.worksheet+xml">
        <DigestMethod Algorithm="http://www.w3.org/2001/04/xmlenc#sha256"/>
        <DigestValue>4Qm8DogR/5top+0P3ouleNnilt1MxF2y2yF62oYiGis=</DigestValue>
      </Reference>
      <Reference URI="/xl/worksheets/sheet7.xml?ContentType=application/vnd.openxmlformats-officedocument.spreadsheetml.worksheet+xml">
        <DigestMethod Algorithm="http://www.w3.org/2001/04/xmlenc#sha256"/>
        <DigestValue>Di7VbQ4/qTkoRffBp9oY8VLJflRFkdQDt1jwiXCD7g0=</DigestValue>
      </Reference>
      <Reference URI="/xl/worksheets/sheet8.xml?ContentType=application/vnd.openxmlformats-officedocument.spreadsheetml.worksheet+xml">
        <DigestMethod Algorithm="http://www.w3.org/2001/04/xmlenc#sha256"/>
        <DigestValue>POGY1n8oMeWmLhUVmKf5NEQ9Ae5VmRLDSS+SqbBw+Io=</DigestValue>
      </Reference>
    </Manifest>
    <SignatureProperties>
      <SignatureProperty Id="idSignatureTime" Target="#idPackageSignature">
        <mdssi:SignatureTime xmlns:mdssi="http://schemas.openxmlformats.org/package/2006/digital-signature">
          <mdssi:Format>YYYY-MM-DDThh:mm:ssTZD</mdssi:Format>
          <mdssi:Value>2024-03-15T18:24:19Z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SignatureComments>
          <WindowsVersion>10.0</WindowsVersion>
          <OfficeVersion>16.0.17328/26</OfficeVersion>
          <ApplicationVersion>16.0.17328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2024-03-15T18:24:19Z</xd:SigningTime>
          <xd:SigningCertificate>
            <xd:Cert>
              <xd:CertDigest>
                <DigestMethod Algorithm="http://www.w3.org/2001/04/xmlenc#sha256"/>
                <DigestValue>l6lxiiP59SJi/5nh819vkP3cZ82yAtfy/mmcIE9cjTg=</DigestValue>
              </xd:CertDigest>
              <xd:IssuerSerial>
                <X509IssuerName>C=PY, O=DOCUMENTA S.A., SERIALNUMBER=RUC80050172-1, CN=CA-DOCUMENTA S.A.</X509IssuerName>
                <X509SerialNumber>681058929997266671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ZRQRw7vUCoKt7f5QETqYXzyLfhm2NbDJgLJZzIk4JXw=</DigestValue>
    </Reference>
    <Reference Type="http://www.w3.org/2000/09/xmldsig#Object" URI="#idOfficeObject">
      <DigestMethod Algorithm="http://www.w3.org/2001/04/xmlenc#sha256"/>
      <DigestValue>pNb+u9O4xVJr8ZdzKOLEqXbkNKMgyKIcCnlAABCA4wE=</DigestValue>
    </Reference>
    <Reference Type="http://uri.etsi.org/01903#SignedProperties" URI="#idSignedProperties">
      <Transforms>
        <Transform Algorithm="http://www.w3.org/TR/2001/REC-xml-c14n-20010315"/>
      </Transforms>
      <DigestMethod Algorithm="http://www.w3.org/2001/04/xmlenc#sha256"/>
      <DigestValue>1hOQYu95qEr5NOM9saQ0p+J0EsYmCUolAr48FuBNQJQ=</DigestValue>
    </Reference>
  </SignedInfo>
  <SignatureValue>JNlpn6chZtOeQG6Ix6ORjzAdmKtoWSvYv4HzF2MyuO2gWDPIbY7kHoEh3YJb5KLFOonUawmdOfm4
9mVHT5Jv70wX8DJLFa7p7sms290cSHcib+YkGszhkPiue876HOSLlX3Cd9aB3LKnXjWyYcPyQQes
JRHF741E1Vg5z5gVogSX24KRyeZhQEmgAIC+odbOZ736VXwNq0+UJXKNtu8LwY6q0bseY8VJSOlr
xPzn0Q2px1xubwKjFKtqTsMAMy3cI/eIZKC1qCFOb0lNDImKBV+P2MwYjUq82nAARzOddA/HOo6R
mJy/mguh0Xi0+F0uvX/t9DQtHqIGrNaKuioGag==</SignatureValue>
  <KeyInfo>
    <X509Data>
      <X509Certificate>MIIIhjCCBm6gAwIBAgIIXJ5MIypwS4YwDQYJKoZIhvcNAQELBQAwWjEaMBgGA1UEAwwRQ0EtRE9DVU1FTlRBIFMuQS4xFjAUBgNVBAUTDVJVQzgwMDUwMTcyLTExFzAVBgNVBAoMDkRPQ1VNRU5UQSBTLkEuMQswCQYDVQQGEwJQWTAeFw0yMzA1MTcxNTI0MDBaFw0yNTA1MTYxNTI0MDBaMIG9MSUwIwYDVQQDDBxDRVNBUiBFU1RFQkFOIFBBUkVERVMgRlJBTkNPMRIwEAYDVQQFEwlDSTE0OTYwMDUxFjAUBgNVBCoMDUNFU0FSIEVTVEVCQU4xFzAVBgNVBAQMDlBBUkVERVMgRlJBTkNPMQswCQYDVQQLDAJGMjE1MDMGA1UECgwsQ0VSVElGSUNBRE8gQ1VBTElGSUNBRE8gREUgRklSTUEgRUxFQ1RST05JQ0ExCzAJBgNVBAYTAlBZMIIBIjANBgkqhkiG9w0BAQEFAAOCAQ8AMIIBCgKCAQEAwlI0DNkLtXLWRALotE+gAcme2isqBCXWEREHLnXcCLSaxeC8XAxhU9O5Vnvx43Td/Z0SQXWC7weKgp8ETTzIGAgMqe00RdnVhjUII1eiNopvtcMGHIzie0xTr6ihMhtWXPMoy7HKEmX0kKLAiQ0jE2MrfD/aB0dftJxfZ3FkuVh/W+CHpsiryt+sicOx0fDAvYsc5lcP+tqieNCB+h7xdRnR3aAe40wZyUgDgXSTDtKi25ccvlZGre5AYJ5N1ZgOrc2wJm+qhGpCCBgaKk08klce0VAv1IKOWKSJg8egFn6p3Dk38Ks2KImFkMxIvUjN2I50yUuLUXNQfy4BMncdKQIDAQABo4ID6jCCA+YwDAYDVR0TAQH/BAIwADAfBgNVHSMEGDAWgBShPYUrzdgslh85AgyfUztY2JULezCBlAYIKwYBBQUHAQEEgYcwgYQwVQYIKwYBBQUHMAKGSWh0dHBzOi8vd3d3LmRpZ2l0by5jb20ucHkvdXBsb2Fkcy9jZXJ0aWZpY2Fkby1kb2N1bWVudGEtc2EtMTUzNTExNzc3MS5jcnQwKwYIKwYBBQUHMAGGH2h0dHBzOi8vd3d3LmRpZ2l0by5jb20ucHkvb2NzcC8wTQYDVR0RBEYwRIEWY3BhcmVkZXNAY2FkaWVtLmNvbS5we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GCro6NaQ1qEpv6f+3u4qW7A5iXoMA4GA1UdDwEB/wQEAwIF4DANBgkqhkiG9w0BAQsFAAOCAgEAJf17FTdJJez/7kSU0qXT0me58okaD8SegX5NoFrXGkEnt2eByKwi/4U4RqkKGEToJewMBFtXjSp0LbTJf8qYQP5iYO+l9/BOJjOSRRtegszgRLQybwDX+O+/Ry7VbBA+9DX4qLD8Uh1A1sQxDYVbZXQSkiAfteNxMu37qhsrEGclC1r3f751WsnYvyjVOFSqD1JFFManjUlRTF3V15UUpIZRPO3u8jUko8V3CVaAyQMnMQICAiS8c1aIILtmlIFZ4U0W9+OrPLsQxTGLoc4Xo++mf/i5lkq1WJT2yh65AWiLdEksIj/SSGjbgUjd3Qy2xiwN4KiS064VIPFDf7CynwkX+MM906emQJm0yLv50UaSO7qwatOozsPbRHBaNaSZwcjfh/RipQ9mEXeoeQ8jYBlVVYycQAIjCuIdFTOvivR2mM6tL1JD26b4NMiL1obHrttZtm674WXtobxMKlldTUKRImypGLw7Yw48NvDdqDLnYynTv3DGy1A/Y/zmJHbvNGWissIZhEMJdnjNv8Mneqwkr046K0a22g9O/wQKFKzgwZgvJfBkO1fgHYJZLDMyonpYczZHzhG7kvk7C6lf67bxTJ3MHRMIKAVGXh9QgbBjWyuGmuIhQElBSVEKNvlocFJIWP2IqoYiZVj1xqGE95NMJNBT8cSgeWyVbj/yX1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w4u2DMrtPl2+ITuGxVXXT84JyUqw8vJAXU78wRY/3AA=</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8uuDiYskLg0ZBuBN8EWDPaFPiGHM9zXZIatAQICPsmQ=</DigestValue>
      </Reference>
      <Reference URI="/xl/printerSettings/printerSettings4.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sIAvyYY8o+b9jLtwAS6IGcIFewxdoD2x/zbDbfVW9sw=</DigestValue>
      </Reference>
      <Reference URI="/xl/styles.xml?ContentType=application/vnd.openxmlformats-officedocument.spreadsheetml.styles+xml">
        <DigestMethod Algorithm="http://www.w3.org/2001/04/xmlenc#sha256"/>
        <DigestValue>+CDj9mXKl1UBfQNa/y3plm+h6QJ8wSwUJmmJ6gJRRRU=</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r1yp3qMWuP2dPx1Bgr0BcwGMslSbOSTKMmELtAxcigg=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Oxoetwp/Gx6wsz6xjIlQAafB93mjeBr4CFqwaJanQC8=</DigestValue>
      </Reference>
      <Reference URI="/xl/worksheets/sheet2.xml?ContentType=application/vnd.openxmlformats-officedocument.spreadsheetml.worksheet+xml">
        <DigestMethod Algorithm="http://www.w3.org/2001/04/xmlenc#sha256"/>
        <DigestValue>AzhRTIWssd+i/QmYRlvGJqnEcwtBPA3vHP80EQTolYU=</DigestValue>
      </Reference>
      <Reference URI="/xl/worksheets/sheet3.xml?ContentType=application/vnd.openxmlformats-officedocument.spreadsheetml.worksheet+xml">
        <DigestMethod Algorithm="http://www.w3.org/2001/04/xmlenc#sha256"/>
        <DigestValue>cscQYcFyQXZAak5LQUV2hDD7Jr8ZIDb21sP5XcqSE5U=</DigestValue>
      </Reference>
      <Reference URI="/xl/worksheets/sheet4.xml?ContentType=application/vnd.openxmlformats-officedocument.spreadsheetml.worksheet+xml">
        <DigestMethod Algorithm="http://www.w3.org/2001/04/xmlenc#sha256"/>
        <DigestValue>Q9VkBT6YSw5vmQMZe6495XFko2T9UNwMFIQCsFL6Q8g=</DigestValue>
      </Reference>
      <Reference URI="/xl/worksheets/sheet5.xml?ContentType=application/vnd.openxmlformats-officedocument.spreadsheetml.worksheet+xml">
        <DigestMethod Algorithm="http://www.w3.org/2001/04/xmlenc#sha256"/>
        <DigestValue>0XiiIBltSc/I6A3AcfLf1Z/2RgcltpYYzBkyU28LFoc=</DigestValue>
      </Reference>
      <Reference URI="/xl/worksheets/sheet6.xml?ContentType=application/vnd.openxmlformats-officedocument.spreadsheetml.worksheet+xml">
        <DigestMethod Algorithm="http://www.w3.org/2001/04/xmlenc#sha256"/>
        <DigestValue>4Qm8DogR/5top+0P3ouleNnilt1MxF2y2yF62oYiGis=</DigestValue>
      </Reference>
      <Reference URI="/xl/worksheets/sheet7.xml?ContentType=application/vnd.openxmlformats-officedocument.spreadsheetml.worksheet+xml">
        <DigestMethod Algorithm="http://www.w3.org/2001/04/xmlenc#sha256"/>
        <DigestValue>Di7VbQ4/qTkoRffBp9oY8VLJflRFkdQDt1jwiXCD7g0=</DigestValue>
      </Reference>
      <Reference URI="/xl/worksheets/sheet8.xml?ContentType=application/vnd.openxmlformats-officedocument.spreadsheetml.worksheet+xml">
        <DigestMethod Algorithm="http://www.w3.org/2001/04/xmlenc#sha256"/>
        <DigestValue>POGY1n8oMeWmLhUVmKf5NEQ9Ae5VmRLDSS+SqbBw+Io=</DigestValue>
      </Reference>
    </Manifest>
    <SignatureProperties>
      <SignatureProperty Id="idSignatureTime" Target="#idPackageSignature">
        <mdssi:SignatureTime xmlns:mdssi="http://schemas.openxmlformats.org/package/2006/digital-signature">
          <mdssi:Format>YYYY-MM-DDThh:mm:ssTZD</mdssi:Format>
          <mdssi:Value>2024-03-15T20:11:25Z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SIV</SignatureComments>
          <WindowsVersion>10.0</WindowsVersion>
          <OfficeVersion>16.0.17328/26</OfficeVersion>
          <ApplicationVersion>16.0.17328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2024-03-15T20:11:25Z</xd:SigningTime>
          <xd:SigningCertificate>
            <xd:Cert>
              <xd:CertDigest>
                <DigestMethod Algorithm="http://www.w3.org/2001/04/xmlenc#sha256"/>
                <DigestValue>M0ZiuzHacODt1A0nFYHbT612HzLe0fo14GIMyuEa6Rg=</DigestValue>
              </xd:CertDigest>
              <xd:IssuerSerial>
                <X509IssuerName>C=PY, O=DOCUMENTA S.A., SERIALNUMBER=RUC80050172-1, CN=CA-DOCUMENTA S.A.</X509IssuerName>
                <X509SerialNumber>6673855411729222534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SIV</xd:CommitmentTypeQualifier>
            </xd:CommitmentTypeQualifiers>
          </xd:CommitmentTypeIndication>
        </xd:SignedDataObject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K1jTuZoLvLH1m2ySTl8xNVdpn+RvHXNwx4LSB1azlPU=</DigestValue>
    </Reference>
    <Reference Type="http://www.w3.org/2000/09/xmldsig#Object" URI="#idOfficeObject">
      <DigestMethod Algorithm="http://www.w3.org/2001/04/xmlenc#sha256"/>
      <DigestValue>uSITtRQifSZg/pSxo+K7nPzna1cinp73qdD8olHp8/8=</DigestValue>
    </Reference>
    <Reference Type="http://uri.etsi.org/01903#SignedProperties" URI="#idSignedProperties">
      <Transforms>
        <Transform Algorithm="http://www.w3.org/TR/2001/REC-xml-c14n-20010315"/>
      </Transforms>
      <DigestMethod Algorithm="http://www.w3.org/2001/04/xmlenc#sha256"/>
      <DigestValue>tNjXvsssibnoFx01foWJDXIzkB//gAOfvn40rf7MJw8=</DigestValue>
    </Reference>
  </SignedInfo>
  <SignatureValue>tprWtTWyEtFjQnoPkVXigbvShUforhykHlITDqu3ONOYs2XCWqwc74zAWOKUPAj4d2ECRTurNhBN
EpspQguKEztWAd/VTfw1nB4NFfAJzfYeZDVpdZGNZq2KiUUwWZMp62CKrfHCddtCSaNHagEnPznf
Id37/k3OUuchlC35FJ2EFnKfOIaL086PRLu+9xmwLN34ffpNbUDOp8p8OpKhbVuqrvtxq1NdZ6sH
+5JeKgdRwjdkujAeYxbHSUDNBKrM2YonIv4yEDAaFUQV2MtPWdQIReO8ck9cji2c1Q0hvolDd96T
KudNvPW+a4XCY4U7SGjiEyqmDWOs+Uzjmz/jiQ==</SignatureValue>
  <KeyInfo>
    <X509Data>
      <X509Certificate>MIIIgDCCBmigAwIBAgIIEoS/10gUWEYwDQYJKoZIhvcNAQELBQAwWjEaMBgGA1UEAwwRQ0EtRE9DVU1FTlRBIFMuQS4xFjAUBgNVBAUTDVJVQzgwMDUwMTcyLTExFzAVBgNVBAoMDkRPQ1VNRU5UQSBTLkEuMQswCQYDVQQGEwJQWTAeFw0yMzA1MTcxNTEzMDBaFw0yNTA1MTYxNTEzMDBaMIG1MSEwHwYDVQQDDBhKVUFOQSBQQUJMQSBHQUxFQU5PIEJBRVoxEjAQBgNVBAUTCUNJMTM0MTU5NTEUMBIGA1UEKgwLSlVBTkEgUEFCTEExFTATBgNVBAQMDEdBTEVBTk8gQkFFWjELMAkGA1UECwwCRjIxNTAzBgNVBAoMLENFUlRJRklDQURPIENVQUxJRklDQURPIERFIEZJUk1BIEVMRUNUUk9OSUNBMQswCQYDVQQGEwJQWTCCASIwDQYJKoZIhvcNAQEBBQADggEPADCCAQoCggEBALwhngWBXEaHBJ1cguZuXSuEP6mWXqBuRhTIlwW08v0rIE6jhp2E/plWD31V3zyJzfqZzh1IRGMSfiooAJHopoZOz+TNpylBxvsvJ5WZZFDwlwV14PQjVin8ttUXhyofQ6rmX3DkbKebu3LcSnshTrGc/yNQVB6JsS1+pSMGKq1db/KzhnV2Vdw9n3gk9n4M/ZzHp76LH8jcy4Rdqolf3QXz77P7mEXSLoeGBugNNso5KxFqE8FCpIGf8DxhGAtxoWtUCjvbhwOpi1MsIGNowIcFUOKvnrC2mi0KFit2QY5xWcR5U5LHkkpIlBnIrKi0JHXCfzG/zh7NEA9QogSLc40CAwEAAaOCA+wwggPoMAwGA1UdEwEB/wQCMAAwHwYDVR0jBBgwFoAUoT2FK83YLJYfOQIMn1M7WNiVC3swgZQGCCsGAQUFBwEBBIGHMIGEMFUGCCsGAQUFBzAChklodHRwczovL3d3dy5kaWdpdG8uY29tLnB5L3VwbG9hZHMvY2VydGlmaWNhZG8tZG9jdW1lbnRhLXNhLTE1MzUxMTc3NzEuY3J0MCsGCCsGAQUFBzABhh9odHRwczovL3d3dy5kaWdpdG8uY29tLnB5L29jc3AvME8GA1UdEQRIMEaBGGp1YW5pZ2FsMjAxMUBob3RtYWlsLmNvb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D8u3+NkBMbLo9wud7oxMELlHIy7MA4GA1UdDwEB/wQEAwIF4DANBgkqhkiG9w0BAQsFAAOCAgEAfN19xcsEN5x+i4QDh4FccZ5yJM5Y7dlFZ2V3TP3uouZCXSHXWOCIngbdaOG10mETfheDGbd/c3Q3lGlTi6h1B+hhYr/mGYgkCw6jLmSMn3bANlOg9KDhtbsh/2HcJqPa4KxRCYrtxMW5256uGIp+lks3+RkPn3L54CyD0wI6eG1mC9zxYDoSdbu0jUW9yRYZcB2n4vyE3ZV2K0bzYYjVu2gFORyvgDrBaJlyPtSQwM8bg+SggQOc5Jau0ssQdIPplLaxBhfW08DqJtoy907fjGkvsbv5iHW/wXYXnu76YO6sL4gj1wcv56Kdqv3eH0XEWAycAnY24ZfdEGwmHtdF9ja1XcY0hCQ0G1DHkm2iUOVJvh5ekbNJL07jBvnMGOS6o/2lsQwtDxB1CCIlyP9EAyjMWwUq/Wl3xDlsR9Ftr62xAnROaLz5nWQIbp691A/Tv1va2odi+XdDuwx8M128pUaIr/4WMBfY1+yeaacx2ct9pjbPPw7Ps0/Po+tl7Q7AmRCX2Fc/21+LE9OqGJtNIPJg4U1LinpWonY9rhXvK+9W30YLS/lGxxovMA4Nsw6xOe9pNz2qlVSl8k4eMDwKT8GSyyPW7ytnWYJgb4+aTN3QUa0lxtc/N/6EFR5bCku59FbAn6+2jgRuv+LYbZWfzriNmUlmX3AOkPkEGSxCU9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w4u2DMrtPl2+ITuGxVXXT84JyUqw8vJAXU78wRY/3AA=</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8uuDiYskLg0ZBuBN8EWDPaFPiGHM9zXZIatAQICPsmQ=</DigestValue>
      </Reference>
      <Reference URI="/xl/printerSettings/printerSettings4.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sIAvyYY8o+b9jLtwAS6IGcIFewxdoD2x/zbDbfVW9sw=</DigestValue>
      </Reference>
      <Reference URI="/xl/styles.xml?ContentType=application/vnd.openxmlformats-officedocument.spreadsheetml.styles+xml">
        <DigestMethod Algorithm="http://www.w3.org/2001/04/xmlenc#sha256"/>
        <DigestValue>+CDj9mXKl1UBfQNa/y3plm+h6QJ8wSwUJmmJ6gJRRRU=</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r1yp3qMWuP2dPx1Bgr0BcwGMslSbOSTKMmELtAxcigg=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Oxoetwp/Gx6wsz6xjIlQAafB93mjeBr4CFqwaJanQC8=</DigestValue>
      </Reference>
      <Reference URI="/xl/worksheets/sheet2.xml?ContentType=application/vnd.openxmlformats-officedocument.spreadsheetml.worksheet+xml">
        <DigestMethod Algorithm="http://www.w3.org/2001/04/xmlenc#sha256"/>
        <DigestValue>AzhRTIWssd+i/QmYRlvGJqnEcwtBPA3vHP80EQTolYU=</DigestValue>
      </Reference>
      <Reference URI="/xl/worksheets/sheet3.xml?ContentType=application/vnd.openxmlformats-officedocument.spreadsheetml.worksheet+xml">
        <DigestMethod Algorithm="http://www.w3.org/2001/04/xmlenc#sha256"/>
        <DigestValue>cscQYcFyQXZAak5LQUV2hDD7Jr8ZIDb21sP5XcqSE5U=</DigestValue>
      </Reference>
      <Reference URI="/xl/worksheets/sheet4.xml?ContentType=application/vnd.openxmlformats-officedocument.spreadsheetml.worksheet+xml">
        <DigestMethod Algorithm="http://www.w3.org/2001/04/xmlenc#sha256"/>
        <DigestValue>Q9VkBT6YSw5vmQMZe6495XFko2T9UNwMFIQCsFL6Q8g=</DigestValue>
      </Reference>
      <Reference URI="/xl/worksheets/sheet5.xml?ContentType=application/vnd.openxmlformats-officedocument.spreadsheetml.worksheet+xml">
        <DigestMethod Algorithm="http://www.w3.org/2001/04/xmlenc#sha256"/>
        <DigestValue>0XiiIBltSc/I6A3AcfLf1Z/2RgcltpYYzBkyU28LFoc=</DigestValue>
      </Reference>
      <Reference URI="/xl/worksheets/sheet6.xml?ContentType=application/vnd.openxmlformats-officedocument.spreadsheetml.worksheet+xml">
        <DigestMethod Algorithm="http://www.w3.org/2001/04/xmlenc#sha256"/>
        <DigestValue>4Qm8DogR/5top+0P3ouleNnilt1MxF2y2yF62oYiGis=</DigestValue>
      </Reference>
      <Reference URI="/xl/worksheets/sheet7.xml?ContentType=application/vnd.openxmlformats-officedocument.spreadsheetml.worksheet+xml">
        <DigestMethod Algorithm="http://www.w3.org/2001/04/xmlenc#sha256"/>
        <DigestValue>Di7VbQ4/qTkoRffBp9oY8VLJflRFkdQDt1jwiXCD7g0=</DigestValue>
      </Reference>
      <Reference URI="/xl/worksheets/sheet8.xml?ContentType=application/vnd.openxmlformats-officedocument.spreadsheetml.worksheet+xml">
        <DigestMethod Algorithm="http://www.w3.org/2001/04/xmlenc#sha256"/>
        <DigestValue>POGY1n8oMeWmLhUVmKf5NEQ9Ae5VmRLDSS+SqbBw+Io=</DigestValue>
      </Reference>
    </Manifest>
    <SignatureProperties>
      <SignatureProperty Id="idSignatureTime" Target="#idPackageSignature">
        <mdssi:SignatureTime xmlns:mdssi="http://schemas.openxmlformats.org/package/2006/digital-signature">
          <mdssi:Format>YYYY-MM-DDThh:mm:ssTZD</mdssi:Format>
          <mdssi:Value>2024-03-15T22:16:49Z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Informe CNV</SignatureComments>
          <WindowsVersion>10.0</WindowsVersion>
          <OfficeVersion>16.0.17328/26</OfficeVersion>
          <ApplicationVersion>16.0.17328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2024-03-15T22:16:49Z</xd:SigningTime>
          <xd:SigningCertificate>
            <xd:Cert>
              <xd:CertDigest>
                <DigestMethod Algorithm="http://www.w3.org/2001/04/xmlenc#sha256"/>
                <DigestValue>Q9FDmPfz1/W1Yge/lbETkav3M+WeV/onDWSqqqLe8ag=</DigestValue>
              </xd:CertDigest>
              <xd:IssuerSerial>
                <X509IssuerName>C=PY, O=DOCUMENTA S.A., SERIALNUMBER=RUC80050172-1, CN=CA-DOCUMENTA S.A.</X509IssuerName>
                <X509SerialNumber>1334402320956676166</X509SerialNumber>
              </xd:IssuerSerial>
            </xd:Cert>
          </xd:SigningCertificate>
          <xd:SignaturePolicyIdentifier>
            <xd:SignaturePolicyImplied/>
          </xd:SignaturePolicyIdentifier>
        </xd:SignedSignatureProperties>
      </xd:SignedProperties>
    </xd:QualifyingProperties>
  </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e6dMdsmraADccKGW60g5Wc97t6VikIUYW4iuHs2C4wg=</DigestValue>
    </Reference>
    <Reference Type="http://www.w3.org/2000/09/xmldsig#Object" URI="#idOfficeObject">
      <DigestMethod Algorithm="http://www.w3.org/2001/04/xmlenc#sha256"/>
      <DigestValue>9Y7hnlbrNY2ycNej+MawNrkLRVE92VKy99VGntVMzho=</DigestValue>
    </Reference>
    <Reference Type="http://uri.etsi.org/01903#SignedProperties" URI="#idSignedProperties">
      <Transforms>
        <Transform Algorithm="http://www.w3.org/TR/2001/REC-xml-c14n-20010315"/>
      </Transforms>
      <DigestMethod Algorithm="http://www.w3.org/2001/04/xmlenc#sha256"/>
      <DigestValue>Kz7jOQhthe81R3f/b/cHuHbhxLcfvDAj7nrXROo56oE=</DigestValue>
    </Reference>
  </SignedInfo>
  <SignatureValue>W1rhpRAQfJVcyRQx/rWFTjtboJzO6RjnFzN2DYRE0CbBe7sNFOqp27B+9ZvtUe8rGwFETQHFD/2p
Tw7pbmrcS+8BvR1q30x2v0OhUlekz35bEv+Nhhu8hb41JZChwwyk+hng8+sGKW6d/b/d8g1VL52V
lRtUE0KPYoQjfAMkyHLT49MbI/S41auNdUeTL0PmDtf8p4+VJgur15I9OfD4PpYRVmOUfj5ZpLRD
6TFPze/ZtlHQFFkbBnL7bqdMU0497EEf69hxKOa37RbeznOVpIs/X8D0/NHdy1oyta9qP+0l7ENZ
33+s1/Smi7ty/8uSXeEFDnPZr7FBfS28Ov3nog==</SignatureValue>
  <KeyInfo>
    <X509Data>
      <X509Certificate>MIIIgzCCBmugAwIBAgIIL6exF/OncaowDQYJKoZIhvcNAQELBQAwWjEaMBgGA1UEAwwRQ0EtRE9DVU1FTlRBIFMuQS4xFjAUBgNVBAUTDVJVQzgwMDUwMTcyLTExFzAVBgNVBAoMDkRPQ1VNRU5UQSBTLkEuMQswCQYDVQQGEwJQWTAeFw0yMzA0MTIxNTE4MDBaFw0yNTA0MTExNTE4MDBaMIG8MSUwIwYDVQQDDBxDQVJMT1MgTUlHVUVMIEFDVcORQSBOT0dVRVJBMREwDwYDVQQFEwhDSTk5MDc0NzEWMBQGA1UEKgwNQ0FSTE9TIE1JR1VFTDEXMBUGA1UEBAwOQUNVw5FBIE5PR1VFUkExCzAJBgNVBAsMAkYyMTUwMwYDVQQKDCxDRVJUSUZJQ0FETyBDVUFMSUZJQ0FETyBERSBGSVJNQSBFTEVDVFJPTklDQTELMAkGA1UEBhMCUFkwggEiMA0GCSqGSIb3DQEBAQUAA4IBDwAwggEKAoIBAQClxsetZ77H7or0MutagrJ/jvS2lzBV6un/cDZ4UmcSRho79usy8QOdgY8EqE5eqCX7K5cMoMTjm74GyTT3uriApXsR3yJAGzyydtuRwGnkeC/BbMihOzDKHOhkIJN2jKzQLGKjk2CRUuzKM7/thtJ50E+OtHlAVzxdo3DDpHDd1nWdWnju1pYw6VMALLkr6VsTBVsv+k2jRNWTIeREs4M5o6qX3OXd5toPhXrXH32pjaAlDRDkx+zZlwA7F+mhUr7ZDmBztGZWO0siRBx8e9uoljeKKhT97IHeeay0x+e7NX6kNQwNJSZdmYbdqznk6AFdY+2VnjH6KU+m/JfdM8o5AgMBAAGjggPoMIID5DAMBgNVHRMBAf8EAjAAMB8GA1UdIwQYMBaAFKE9hSvN2CyWHzkCDJ9TO1jYlQt7MIGUBggrBgEFBQcBAQSBhzCBhDBVBggrBgEFBQcwAoZJaHR0cHM6Ly93d3cuZGlnaXRvLmNvbS5weS91cGxvYWRzL2NlcnRpZmljYWRvLWRvY3VtZW50YS1zYS0xNTM1MTE3NzcxLmNydDArBggrBgEFBQcwAYYfaHR0cHM6Ly93d3cuZGlnaXRvLmNvbS5weS9vY3NwLzBLBgNVHREERDBCgRRjYWN1bmFAYW1hcmFsLmNvbS5we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FTYYZ8+5/0fOcKSjeH3xl0kR/ZaMA4GA1UdDwEB/wQEAwIF4DANBgkqhkiG9w0BAQsFAAOCAgEAfhzX0KPeAd0/SrC55LOhXjgLsmscLjdJO+csgRs/7a3P/qD2iyyMnmZQNZi2NZYls1AXBGuDniitBXcPB+65HZHoAGI/KdBho3SUF+8GGc2Xj08SgMMWctu8iWXNU4reo9uQBEWTYWNI9hvdWJUsCOCyJS69RRg1xPxw+35+q0b56eZGqK/dxKT5jaYFDJSQkHvCy0bOFAIRzw+I/TyTnmlQKCdNpXpNdUUPoVwS1awdMiEfImYhFp91PL+rl9VJ1QpPr/vPqb7cXao4eEUibrrPy4dywkZXBPb1sjNWP1Zy04tO7nyBom3yJ7D96xToFQwlNYcWcp5BzbzKwOYgyeqINAeEIXrc1QtQkQGnEWXLsAZxz5FXGHTkql4SX2cEJcHQhLL68EeMqRDiT+djrhLe/qE0fv0F+MAaVQYRDMn6BRNLGccvAlIUdKQHxFnyAdhb1aHmyuxqbu6WrJNDvSuaEnLWiJAe7LwJn4xaVCh64H0zq+rjMHu/HLTp9ewYWxYlKtnjeaK61aFl59p/Rum9k5m7pzqy46D3Mygvh5sY+9vScfgzFXLQRPXpV8jfaQj5zu35QPu8hcQTYF2mYfbn8V8VfWXj85XRW6un6XZ31R+jJKfezFz6eR6hzw2Ss4LxzRAy5UgLQMYID/BzI1aBevCu1mdp9V4OIbSKQ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w4u2DMrtPl2+ITuGxVXXT84JyUqw8vJAXU78wRY/3AA=</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8uuDiYskLg0ZBuBN8EWDPaFPiGHM9zXZIatAQICPsmQ=</DigestValue>
      </Reference>
      <Reference URI="/xl/printerSettings/printerSettings4.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sIAvyYY8o+b9jLtwAS6IGcIFewxdoD2x/zbDbfVW9sw=</DigestValue>
      </Reference>
      <Reference URI="/xl/styles.xml?ContentType=application/vnd.openxmlformats-officedocument.spreadsheetml.styles+xml">
        <DigestMethod Algorithm="http://www.w3.org/2001/04/xmlenc#sha256"/>
        <DigestValue>+CDj9mXKl1UBfQNa/y3plm+h6QJ8wSwUJmmJ6gJRRRU=</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r1yp3qMWuP2dPx1Bgr0BcwGMslSbOSTKMmELtAxcigg=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Oxoetwp/Gx6wsz6xjIlQAafB93mjeBr4CFqwaJanQC8=</DigestValue>
      </Reference>
      <Reference URI="/xl/worksheets/sheet2.xml?ContentType=application/vnd.openxmlformats-officedocument.spreadsheetml.worksheet+xml">
        <DigestMethod Algorithm="http://www.w3.org/2001/04/xmlenc#sha256"/>
        <DigestValue>AzhRTIWssd+i/QmYRlvGJqnEcwtBPA3vHP80EQTolYU=</DigestValue>
      </Reference>
      <Reference URI="/xl/worksheets/sheet3.xml?ContentType=application/vnd.openxmlformats-officedocument.spreadsheetml.worksheet+xml">
        <DigestMethod Algorithm="http://www.w3.org/2001/04/xmlenc#sha256"/>
        <DigestValue>cscQYcFyQXZAak5LQUV2hDD7Jr8ZIDb21sP5XcqSE5U=</DigestValue>
      </Reference>
      <Reference URI="/xl/worksheets/sheet4.xml?ContentType=application/vnd.openxmlformats-officedocument.spreadsheetml.worksheet+xml">
        <DigestMethod Algorithm="http://www.w3.org/2001/04/xmlenc#sha256"/>
        <DigestValue>Q9VkBT6YSw5vmQMZe6495XFko2T9UNwMFIQCsFL6Q8g=</DigestValue>
      </Reference>
      <Reference URI="/xl/worksheets/sheet5.xml?ContentType=application/vnd.openxmlformats-officedocument.spreadsheetml.worksheet+xml">
        <DigestMethod Algorithm="http://www.w3.org/2001/04/xmlenc#sha256"/>
        <DigestValue>0XiiIBltSc/I6A3AcfLf1Z/2RgcltpYYzBkyU28LFoc=</DigestValue>
      </Reference>
      <Reference URI="/xl/worksheets/sheet6.xml?ContentType=application/vnd.openxmlformats-officedocument.spreadsheetml.worksheet+xml">
        <DigestMethod Algorithm="http://www.w3.org/2001/04/xmlenc#sha256"/>
        <DigestValue>4Qm8DogR/5top+0P3ouleNnilt1MxF2y2yF62oYiGis=</DigestValue>
      </Reference>
      <Reference URI="/xl/worksheets/sheet7.xml?ContentType=application/vnd.openxmlformats-officedocument.spreadsheetml.worksheet+xml">
        <DigestMethod Algorithm="http://www.w3.org/2001/04/xmlenc#sha256"/>
        <DigestValue>Di7VbQ4/qTkoRffBp9oY8VLJflRFkdQDt1jwiXCD7g0=</DigestValue>
      </Reference>
      <Reference URI="/xl/worksheets/sheet8.xml?ContentType=application/vnd.openxmlformats-officedocument.spreadsheetml.worksheet+xml">
        <DigestMethod Algorithm="http://www.w3.org/2001/04/xmlenc#sha256"/>
        <DigestValue>POGY1n8oMeWmLhUVmKf5NEQ9Ae5VmRLDSS+SqbBw+Io=</DigestValue>
      </Reference>
    </Manifest>
    <SignatureProperties>
      <SignatureProperty Id="idSignatureTime" Target="#idPackageSignature">
        <mdssi:SignatureTime xmlns:mdssi="http://schemas.openxmlformats.org/package/2006/digital-signature">
          <mdssi:Format>YYYY-MM-DDThh:mm:ssTZD</mdssi:Format>
          <mdssi:Value>2024-03-18T14:12:33Z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AUDITOR</SignatureComments>
          <WindowsVersion>10.0</WindowsVersion>
          <OfficeVersion>16.0.17328/26</OfficeVersion>
          <ApplicationVersion>16.0.17328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2024-03-18T14:12:33Z</xd:SigningTime>
          <xd:SigningCertificate>
            <xd:Cert>
              <xd:CertDigest>
                <DigestMethod Algorithm="http://www.w3.org/2001/04/xmlenc#sha256"/>
                <DigestValue>526kF7uvxdSRLc4WYEg7rXsV5ICNlQs6AeXNdov2GFM=</DigestValue>
              </xd:CertDigest>
              <xd:IssuerSerial>
                <X509IssuerName>C=PY, O=DOCUMENTA S.A., SERIALNUMBER=RUC80050172-1, CN=CA-DOCUMENTA S.A.</X509IssuerName>
                <X509SerialNumber>3433907957323493802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AUDITOR</xd:CommitmentTypeQualifier>
            </xd:CommitmentTypeQualifiers>
          </xd:CommitmentTypeIndication>
        </xd:SignedDataObject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CARATULA</vt:lpstr>
      <vt:lpstr>INDICE</vt:lpstr>
      <vt:lpstr>01</vt:lpstr>
      <vt:lpstr>02</vt:lpstr>
      <vt:lpstr>03</vt:lpstr>
      <vt:lpstr>04</vt:lpstr>
      <vt:lpstr>05</vt:lpstr>
      <vt:lpstr>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2024-03-15T18:21:25Z</dcterms:modified>
</cp:coreProperties>
</file>