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13" documentId="10_ncr:200_{5C1A052F-D376-411E-8D2B-F6A805F3350B}" xr6:coauthVersionLast="47" xr6:coauthVersionMax="47" xr10:uidLastSave="{4F4B7C8E-E3F1-4584-B42D-AA22A663A333}"/>
  <bookViews>
    <workbookView xWindow="-120" yWindow="-120" windowWidth="20730" windowHeight="11160" tabRatio="708"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5" i="27" l="1"/>
  <c r="D130" i="27"/>
  <c r="M569" i="28" l="1"/>
  <c r="L569" i="28"/>
  <c r="K569" i="28"/>
  <c r="J569" i="28"/>
  <c r="M296" i="28" l="1"/>
  <c r="L296" i="28"/>
  <c r="K296" i="28"/>
  <c r="J296" i="28"/>
  <c r="D169" i="27"/>
  <c r="E81" i="27" l="1"/>
  <c r="E83" i="27" s="1"/>
  <c r="E80" i="27"/>
  <c r="E82" i="27" s="1"/>
  <c r="C80" i="27"/>
  <c r="E74" i="27"/>
  <c r="E70" i="27"/>
  <c r="E71" i="27" s="1"/>
  <c r="E72" i="27" s="1"/>
  <c r="E8" i="25"/>
  <c r="C130" i="27" l="1"/>
  <c r="D138" i="27" l="1"/>
  <c r="E91" i="27"/>
  <c r="B4" i="24" l="1"/>
  <c r="B4" i="25" s="1"/>
  <c r="B4" i="26" s="1"/>
  <c r="C81" i="27" l="1"/>
  <c r="C13" i="23" l="1"/>
  <c r="C83" i="27"/>
  <c r="C82" i="27"/>
  <c r="C12" i="25" l="1"/>
  <c r="C11" i="24" l="1"/>
  <c r="D153" i="27" l="1"/>
  <c r="C153" i="27"/>
  <c r="D29" i="26" l="1"/>
  <c r="D24" i="26"/>
  <c r="D13" i="23"/>
  <c r="D19" i="23"/>
  <c r="D31" i="26" l="1"/>
  <c r="D20" i="23"/>
  <c r="D144" i="27"/>
  <c r="C144" i="27"/>
  <c r="C138" i="27"/>
  <c r="D91" i="27"/>
  <c r="D7" i="24" l="1"/>
  <c r="D7" i="26" s="1"/>
  <c r="E90" i="27" s="1"/>
  <c r="D118" i="27" s="1"/>
  <c r="D137" i="27" s="1"/>
  <c r="D143" i="27" s="1"/>
  <c r="D149" i="27" s="1"/>
  <c r="C7" i="24"/>
  <c r="C7" i="26" s="1"/>
  <c r="D155" i="27" l="1"/>
  <c r="B172" i="27"/>
  <c r="D90" i="27"/>
  <c r="C118" i="27" s="1"/>
  <c r="C137" i="27" s="1"/>
  <c r="C143" i="27" s="1"/>
  <c r="C149" i="27" s="1"/>
  <c r="D157" i="27"/>
  <c r="D17" i="24" s="1"/>
  <c r="C157" i="27"/>
  <c r="D145" i="27"/>
  <c r="C145" i="27"/>
  <c r="D139" i="27"/>
  <c r="C139" i="27"/>
  <c r="D74" i="27" s="1"/>
  <c r="F74" i="27" s="1"/>
  <c r="D72" i="27"/>
  <c r="D71" i="27"/>
  <c r="D70" i="27"/>
  <c r="F70" i="27" s="1"/>
  <c r="E93" i="27"/>
  <c r="D93" i="27"/>
  <c r="C29" i="26"/>
  <c r="C24" i="26"/>
  <c r="C155" i="27" l="1"/>
  <c r="B161" i="27"/>
  <c r="F72" i="27"/>
  <c r="F71" i="27"/>
  <c r="C13" i="25"/>
  <c r="C17" i="24"/>
  <c r="D11" i="24"/>
  <c r="C19" i="23"/>
  <c r="C20" i="23" s="1"/>
  <c r="C31" i="26"/>
  <c r="D18" i="24" l="1"/>
  <c r="C18" i="24"/>
  <c r="D13" i="25" l="1"/>
  <c r="E14" i="25" s="1"/>
</calcChain>
</file>

<file path=xl/sharedStrings.xml><?xml version="1.0" encoding="utf-8"?>
<sst xmlns="http://schemas.openxmlformats.org/spreadsheetml/2006/main" count="3450" uniqueCount="232">
  <si>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</si>
  <si>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</si>
  <si>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</si>
  <si>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</si>
  <si>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</si>
  <si>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</si>
  <si>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</si>
  <si>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</si>
  <si>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</si>
  <si>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</si>
  <si>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</si>
  <si>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</si>
  <si>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</si>
  <si>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</si>
  <si>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</si>
  <si>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</si>
  <si>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</si>
  <si>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</si>
  <si>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</si>
  <si>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</si>
  <si>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</si>
  <si>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</si>
  <si>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</si>
  <si>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</si>
  <si>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</si>
  <si>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</si>
  <si>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</si>
  <si>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</si>
  <si>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</si>
  <si>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</si>
  <si>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</si>
  <si>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</si>
  <si>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</si>
  <si>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</si>
  <si>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</si>
  <si>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</si>
  <si>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</si>
  <si>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</si>
  <si>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</si>
  <si>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</si>
  <si>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</si>
  <si>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</si>
  <si>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</si>
  <si>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</si>
  <si>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</si>
  <si>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</si>
  <si>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</si>
  <si>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</si>
  <si>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</si>
  <si>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</si>
  <si>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</si>
  <si>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</si>
  <si>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</si>
  <si>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</si>
  <si>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</si>
  <si>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Instrumento</t>
  </si>
  <si>
    <t>Emisor</t>
  </si>
  <si>
    <t>Sector</t>
  </si>
  <si>
    <t>País</t>
  </si>
  <si>
    <t>Fecha
Compra</t>
  </si>
  <si>
    <t>Fecha
 Vto.</t>
  </si>
  <si>
    <t>Moneda</t>
  </si>
  <si>
    <t>Monto</t>
  </si>
  <si>
    <t>Val. Compra</t>
  </si>
  <si>
    <t>Val. Contable</t>
  </si>
  <si>
    <t>Val. Nominal</t>
  </si>
  <si>
    <t>Tasa</t>
  </si>
  <si>
    <t>Intereses vencimientos de cupones</t>
  </si>
  <si>
    <t>Intereses Devengados</t>
  </si>
  <si>
    <t>Ganancia ordinaria del período</t>
  </si>
  <si>
    <t>(Aumento) Disminución Deudores por operaciones</t>
  </si>
  <si>
    <t>Banco Itaú</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</si>
  <si>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</si>
  <si>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</si>
  <si>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</si>
  <si>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</si>
  <si>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</si>
  <si>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</si>
  <si>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</si>
  <si>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</si>
  <si>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</si>
  <si>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</si>
  <si>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</si>
  <si>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</si>
  <si>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</si>
  <si>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</si>
  <si>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</si>
  <si>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</si>
  <si>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_Gastos Operacionales y comisión de la Sociedad Administradora:</t>
  </si>
  <si>
    <t>_Información Estadística</t>
  </si>
  <si>
    <t>4) Composición de las Cuentas</t>
  </si>
  <si>
    <t>Resultado por Tenencia</t>
  </si>
  <si>
    <t>OTROS INGRESOS</t>
  </si>
  <si>
    <t>OTROS EGRESOS</t>
  </si>
  <si>
    <t>Inversiones</t>
  </si>
  <si>
    <t>COMPOSICION DE LAS INVERSIONES DEL FONDO</t>
  </si>
  <si>
    <t>FONDO MUTUO DISPONIBLE DÓLARES AMERICANOS</t>
  </si>
  <si>
    <t>En USD.</t>
  </si>
  <si>
    <t>LA ADMINISTRADORA será responsable de la administración del FONDO MUTUO DISPONIBLE DÓLARES AMERICANOS, que en adelante se denominará FONDO MUTUO, registrado en la Comisión Nacional de Valores de conformidad con la Resolución Nº 56E/18 de fecha 23/08/2018, el cual se regirá por el REGLAMENTO INTERNO, aprobado por Resolución 56E/18 de fecha 23/08/2018. El objeto del FONDO MUTUO será invertir en instrumentos de deuda de emisores nacionales. Está dirigido a personas físicas y jurídicas con horizonte de inversión corto plazo. El riesgo del inversionista estará determinado por la naturaleza de los instrumentos en los que se inviertan los activos del FONDO MUTUO, de acuerdo con lo expuesto en la política de inversiones y diversificación de estas.</t>
  </si>
  <si>
    <t>DETALLE</t>
  </si>
  <si>
    <t>MONEDA EXTRANJERA</t>
  </si>
  <si>
    <t>CAMBIO VIGENTE</t>
  </si>
  <si>
    <t>CLASE</t>
  </si>
  <si>
    <t>MONTO</t>
  </si>
  <si>
    <t>ACTIVOS</t>
  </si>
  <si>
    <t>PASIVOS</t>
  </si>
  <si>
    <t>Crédito</t>
  </si>
  <si>
    <t>Disponibilidad</t>
  </si>
  <si>
    <t>Obligaciones</t>
  </si>
  <si>
    <t>USD</t>
  </si>
  <si>
    <t>Concepto</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</si>
  <si>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</si>
  <si>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</si>
  <si>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</si>
  <si>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</si>
  <si>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La comisión de administración que se está utilizando es de 1,80% anual más IVA. Esta comisión se calcula diariamente de los fondos bajo manejo y se pagan mensualmente a la administradora, generalmente el primer día hábil siguiente al cierre del mes anterior.</t>
  </si>
  <si>
    <t>Banco Bancop</t>
  </si>
  <si>
    <t>FONDO MUTUO DISPONIBLE DOLARES AMERICANOS</t>
  </si>
  <si>
    <t>(DOLARES)</t>
  </si>
  <si>
    <t>ESTADO DE INGRESO Y EGRESOS</t>
  </si>
  <si>
    <t>01</t>
  </si>
  <si>
    <t>02</t>
  </si>
  <si>
    <t>03</t>
  </si>
  <si>
    <t>04</t>
  </si>
  <si>
    <t>05</t>
  </si>
  <si>
    <t>06</t>
  </si>
  <si>
    <t>INDICE</t>
  </si>
  <si>
    <t>Op Repo</t>
  </si>
  <si>
    <t>A la fecha del presente informe no se cuenta con saldos que reportar</t>
  </si>
  <si>
    <t>Fondo Mutuo Vista</t>
  </si>
  <si>
    <t>Intereses op Repo</t>
  </si>
  <si>
    <t>Intereses Cobrados</t>
  </si>
  <si>
    <t>Intereses Financieros</t>
  </si>
  <si>
    <t>Ajuste por Redondeo Decimales</t>
  </si>
  <si>
    <t>Banco GNB</t>
  </si>
  <si>
    <t>Banco Visión</t>
  </si>
  <si>
    <t>Solar Ahorro y Finanzas</t>
  </si>
  <si>
    <t>Fecha de Operación</t>
  </si>
  <si>
    <t>Monto Inicial</t>
  </si>
  <si>
    <t>Valor Contable</t>
  </si>
  <si>
    <t>Fecha de Vencimiento</t>
  </si>
  <si>
    <t>ÍNDICE</t>
  </si>
  <si>
    <t>07</t>
  </si>
  <si>
    <t>COMPOSICIÓN DE LAS INVERSIONES DEL FONDO ANEXO I</t>
  </si>
  <si>
    <t>COMPOSICIÓN DE LAS INVERSIONES OP REPO ANEXO II</t>
  </si>
  <si>
    <t>Las 4 Notas, Anexo I y II que acompañan son parte integrante de estos Estados Financieros</t>
  </si>
  <si>
    <t>ANEXO I</t>
  </si>
  <si>
    <t>Fondo Vista</t>
  </si>
  <si>
    <t>Ventas de Instrumentos</t>
  </si>
  <si>
    <t>Inversiones Anexo I</t>
  </si>
  <si>
    <t>2do. TRIMESTRE</t>
  </si>
  <si>
    <t>Abril</t>
  </si>
  <si>
    <t>Mayo</t>
  </si>
  <si>
    <t>Junio</t>
  </si>
  <si>
    <t>Finexpar</t>
  </si>
  <si>
    <t>CDA</t>
  </si>
  <si>
    <t>BONOS</t>
  </si>
  <si>
    <t>Banco Basa S.A</t>
  </si>
  <si>
    <t>Financiero</t>
  </si>
  <si>
    <t>Paraguay</t>
  </si>
  <si>
    <t>US$</t>
  </si>
  <si>
    <t>Banco GNB Paraguay S.A.</t>
  </si>
  <si>
    <t>Banco Itaú Paraguay S.A.</t>
  </si>
  <si>
    <t>Banco Regional S.A.E.C.A.</t>
  </si>
  <si>
    <t>Banco Rio S.A.E.C.A.</t>
  </si>
  <si>
    <t>Bancop S.A</t>
  </si>
  <si>
    <t>Finexpar S.A.E.C.A.</t>
  </si>
  <si>
    <t>Interfisa Banco S.A.E.C.A.</t>
  </si>
  <si>
    <t>Sudameris Bank S.A.E.C.A.</t>
  </si>
  <si>
    <t>TOTAL GENERAL</t>
  </si>
  <si>
    <t>3er. TRIMESTRE</t>
  </si>
  <si>
    <t>Julio</t>
  </si>
  <si>
    <t>Agosto</t>
  </si>
  <si>
    <t>Septiembre</t>
  </si>
  <si>
    <t>Inversiones en Reporto Anexo I</t>
  </si>
  <si>
    <t>Automaq S.A.E.C.A.</t>
  </si>
  <si>
    <t>Frigorífico Concepción S.A.</t>
  </si>
  <si>
    <t>TOTAL 31/12/2022</t>
  </si>
  <si>
    <t>Tipo de Cambio 31/12/2022</t>
  </si>
  <si>
    <t>Monto Ajustado 31/12/2022
(Gs)</t>
  </si>
  <si>
    <t>Tipo de Cambio 31/12/2021</t>
  </si>
  <si>
    <t>Banco BASA</t>
  </si>
  <si>
    <t>4to. TRIMESTRE</t>
  </si>
  <si>
    <t>OCTUBRE</t>
  </si>
  <si>
    <t>NOVIEMBRE</t>
  </si>
  <si>
    <t>DICIEMBRE</t>
  </si>
  <si>
    <t>Solar Banco S.A.E.</t>
  </si>
  <si>
    <t>BONOS SUBORDINADOS</t>
  </si>
  <si>
    <t>BONOS FINANCIEROS</t>
  </si>
  <si>
    <t>Banco Continental S.A.E.C.A.</t>
  </si>
  <si>
    <t>Banco Nacional de Fomento</t>
  </si>
  <si>
    <t>REPO</t>
  </si>
  <si>
    <t>Estado</t>
  </si>
  <si>
    <t>GRUPO CARTES</t>
  </si>
  <si>
    <t>GRUPO VAZQUEZ</t>
  </si>
  <si>
    <t>Grupo</t>
  </si>
  <si>
    <t>-</t>
  </si>
  <si>
    <t>TOTAL 31/12/2023</t>
  </si>
  <si>
    <t>Correspondiente al 31/12/2023 con cifras comparativas al 31/12/2022</t>
  </si>
  <si>
    <t xml:space="preserve">El período que cubre los Estados Contables es del 01 de enero al 31 de diciembre del 2023 de forma comparativa con el mismo periodo del año anterior. </t>
  </si>
  <si>
    <t>SALDO AL 31/12/2023</t>
  </si>
  <si>
    <t>Monto Ajustado 31/12/2023
(Gs)</t>
  </si>
  <si>
    <t>Tu Financiera</t>
  </si>
  <si>
    <t>UENO Bank</t>
  </si>
  <si>
    <t>Banco Atlas S.A.</t>
  </si>
  <si>
    <t>Banco Basa S.A.</t>
  </si>
  <si>
    <t>Cementos Concepción S.A.E.</t>
  </si>
  <si>
    <t>BONOS DEL TESORO</t>
  </si>
  <si>
    <t>Estados Unidos de América</t>
  </si>
  <si>
    <t>UENO BANK S.A.</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</si>
  <si>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Gantari"/>
      </rPr>
      <t xml:space="preserve"> </t>
    </r>
    <r>
      <rPr>
        <sz val="11"/>
        <color theme="1"/>
        <rFont val="Gantari"/>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</si>
  <si>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b) Diferencia de Cambio en Moneda Extranjera: </t>
    </r>
    <r>
      <rPr>
        <sz val="11"/>
        <color theme="1"/>
        <rFont val="Gantari"/>
      </rPr>
      <t xml:space="preserve">Las operaciones del Fondo son realizadas y liquidadas en una misma moneda, por ende no genera diferencias por cambio de moneda </t>
    </r>
  </si>
  <si>
    <r>
      <t xml:space="preserve">    </t>
    </r>
    <r>
      <rPr>
        <b/>
        <sz val="11"/>
        <color theme="1"/>
        <rFont val="Gantari"/>
      </rPr>
      <t xml:space="preserve">4.1) </t>
    </r>
    <r>
      <rPr>
        <b/>
        <u/>
        <sz val="11"/>
        <color theme="1"/>
        <rFont val="Gantari"/>
      </rPr>
      <t>Disponibilidades:</t>
    </r>
    <r>
      <rPr>
        <sz val="11"/>
        <color theme="1"/>
        <rFont val="Gantari"/>
      </rPr>
      <t xml:space="preserve"> Esta cuenta esta compuesta por los saldos en los bancos a la fecha de estos estados financieros</t>
    </r>
  </si>
  <si>
    <r>
      <t xml:space="preserve">    </t>
    </r>
    <r>
      <rPr>
        <b/>
        <sz val="11"/>
        <color theme="1"/>
        <rFont val="Gantari"/>
      </rPr>
      <t xml:space="preserve">4.2) </t>
    </r>
    <r>
      <rPr>
        <b/>
        <u/>
        <sz val="11"/>
        <color theme="1"/>
        <rFont val="Gantari"/>
      </rPr>
      <t>Acreedores por Operación:</t>
    </r>
    <r>
      <rPr>
        <sz val="11"/>
        <color theme="1"/>
        <rFont val="Gantari"/>
      </rPr>
      <t xml:space="preserve"> </t>
    </r>
  </si>
  <si>
    <r>
      <t xml:space="preserve">    </t>
    </r>
    <r>
      <rPr>
        <b/>
        <sz val="11"/>
        <color theme="1"/>
        <rFont val="Gantari"/>
      </rPr>
      <t xml:space="preserve">4.3) </t>
    </r>
    <r>
      <rPr>
        <b/>
        <u/>
        <sz val="11"/>
        <color theme="1"/>
        <rFont val="Gantari"/>
      </rPr>
      <t>Comisión a Pagar a la Administradora</t>
    </r>
    <r>
      <rPr>
        <u/>
        <sz val="11"/>
        <color theme="1"/>
        <rFont val="Gantari"/>
      </rPr>
      <t>:</t>
    </r>
    <r>
      <rPr>
        <sz val="11"/>
        <color theme="1"/>
        <rFont val="Gantari"/>
      </rPr>
      <t xml:space="preserve"> Esta compuesta por los saldos de las comisiones por administración del fondo del mes.</t>
    </r>
  </si>
  <si>
    <r>
      <t xml:space="preserve">    </t>
    </r>
    <r>
      <rPr>
        <b/>
        <sz val="11"/>
        <color theme="1"/>
        <rFont val="Gantari"/>
      </rPr>
      <t xml:space="preserve">4.4) </t>
    </r>
    <r>
      <rPr>
        <b/>
        <u/>
        <sz val="11"/>
        <color theme="1"/>
        <rFont val="Gantari"/>
      </rPr>
      <t>Resultado por Tenencia de Inversiones</t>
    </r>
    <r>
      <rPr>
        <u/>
        <sz val="11"/>
        <color theme="1"/>
        <rFont val="Gantari"/>
      </rPr>
      <t>:</t>
    </r>
    <r>
      <rPr>
        <sz val="11"/>
        <color theme="1"/>
        <rFont val="Gantari"/>
      </rPr>
      <t xml:space="preserve"> Esta cuenta se compone por el rendimiento de las inversiones de títulos en el período, con resultados negativos por constituir inversiones con vencimientos múltiples en el período.</t>
    </r>
  </si>
  <si>
    <r>
      <t xml:space="preserve">    </t>
    </r>
    <r>
      <rPr>
        <b/>
        <sz val="11"/>
        <color theme="1"/>
        <rFont val="Gantari"/>
      </rPr>
      <t xml:space="preserve">4.5) </t>
    </r>
    <r>
      <rPr>
        <b/>
        <u/>
        <sz val="11"/>
        <color theme="1"/>
        <rFont val="Gantari"/>
      </rPr>
      <t>Otros Ingresos / Otros Egresos</t>
    </r>
    <r>
      <rPr>
        <u/>
        <sz val="11"/>
        <color theme="1"/>
        <rFont val="Gantari"/>
      </rPr>
      <t>:</t>
    </r>
    <r>
      <rPr>
        <sz val="11"/>
        <color theme="1"/>
        <rFont val="Gantari"/>
      </rPr>
      <t xml:space="preserve"> Esta cuenta se compone por importes que no son parte de las operaciones ordinarias.</t>
    </r>
  </si>
  <si>
    <r>
      <t xml:space="preserve">    </t>
    </r>
    <r>
      <rPr>
        <b/>
        <sz val="11"/>
        <color theme="1"/>
        <rFont val="Gantari"/>
      </rPr>
      <t xml:space="preserve">4.7) </t>
    </r>
    <r>
      <rPr>
        <b/>
        <u/>
        <sz val="11"/>
        <color theme="1"/>
        <rFont val="Gantari"/>
      </rPr>
      <t>Operación en Reporto:</t>
    </r>
    <r>
      <rPr>
        <sz val="11"/>
        <color theme="1"/>
        <rFont val="Gantari"/>
      </rPr>
      <t xml:space="preserve"> Esta compuesta por el siguiente saldo</t>
    </r>
  </si>
  <si>
    <r>
      <t xml:space="preserve">Resultado por tenencia de inversiones </t>
    </r>
    <r>
      <rPr>
        <b/>
        <sz val="11"/>
        <color theme="1"/>
        <rFont val="Gantari"/>
      </rPr>
      <t>(Nota 4.4)</t>
    </r>
  </si>
  <si>
    <r>
      <t xml:space="preserve">Otros Ingresos </t>
    </r>
    <r>
      <rPr>
        <b/>
        <sz val="11"/>
        <color theme="1"/>
        <rFont val="Gantari"/>
      </rPr>
      <t>(Nota 4.5)</t>
    </r>
  </si>
  <si>
    <r>
      <t xml:space="preserve">Otros Egresos </t>
    </r>
    <r>
      <rPr>
        <b/>
        <sz val="11"/>
        <color theme="1"/>
        <rFont val="Gantari"/>
      </rPr>
      <t>(Nota 4.5)</t>
    </r>
  </si>
  <si>
    <r>
      <t xml:space="preserve">Disponibilidades </t>
    </r>
    <r>
      <rPr>
        <b/>
        <sz val="11"/>
        <color rgb="FF000000"/>
        <rFont val="Gantari"/>
      </rPr>
      <t>(Nota 4.1)</t>
    </r>
  </si>
  <si>
    <r>
      <t xml:space="preserve">Comisiones a pagar a la administradora </t>
    </r>
    <r>
      <rPr>
        <b/>
        <sz val="11"/>
        <color rgb="FF000000"/>
        <rFont val="Gantari"/>
      </rPr>
      <t>(Nota 4.3)</t>
    </r>
  </si>
  <si>
    <r>
      <t xml:space="preserve">Op Reporto </t>
    </r>
    <r>
      <rPr>
        <b/>
        <sz val="11"/>
        <color rgb="FF000000"/>
        <rFont val="Gantari"/>
      </rPr>
      <t>(Nota 4.7)</t>
    </r>
  </si>
  <si>
    <r>
      <rPr>
        <b/>
        <sz val="16"/>
        <color theme="1"/>
        <rFont val="Gantari"/>
      </rPr>
      <t xml:space="preserve">ESTADOS FINANCIEROS
FONDO MUTUO DISPONIBLE DÓLARES AMERICANOS
</t>
    </r>
    <r>
      <rPr>
        <u/>
        <sz val="14"/>
        <color theme="1"/>
        <rFont val="Gantari"/>
      </rPr>
      <t>s/ Res. N° 35/2023</t>
    </r>
  </si>
  <si>
    <t>Cadiem AFPISA, es la encargada de la custodia de activos del Fondo. Todos los títulos físicos son resguardados en la Caja de Valores del Paraguay.</t>
  </si>
  <si>
    <t>Los estados financieros se han preparado de acuerdo con normas contables y criterios de valuación dictados por la Super Intendencia de Valores y con normas de información financiera vigentes en el Paraguay.</t>
  </si>
  <si>
    <t>La cartera de inversiones está compuesta por el siguiente detalle, el criterio de evaluación es por el devengamiento diario. Al cierre de ejercicio 2023 la cartera esta concentrada en grupos económicos de la siguiente manera; Grupo Cartes 6,85%, Grupo Vázquez 13,12% con relación al Patrimonio Total del Fondo.</t>
  </si>
  <si>
    <t>Grupo Vázquez S.A.E.</t>
  </si>
  <si>
    <t>Kurosu Y Cía.. S.A.</t>
  </si>
  <si>
    <t>Visión Banco S.A.E.C.A.</t>
  </si>
  <si>
    <t>La cartera de inversiones está compuesta por el siguiente detalle, el criterio de evaluación es por el devengamiento diario. Al cierre de ejercicio 2022 la cartera esta concentrada en grupos económicos de la siguiente manera; Grupo Cartes 9,90%, Grupo Vázquez 9,49% con relación al Patrimonio Total del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</si>
</sst>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s>
  <fonts count="23"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b/>
      <sz val="16"/>
      <color theme="1"/>
      <name val="Gantari"/>
    </font>
    <font>
      <u/>
      <sz val="14"/>
      <color theme="1"/>
      <name val="Gantari"/>
    </font>
    <font>
      <sz val="11"/>
      <color theme="1"/>
      <name val="Gantari"/>
    </font>
    <font>
      <u/>
      <sz val="11"/>
      <color theme="10"/>
      <name val="Gantari"/>
    </font>
    <font>
      <sz val="11"/>
      <name val="Gantari"/>
    </font>
    <font>
      <b/>
      <sz val="11"/>
      <color indexed="72"/>
      <name val="Gantari"/>
    </font>
    <font>
      <sz val="11"/>
      <color indexed="8"/>
      <name val="Gantari"/>
    </font>
    <font>
      <b/>
      <sz val="11"/>
      <color indexed="8"/>
      <name val="Gantari"/>
    </font>
    <font>
      <b/>
      <sz val="11"/>
      <color theme="1"/>
      <name val="Gantari"/>
    </font>
    <font>
      <b/>
      <u/>
      <sz val="11"/>
      <color theme="1"/>
      <name val="Gantari"/>
    </font>
    <font>
      <u/>
      <sz val="11"/>
      <color theme="1"/>
      <name val="Gantari"/>
    </font>
    <font>
      <b/>
      <sz val="11"/>
      <name val="Gantari"/>
    </font>
    <font>
      <b/>
      <sz val="8"/>
      <color theme="1"/>
      <name val="Gantari"/>
    </font>
    <font>
      <b/>
      <sz val="11"/>
      <color rgb="FF000000"/>
      <name val="Gantari"/>
    </font>
    <font>
      <sz val="11"/>
      <color rgb="FF000000"/>
      <name val="Gantari"/>
    </font>
    <font>
      <b/>
      <sz val="8"/>
      <color indexed="72"/>
      <name val="Gantari"/>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cellStyleXfs>
  <cellXfs count="223">
    <xf numFmtId="0" fontId="0" fillId="0" borderId="0" xfId="0"/>
    <xf numFmtId="0" fontId="9" fillId="0" borderId="0" xfId="0" applyFont="1"/>
    <xf numFmtId="0" fontId="10" fillId="0" borderId="0" xfId="9" applyFont="1" applyAlignment="1">
      <alignment horizontal="left" vertical="top"/>
    </xf>
    <xf numFmtId="0" fontId="11" fillId="0" borderId="0" xfId="2" applyFont="1" applyAlignment="1">
      <alignment horizontal="left" vertical="top"/>
    </xf>
    <xf numFmtId="41" fontId="11" fillId="0" borderId="0" xfId="1" applyFont="1"/>
    <xf numFmtId="41" fontId="11" fillId="0" borderId="0" xfId="1" applyFont="1" applyAlignment="1">
      <alignment horizontal="left" vertical="top"/>
    </xf>
    <xf numFmtId="165" fontId="11" fillId="0" borderId="0" xfId="1" applyNumberFormat="1" applyFont="1" applyAlignment="1">
      <alignment horizontal="left" vertical="top"/>
    </xf>
    <xf numFmtId="0" fontId="11" fillId="0" borderId="0" xfId="0" applyFont="1"/>
    <xf numFmtId="0" fontId="12" fillId="0" borderId="5" xfId="2" applyFont="1" applyBorder="1" applyAlignment="1">
      <alignment horizontal="centerContinuous" vertical="center"/>
    </xf>
    <xf numFmtId="0" fontId="12" fillId="0" borderId="6" xfId="2" applyFont="1" applyBorder="1" applyAlignment="1">
      <alignment horizontal="centerContinuous" vertical="center"/>
    </xf>
    <xf numFmtId="0" fontId="12" fillId="0" borderId="7" xfId="2" applyFont="1" applyBorder="1" applyAlignment="1">
      <alignment horizontal="centerContinuous" vertical="center"/>
    </xf>
    <xf numFmtId="14" fontId="12" fillId="0" borderId="5" xfId="2" applyNumberFormat="1" applyFont="1" applyBorder="1" applyAlignment="1">
      <alignment horizontal="centerContinuous" vertical="center"/>
    </xf>
    <xf numFmtId="0" fontId="12" fillId="0" borderId="0" xfId="2" applyFont="1" applyBorder="1" applyAlignment="1">
      <alignment horizontal="center" vertical="top"/>
    </xf>
    <xf numFmtId="0" fontId="11" fillId="0" borderId="0" xfId="0" applyFont="1" applyAlignment="1">
      <alignment horizontal="center" vertical="center" wrapText="1"/>
    </xf>
    <xf numFmtId="0" fontId="12" fillId="0" borderId="1" xfId="2" applyFont="1" applyBorder="1" applyAlignment="1">
      <alignment horizontal="left" vertical="center" wrapText="1"/>
    </xf>
    <xf numFmtId="0" fontId="12" fillId="0" borderId="1" xfId="2" applyFont="1" applyBorder="1" applyAlignment="1">
      <alignment horizontal="center" vertical="center" wrapText="1"/>
    </xf>
    <xf numFmtId="41" fontId="12" fillId="0" borderId="1" xfId="1" applyFont="1" applyBorder="1" applyAlignment="1">
      <alignment horizontal="center" vertical="center" wrapText="1"/>
    </xf>
    <xf numFmtId="165" fontId="12" fillId="0" borderId="1" xfId="1" applyNumberFormat="1" applyFont="1" applyBorder="1" applyAlignment="1">
      <alignment horizontal="center" vertical="center" wrapText="1"/>
    </xf>
    <xf numFmtId="0" fontId="9" fillId="0" borderId="10" xfId="0" applyFont="1" applyBorder="1"/>
    <xf numFmtId="0" fontId="9" fillId="0" borderId="11" xfId="0" applyFont="1" applyBorder="1"/>
    <xf numFmtId="14" fontId="9" fillId="0" borderId="11" xfId="0" applyNumberFormat="1" applyFont="1" applyBorder="1"/>
    <xf numFmtId="165" fontId="9" fillId="0" borderId="11" xfId="1" applyNumberFormat="1" applyFont="1" applyBorder="1"/>
    <xf numFmtId="165" fontId="9" fillId="0" borderId="12" xfId="1" applyNumberFormat="1" applyFont="1" applyBorder="1" applyAlignment="1">
      <alignment horizontal="right"/>
    </xf>
    <xf numFmtId="0" fontId="9" fillId="0" borderId="8" xfId="0" applyFont="1" applyBorder="1"/>
    <xf numFmtId="14" fontId="9" fillId="0" borderId="0" xfId="0" applyNumberFormat="1" applyFont="1"/>
    <xf numFmtId="165" fontId="9" fillId="0" borderId="0" xfId="1" applyNumberFormat="1" applyFont="1" applyBorder="1"/>
    <xf numFmtId="165" fontId="9" fillId="0" borderId="9" xfId="1" applyNumberFormat="1" applyFont="1" applyBorder="1" applyAlignment="1">
      <alignment horizontal="right"/>
    </xf>
    <xf numFmtId="0" fontId="13" fillId="0" borderId="0" xfId="0" applyFont="1" applyAlignment="1">
      <alignment horizontal="center" vertical="top" wrapText="1"/>
    </xf>
    <xf numFmtId="0" fontId="13" fillId="0" borderId="13" xfId="0" applyFont="1" applyBorder="1" applyAlignment="1">
      <alignment horizontal="left" vertical="top"/>
    </xf>
    <xf numFmtId="0" fontId="13" fillId="0" borderId="14" xfId="0" applyFont="1" applyBorder="1" applyAlignment="1">
      <alignment horizontal="left" vertical="top"/>
    </xf>
    <xf numFmtId="0" fontId="14" fillId="0" borderId="14" xfId="0" applyFont="1" applyBorder="1" applyAlignment="1">
      <alignment vertical="top"/>
    </xf>
    <xf numFmtId="165" fontId="14" fillId="0" borderId="16" xfId="1" applyNumberFormat="1" applyFont="1" applyBorder="1" applyAlignment="1">
      <alignment horizontal="right" vertical="top"/>
    </xf>
    <xf numFmtId="165" fontId="14" fillId="0" borderId="14" xfId="1" applyNumberFormat="1" applyFont="1" applyBorder="1" applyAlignment="1">
      <alignment horizontal="right" vertical="top"/>
    </xf>
    <xf numFmtId="165" fontId="13" fillId="0" borderId="15" xfId="1" applyNumberFormat="1" applyFont="1" applyBorder="1" applyAlignment="1">
      <alignment horizontal="left" vertical="top"/>
    </xf>
    <xf numFmtId="0" fontId="13" fillId="0" borderId="0" xfId="0" applyFont="1" applyAlignment="1">
      <alignment horizontal="left" vertical="top"/>
    </xf>
    <xf numFmtId="0" fontId="14" fillId="0" borderId="0" xfId="0" applyFont="1" applyAlignment="1">
      <alignment vertical="top"/>
    </xf>
    <xf numFmtId="41" fontId="14" fillId="0" borderId="0" xfId="1" applyFont="1" applyAlignment="1">
      <alignment horizontal="right" vertical="top"/>
    </xf>
    <xf numFmtId="165" fontId="13" fillId="0" borderId="0" xfId="1" applyNumberFormat="1" applyFont="1" applyBorder="1" applyAlignment="1">
      <alignment horizontal="left" vertical="top"/>
    </xf>
    <xf numFmtId="0" fontId="11" fillId="0" borderId="0" xfId="0" applyFont="1" applyAlignment="1">
      <alignment horizontal="left"/>
    </xf>
    <xf numFmtId="165" fontId="11" fillId="0" borderId="0" xfId="1" applyNumberFormat="1" applyFont="1"/>
    <xf numFmtId="0" fontId="10" fillId="0" borderId="0" xfId="9" applyFont="1"/>
    <xf numFmtId="0" fontId="15" fillId="0" borderId="0" xfId="0" applyFont="1" applyAlignment="1">
      <alignment horizontal="left" wrapText="1"/>
    </xf>
    <xf numFmtId="0" fontId="15" fillId="0" borderId="0" xfId="0" applyFont="1" applyAlignment="1">
      <alignment horizontal="left" vertical="center" wrapText="1"/>
    </xf>
    <xf numFmtId="0" fontId="9" fillId="0" borderId="0" xfId="0" applyFont="1" applyAlignment="1">
      <alignment horizontal="left"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0" xfId="0" applyFont="1" applyAlignment="1">
      <alignment wrapText="1"/>
    </xf>
    <xf numFmtId="0" fontId="9" fillId="0" borderId="1" xfId="0" applyFont="1" applyBorder="1" applyAlignment="1">
      <alignment horizontal="justify" vertical="center"/>
    </xf>
    <xf numFmtId="165" fontId="9" fillId="0" borderId="1" xfId="1" applyNumberFormat="1" applyFont="1" applyBorder="1" applyAlignment="1">
      <alignment horizontal="center" vertical="center"/>
    </xf>
    <xf numFmtId="0" fontId="9" fillId="0" borderId="0" xfId="0" applyFont="1" applyAlignment="1">
      <alignment wrapText="1"/>
    </xf>
    <xf numFmtId="0" fontId="9" fillId="0" borderId="0" xfId="0" applyFont="1" applyAlignment="1">
      <alignment vertical="top"/>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vertical="center"/>
    </xf>
    <xf numFmtId="0" fontId="9" fillId="0" borderId="2" xfId="0" applyFont="1" applyBorder="1" applyAlignment="1">
      <alignment horizontal="center" vertical="center"/>
    </xf>
    <xf numFmtId="0" fontId="9" fillId="0" borderId="8" xfId="0" applyFont="1" applyBorder="1" applyAlignment="1">
      <alignment vertical="center"/>
    </xf>
    <xf numFmtId="0" fontId="9" fillId="0" borderId="3" xfId="0" applyFont="1" applyBorder="1" applyAlignment="1">
      <alignment horizontal="center" vertical="center"/>
    </xf>
    <xf numFmtId="165" fontId="9" fillId="0" borderId="3" xfId="1" applyNumberFormat="1" applyFont="1" applyFill="1" applyBorder="1" applyAlignment="1">
      <alignment horizontal="center" vertical="center"/>
    </xf>
    <xf numFmtId="165" fontId="9" fillId="0" borderId="3" xfId="1" applyNumberFormat="1" applyFont="1" applyBorder="1" applyAlignment="1">
      <alignment horizontal="center" vertical="center"/>
    </xf>
    <xf numFmtId="41" fontId="9" fillId="0" borderId="3" xfId="1" applyFont="1" applyBorder="1" applyAlignment="1">
      <alignment horizontal="center" vertical="center"/>
    </xf>
    <xf numFmtId="0" fontId="9" fillId="0" borderId="13" xfId="0" applyFont="1" applyBorder="1" applyAlignment="1">
      <alignment vertical="center"/>
    </xf>
    <xf numFmtId="0" fontId="9" fillId="0" borderId="4" xfId="0" applyFont="1" applyBorder="1" applyAlignment="1">
      <alignment horizontal="center" vertical="center"/>
    </xf>
    <xf numFmtId="165" fontId="9" fillId="0" borderId="4" xfId="1" applyNumberFormat="1" applyFont="1" applyFill="1" applyBorder="1" applyAlignment="1">
      <alignment horizontal="center" vertical="center"/>
    </xf>
    <xf numFmtId="165" fontId="9" fillId="0" borderId="4" xfId="1" applyNumberFormat="1" applyFont="1" applyBorder="1" applyAlignment="1">
      <alignment horizontal="center" vertical="center"/>
    </xf>
    <xf numFmtId="41" fontId="9" fillId="0" borderId="4" xfId="1" applyFont="1" applyBorder="1" applyAlignment="1">
      <alignment horizontal="center" vertical="center"/>
    </xf>
    <xf numFmtId="0" fontId="15" fillId="0" borderId="3" xfId="0" applyFont="1" applyBorder="1" applyAlignment="1">
      <alignment vertical="center"/>
    </xf>
    <xf numFmtId="165" fontId="9" fillId="0" borderId="2" xfId="1" applyNumberFormat="1" applyFont="1" applyFill="1" applyBorder="1" applyAlignment="1">
      <alignment horizontal="center" vertical="center"/>
    </xf>
    <xf numFmtId="165" fontId="9" fillId="0" borderId="2" xfId="1" applyNumberFormat="1" applyFont="1" applyBorder="1" applyAlignment="1">
      <alignment horizontal="center" vertical="center"/>
    </xf>
    <xf numFmtId="41" fontId="9" fillId="0" borderId="2" xfId="1" applyFont="1" applyBorder="1" applyAlignment="1">
      <alignment horizontal="center" vertical="center"/>
    </xf>
    <xf numFmtId="0" fontId="9" fillId="0" borderId="4" xfId="0" applyFont="1" applyBorder="1" applyAlignment="1">
      <alignment vertical="center"/>
    </xf>
    <xf numFmtId="0" fontId="9" fillId="0" borderId="1" xfId="0" applyFont="1" applyBorder="1" applyAlignment="1">
      <alignment vertical="center" wrapText="1"/>
    </xf>
    <xf numFmtId="165" fontId="15" fillId="0" borderId="1" xfId="1" applyNumberFormat="1" applyFont="1" applyFill="1" applyBorder="1" applyAlignment="1">
      <alignment horizontal="center" vertical="center"/>
    </xf>
    <xf numFmtId="0" fontId="15" fillId="0" borderId="10" xfId="0" applyFont="1" applyBorder="1"/>
    <xf numFmtId="0" fontId="15" fillId="0" borderId="6" xfId="0" applyFont="1" applyBorder="1"/>
    <xf numFmtId="0" fontId="15" fillId="0" borderId="7" xfId="0" applyFont="1" applyBorder="1"/>
    <xf numFmtId="0" fontId="9" fillId="0" borderId="2" xfId="0" applyFont="1" applyBorder="1"/>
    <xf numFmtId="164" fontId="9" fillId="0" borderId="2" xfId="1" applyNumberFormat="1" applyFont="1" applyFill="1" applyBorder="1" applyAlignment="1">
      <alignment horizontal="center" vertical="center"/>
    </xf>
    <xf numFmtId="41" fontId="9" fillId="0" borderId="2" xfId="1" applyFont="1" applyFill="1" applyBorder="1" applyAlignment="1">
      <alignment horizontal="center" vertical="center"/>
    </xf>
    <xf numFmtId="0" fontId="9" fillId="0" borderId="3" xfId="0" applyFont="1" applyBorder="1"/>
    <xf numFmtId="164" fontId="9" fillId="0" borderId="3" xfId="1" applyNumberFormat="1" applyFont="1" applyFill="1" applyBorder="1" applyAlignment="1">
      <alignment horizontal="center" vertical="center"/>
    </xf>
    <xf numFmtId="41" fontId="9" fillId="0" borderId="3" xfId="1" applyFont="1" applyFill="1" applyBorder="1" applyAlignment="1">
      <alignment horizontal="center" vertical="center"/>
    </xf>
    <xf numFmtId="0" fontId="9" fillId="0" borderId="4" xfId="0" applyFont="1" applyBorder="1"/>
    <xf numFmtId="164" fontId="9" fillId="0" borderId="4" xfId="1" applyNumberFormat="1" applyFont="1" applyFill="1" applyBorder="1" applyAlignment="1">
      <alignment horizontal="center" vertical="center"/>
    </xf>
    <xf numFmtId="41" fontId="9" fillId="0" borderId="4" xfId="1" applyFont="1" applyFill="1" applyBorder="1" applyAlignment="1">
      <alignment horizontal="center" vertical="center"/>
    </xf>
    <xf numFmtId="0" fontId="15" fillId="0" borderId="5" xfId="0" applyFont="1" applyBorder="1"/>
    <xf numFmtId="0" fontId="9" fillId="0" borderId="2" xfId="0" applyFont="1" applyBorder="1" applyAlignment="1">
      <alignment horizontal="left"/>
    </xf>
    <xf numFmtId="164" fontId="9" fillId="0" borderId="2" xfId="1" applyNumberFormat="1" applyFont="1" applyBorder="1" applyAlignment="1">
      <alignment horizontal="left"/>
    </xf>
    <xf numFmtId="165" fontId="9" fillId="0" borderId="2" xfId="1" applyNumberFormat="1" applyFont="1" applyBorder="1" applyAlignment="1">
      <alignment horizontal="left"/>
    </xf>
    <xf numFmtId="41" fontId="9" fillId="0" borderId="2" xfId="1" applyFont="1" applyBorder="1" applyAlignment="1">
      <alignment horizontal="left"/>
    </xf>
    <xf numFmtId="164" fontId="9" fillId="0" borderId="3" xfId="1" applyNumberFormat="1" applyFont="1" applyBorder="1" applyAlignment="1">
      <alignment horizontal="center" vertical="center"/>
    </xf>
    <xf numFmtId="164" fontId="9" fillId="0" borderId="4" xfId="1" applyNumberFormat="1" applyFont="1" applyBorder="1" applyAlignment="1">
      <alignment horizontal="center" vertical="center"/>
    </xf>
    <xf numFmtId="164" fontId="9" fillId="0" borderId="2" xfId="1" applyNumberFormat="1" applyFont="1" applyBorder="1" applyAlignment="1">
      <alignment horizontal="center" vertical="center"/>
    </xf>
    <xf numFmtId="164" fontId="9" fillId="0" borderId="0" xfId="1" applyNumberFormat="1" applyFont="1" applyBorder="1" applyAlignment="1">
      <alignment horizontal="center" vertical="center"/>
    </xf>
    <xf numFmtId="165" fontId="9" fillId="0" borderId="0" xfId="1" applyNumberFormat="1" applyFont="1" applyBorder="1" applyAlignment="1">
      <alignment horizontal="center" vertical="center"/>
    </xf>
    <xf numFmtId="41" fontId="9" fillId="0" borderId="0" xfId="1" applyFont="1" applyBorder="1" applyAlignment="1">
      <alignment horizontal="center" vertical="center"/>
    </xf>
    <xf numFmtId="14" fontId="15" fillId="0" borderId="2" xfId="0" applyNumberFormat="1" applyFont="1" applyBorder="1" applyAlignment="1">
      <alignment horizontal="center" vertical="center"/>
    </xf>
    <xf numFmtId="165" fontId="9" fillId="0" borderId="8" xfId="1" applyNumberFormat="1" applyFont="1" applyFill="1" applyBorder="1"/>
    <xf numFmtId="165" fontId="9" fillId="0" borderId="2" xfId="1" applyNumberFormat="1" applyFont="1" applyFill="1" applyBorder="1"/>
    <xf numFmtId="165" fontId="9" fillId="0" borderId="3" xfId="1" applyNumberFormat="1" applyFont="1" applyBorder="1"/>
    <xf numFmtId="165" fontId="9" fillId="0" borderId="3" xfId="1" applyNumberFormat="1" applyFont="1" applyFill="1" applyBorder="1" applyAlignment="1">
      <alignment horizontal="left" vertical="center"/>
    </xf>
    <xf numFmtId="165" fontId="9" fillId="0" borderId="3" xfId="1" applyNumberFormat="1" applyFont="1" applyFill="1" applyBorder="1"/>
    <xf numFmtId="0" fontId="9" fillId="0" borderId="4" xfId="0" applyFont="1" applyBorder="1" applyAlignment="1">
      <alignment horizontal="left" vertical="center"/>
    </xf>
    <xf numFmtId="165" fontId="9" fillId="0" borderId="13" xfId="1" applyNumberFormat="1" applyFont="1" applyFill="1" applyBorder="1" applyAlignment="1">
      <alignment horizontal="left" vertical="center"/>
    </xf>
    <xf numFmtId="0" fontId="15" fillId="0" borderId="4" xfId="0" applyFont="1" applyBorder="1" applyAlignment="1">
      <alignment horizontal="center" vertical="center"/>
    </xf>
    <xf numFmtId="165" fontId="9" fillId="0" borderId="0" xfId="0" applyNumberFormat="1" applyFont="1"/>
    <xf numFmtId="0" fontId="9" fillId="0" borderId="1" xfId="0" applyFont="1" applyBorder="1"/>
    <xf numFmtId="165" fontId="9" fillId="0" borderId="1" xfId="1" applyNumberFormat="1" applyFont="1" applyFill="1" applyBorder="1"/>
    <xf numFmtId="0" fontId="9" fillId="0" borderId="1" xfId="0" applyFont="1" applyBorder="1" applyAlignment="1">
      <alignment horizontal="left" vertical="center"/>
    </xf>
    <xf numFmtId="165" fontId="9" fillId="0" borderId="1" xfId="1" applyNumberFormat="1" applyFont="1" applyFill="1" applyBorder="1" applyAlignment="1">
      <alignment horizontal="center" vertical="center"/>
    </xf>
    <xf numFmtId="0" fontId="9" fillId="0" borderId="1" xfId="0" applyFont="1" applyBorder="1" applyAlignment="1">
      <alignment horizontal="left"/>
    </xf>
    <xf numFmtId="14" fontId="15" fillId="0" borderId="0" xfId="0" applyNumberFormat="1" applyFont="1"/>
    <xf numFmtId="0" fontId="18" fillId="0" borderId="1" xfId="0" applyFont="1" applyBorder="1" applyAlignment="1">
      <alignment horizontal="center" vertical="center" wrapText="1"/>
    </xf>
    <xf numFmtId="14" fontId="9" fillId="0" borderId="2" xfId="0" applyNumberFormat="1" applyFont="1" applyBorder="1"/>
    <xf numFmtId="165" fontId="9" fillId="0" borderId="2" xfId="1" applyNumberFormat="1" applyFont="1" applyBorder="1"/>
    <xf numFmtId="43" fontId="9" fillId="0" borderId="0" xfId="0" applyNumberFormat="1" applyFont="1"/>
    <xf numFmtId="14" fontId="9" fillId="0" borderId="3" xfId="0" applyNumberFormat="1" applyFont="1" applyBorder="1"/>
    <xf numFmtId="14" fontId="9" fillId="0" borderId="4" xfId="0" applyNumberFormat="1" applyFont="1" applyBorder="1"/>
    <xf numFmtId="165" fontId="9" fillId="0" borderId="4" xfId="1" applyNumberFormat="1" applyFont="1" applyBorder="1"/>
    <xf numFmtId="165" fontId="9" fillId="0" borderId="4" xfId="1" applyNumberFormat="1" applyFont="1" applyFill="1" applyBorder="1"/>
    <xf numFmtId="0" fontId="15" fillId="0" borderId="4" xfId="0" applyFont="1" applyBorder="1"/>
    <xf numFmtId="165" fontId="15" fillId="0" borderId="4" xfId="0" applyNumberFormat="1" applyFont="1" applyBorder="1"/>
    <xf numFmtId="165" fontId="9" fillId="0" borderId="0" xfId="1" applyNumberFormat="1" applyFont="1"/>
    <xf numFmtId="14" fontId="9" fillId="0" borderId="10" xfId="0" applyNumberFormat="1" applyFont="1" applyBorder="1"/>
    <xf numFmtId="14" fontId="9" fillId="0" borderId="12" xfId="0" applyNumberFormat="1" applyFont="1" applyBorder="1"/>
    <xf numFmtId="14" fontId="9" fillId="0" borderId="8" xfId="0" applyNumberFormat="1" applyFont="1" applyBorder="1"/>
    <xf numFmtId="14" fontId="9" fillId="0" borderId="9" xfId="0" applyNumberFormat="1" applyFont="1" applyBorder="1"/>
    <xf numFmtId="14" fontId="9" fillId="0" borderId="13" xfId="0" applyNumberFormat="1" applyFont="1" applyBorder="1"/>
    <xf numFmtId="14" fontId="9" fillId="0" borderId="15" xfId="0" applyNumberFormat="1" applyFont="1" applyBorder="1"/>
    <xf numFmtId="0" fontId="15" fillId="0" borderId="0" xfId="0" applyFont="1"/>
    <xf numFmtId="0" fontId="15" fillId="0" borderId="1" xfId="0" applyFont="1" applyBorder="1"/>
    <xf numFmtId="165" fontId="15" fillId="0" borderId="1" xfId="1" applyNumberFormat="1" applyFont="1" applyBorder="1"/>
    <xf numFmtId="0" fontId="16" fillId="0" borderId="8" xfId="0" applyFont="1" applyBorder="1"/>
    <xf numFmtId="165" fontId="15" fillId="0" borderId="2" xfId="1" applyNumberFormat="1" applyFont="1" applyBorder="1"/>
    <xf numFmtId="165" fontId="15" fillId="0" borderId="3" xfId="1" applyNumberFormat="1" applyFont="1" applyBorder="1"/>
    <xf numFmtId="0" fontId="15" fillId="0" borderId="8" xfId="0" applyFont="1" applyBorder="1"/>
    <xf numFmtId="0" fontId="15" fillId="0" borderId="1" xfId="0" applyFont="1" applyBorder="1" applyAlignment="1">
      <alignment horizontal="left" vertical="center" wrapText="1"/>
    </xf>
    <xf numFmtId="165" fontId="15" fillId="0" borderId="1" xfId="1" applyNumberFormat="1" applyFont="1" applyBorder="1" applyAlignment="1">
      <alignment horizontal="center" vertical="center" wrapText="1"/>
    </xf>
    <xf numFmtId="0" fontId="15" fillId="0" borderId="1" xfId="0" applyFont="1" applyBorder="1" applyAlignment="1">
      <alignment horizontal="left" wrapText="1"/>
    </xf>
    <xf numFmtId="165" fontId="15" fillId="0" borderId="1" xfId="1" applyNumberFormat="1" applyFont="1" applyFill="1" applyBorder="1" applyAlignment="1">
      <alignment horizontal="center" vertical="center" wrapText="1"/>
    </xf>
    <xf numFmtId="165" fontId="9" fillId="0" borderId="9" xfId="1" applyNumberFormat="1" applyFont="1" applyFill="1" applyBorder="1" applyAlignment="1">
      <alignment horizontal="center"/>
    </xf>
    <xf numFmtId="165" fontId="9" fillId="0" borderId="9" xfId="1" applyNumberFormat="1" applyFont="1" applyBorder="1" applyAlignment="1">
      <alignment horizontal="center"/>
    </xf>
    <xf numFmtId="165" fontId="15" fillId="0" borderId="1" xfId="1" applyNumberFormat="1" applyFont="1" applyFill="1" applyBorder="1" applyAlignment="1">
      <alignment horizontal="center"/>
    </xf>
    <xf numFmtId="165" fontId="15" fillId="0" borderId="1" xfId="1" applyNumberFormat="1" applyFont="1" applyBorder="1" applyAlignment="1">
      <alignment horizontal="center"/>
    </xf>
    <xf numFmtId="41" fontId="9" fillId="0" borderId="0" xfId="0" applyNumberFormat="1" applyFont="1"/>
    <xf numFmtId="41" fontId="9" fillId="0" borderId="0" xfId="1" applyFont="1"/>
    <xf numFmtId="0" fontId="15" fillId="0" borderId="1" xfId="0" applyFont="1" applyBorder="1" applyAlignment="1">
      <alignment horizontal="center"/>
    </xf>
    <xf numFmtId="165" fontId="15" fillId="0" borderId="1" xfId="1" applyNumberFormat="1" applyFont="1" applyFill="1" applyBorder="1"/>
    <xf numFmtId="0" fontId="15" fillId="0" borderId="2" xfId="0" applyFont="1" applyBorder="1"/>
    <xf numFmtId="41" fontId="9" fillId="0" borderId="2" xfId="1" applyFont="1" applyFill="1" applyBorder="1"/>
    <xf numFmtId="41" fontId="9" fillId="0" borderId="3" xfId="1" applyFont="1" applyFill="1" applyBorder="1"/>
    <xf numFmtId="165" fontId="15" fillId="0" borderId="4" xfId="1" applyNumberFormat="1" applyFont="1" applyFill="1" applyBorder="1"/>
    <xf numFmtId="41" fontId="9" fillId="0" borderId="4" xfId="1" applyFont="1" applyFill="1" applyBorder="1"/>
    <xf numFmtId="14" fontId="15" fillId="0" borderId="1" xfId="0" applyNumberFormat="1" applyFont="1" applyBorder="1" applyAlignment="1">
      <alignment horizontal="center"/>
    </xf>
    <xf numFmtId="165" fontId="15" fillId="0" borderId="6" xfId="1" applyNumberFormat="1" applyFont="1" applyFill="1" applyBorder="1"/>
    <xf numFmtId="165" fontId="15" fillId="0" borderId="7" xfId="1" applyNumberFormat="1" applyFont="1" applyBorder="1"/>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14" fontId="20" fillId="2" borderId="0" xfId="0" applyNumberFormat="1" applyFont="1" applyFill="1" applyAlignment="1">
      <alignment horizontal="center" vertical="center"/>
    </xf>
    <xf numFmtId="0" fontId="21" fillId="2" borderId="3" xfId="0" applyFont="1" applyFill="1" applyBorder="1" applyAlignment="1">
      <alignment vertical="center"/>
    </xf>
    <xf numFmtId="165" fontId="21" fillId="0" borderId="3" xfId="1" applyNumberFormat="1" applyFont="1" applyFill="1" applyBorder="1" applyAlignment="1">
      <alignment horizontal="center" vertical="center"/>
    </xf>
    <xf numFmtId="41" fontId="21" fillId="2" borderId="0" xfId="1" applyFont="1" applyFill="1" applyAlignment="1">
      <alignment horizontal="center" vertical="center"/>
    </xf>
    <xf numFmtId="0" fontId="9" fillId="0" borderId="0" xfId="0" applyFont="1" applyAlignment="1">
      <alignment horizontal="center"/>
    </xf>
    <xf numFmtId="41" fontId="21" fillId="2" borderId="8" xfId="1" applyFont="1" applyFill="1" applyBorder="1" applyAlignment="1">
      <alignment horizontal="center" vertical="center"/>
    </xf>
    <xf numFmtId="0" fontId="10" fillId="2" borderId="3" xfId="9" applyFont="1" applyFill="1" applyBorder="1" applyAlignment="1">
      <alignment vertical="center"/>
    </xf>
    <xf numFmtId="0" fontId="10" fillId="2" borderId="4" xfId="9" applyFont="1" applyFill="1" applyBorder="1" applyAlignment="1">
      <alignment vertical="center"/>
    </xf>
    <xf numFmtId="165" fontId="21" fillId="0" borderId="4" xfId="1" applyNumberFormat="1" applyFont="1" applyFill="1" applyBorder="1" applyAlignment="1">
      <alignment horizontal="center" vertical="center"/>
    </xf>
    <xf numFmtId="0" fontId="20" fillId="2" borderId="4" xfId="0" applyFont="1" applyFill="1" applyBorder="1" applyAlignment="1">
      <alignment vertical="center"/>
    </xf>
    <xf numFmtId="165" fontId="20" fillId="0" borderId="1" xfId="1" applyNumberFormat="1" applyFont="1" applyFill="1" applyBorder="1" applyAlignment="1">
      <alignment horizontal="center" vertical="center"/>
    </xf>
    <xf numFmtId="165" fontId="20" fillId="2" borderId="1" xfId="1" applyNumberFormat="1" applyFont="1" applyFill="1" applyBorder="1" applyAlignment="1">
      <alignment horizontal="center" vertical="center"/>
    </xf>
    <xf numFmtId="41" fontId="20" fillId="2" borderId="0" xfId="1" applyFont="1" applyFill="1" applyAlignment="1">
      <alignment horizontal="center" vertical="center"/>
    </xf>
    <xf numFmtId="0" fontId="20" fillId="2" borderId="1" xfId="0" applyFont="1" applyFill="1" applyBorder="1" applyAlignment="1">
      <alignment vertical="center"/>
    </xf>
    <xf numFmtId="0" fontId="21" fillId="2" borderId="2" xfId="0" applyFont="1" applyFill="1" applyBorder="1" applyAlignment="1">
      <alignment vertical="center"/>
    </xf>
    <xf numFmtId="165" fontId="21" fillId="0" borderId="2" xfId="1" applyNumberFormat="1" applyFont="1" applyFill="1" applyBorder="1" applyAlignment="1">
      <alignment horizontal="center" vertical="center"/>
    </xf>
    <xf numFmtId="0" fontId="21" fillId="2" borderId="3" xfId="0" applyFont="1" applyFill="1" applyBorder="1" applyAlignment="1">
      <alignment horizontal="left" vertical="center"/>
    </xf>
    <xf numFmtId="164" fontId="20" fillId="0" borderId="1" xfId="1" applyNumberFormat="1" applyFont="1" applyFill="1" applyBorder="1" applyAlignment="1">
      <alignment horizontal="center" vertical="center"/>
    </xf>
    <xf numFmtId="164" fontId="20" fillId="2" borderId="0" xfId="1" applyNumberFormat="1" applyFont="1" applyFill="1" applyAlignment="1">
      <alignment horizontal="center" vertical="center"/>
    </xf>
    <xf numFmtId="3" fontId="22" fillId="0" borderId="0" xfId="0" applyNumberFormat="1" applyFont="1" applyAlignment="1">
      <alignment vertical="top"/>
    </xf>
    <xf numFmtId="164" fontId="9" fillId="0" borderId="0" xfId="1" applyNumberFormat="1" applyFont="1"/>
    <xf numFmtId="166" fontId="9" fillId="0" borderId="0" xfId="0" applyNumberFormat="1" applyFont="1"/>
    <xf numFmtId="0" fontId="15" fillId="3" borderId="0" xfId="0" applyFont="1" applyFill="1"/>
    <xf numFmtId="49" fontId="9" fillId="3" borderId="0" xfId="0" applyNumberFormat="1" applyFont="1" applyFill="1" applyAlignment="1">
      <alignment horizontal="center" vertical="center"/>
    </xf>
    <xf numFmtId="49" fontId="9" fillId="0" borderId="0" xfId="0" applyNumberFormat="1" applyFont="1" applyAlignment="1">
      <alignment horizontal="center" vertical="center"/>
    </xf>
    <xf numFmtId="0" fontId="10" fillId="0" borderId="0" xfId="9" applyFont="1" applyFill="1"/>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5" fillId="3" borderId="0" xfId="0" applyFont="1" applyFill="1" applyAlignment="1">
      <alignment horizontal="center"/>
    </xf>
    <xf numFmtId="0" fontId="19" fillId="0" borderId="0" xfId="0" applyFont="1" applyAlignment="1">
      <alignment horizontal="left"/>
    </xf>
    <xf numFmtId="0" fontId="9"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xf>
    <xf numFmtId="0" fontId="15" fillId="0" borderId="2" xfId="0" applyFont="1" applyBorder="1" applyAlignment="1">
      <alignment horizontal="left" wrapText="1"/>
    </xf>
    <xf numFmtId="0" fontId="15" fillId="0" borderId="4" xfId="0" applyFont="1" applyBorder="1" applyAlignment="1">
      <alignment horizontal="left" wrapText="1"/>
    </xf>
    <xf numFmtId="165" fontId="15" fillId="0" borderId="2" xfId="1" applyNumberFormat="1" applyFont="1" applyFill="1" applyBorder="1" applyAlignment="1">
      <alignment horizontal="center"/>
    </xf>
    <xf numFmtId="165" fontId="15" fillId="0" borderId="4" xfId="1" applyNumberFormat="1" applyFont="1" applyFill="1" applyBorder="1" applyAlignment="1">
      <alignment horizontal="center"/>
    </xf>
    <xf numFmtId="0" fontId="9" fillId="0" borderId="0" xfId="0" applyFont="1" applyAlignment="1">
      <alignment horizontal="left" vertical="top" wrapText="1"/>
    </xf>
    <xf numFmtId="0" fontId="9" fillId="0" borderId="0" xfId="0" applyFont="1" applyAlignment="1">
      <alignment horizontal="left" wrapText="1"/>
    </xf>
    <xf numFmtId="0" fontId="16" fillId="0" borderId="0" xfId="0" applyFont="1" applyAlignment="1">
      <alignment horizontal="center" wrapText="1"/>
    </xf>
    <xf numFmtId="0" fontId="15" fillId="0" borderId="0" xfId="0" applyFont="1" applyAlignment="1">
      <alignment horizontal="left" wrapText="1"/>
    </xf>
    <xf numFmtId="0" fontId="9" fillId="0" borderId="0" xfId="0" applyFont="1" applyAlignment="1">
      <alignment horizontal="left" vertical="center" wrapText="1"/>
    </xf>
    <xf numFmtId="0" fontId="15" fillId="0" borderId="0" xfId="0" applyFont="1" applyAlignment="1">
      <alignment horizontal="left"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left"/>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1" fillId="0" borderId="0" xfId="2" applyFont="1" applyBorder="1" applyAlignment="1">
      <alignment horizontal="left" vertical="top" wrapText="1"/>
    </xf>
    <xf numFmtId="0" fontId="12" fillId="0" borderId="5" xfId="2" applyFont="1" applyBorder="1" applyAlignment="1">
      <alignment horizontal="center" vertical="top"/>
    </xf>
    <xf numFmtId="0" fontId="12" fillId="0" borderId="6" xfId="2" applyFont="1" applyBorder="1" applyAlignment="1">
      <alignment horizontal="center" vertical="top"/>
    </xf>
    <xf numFmtId="0" fontId="12" fillId="0" borderId="7" xfId="2" applyFont="1" applyBorder="1" applyAlignment="1">
      <alignment horizontal="center" vertical="top"/>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8" workbookViewId="0">
      <selection activeCell="B25" sqref="B25"/>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83" t="s">
        <v>224</v>
      </c>
      <c r="C2" s="184"/>
      <c r="D2" s="184"/>
      <c r="E2" s="184"/>
      <c r="F2" s="185"/>
    </row>
    <row r="3" spans="2:6" x14ac:dyDescent="0.25">
      <c r="B3" s="186"/>
      <c r="C3" s="187"/>
      <c r="D3" s="187"/>
      <c r="E3" s="187"/>
      <c r="F3" s="188"/>
    </row>
    <row r="4" spans="2:6" x14ac:dyDescent="0.25">
      <c r="B4" s="186"/>
      <c r="C4" s="187"/>
      <c r="D4" s="187"/>
      <c r="E4" s="187"/>
      <c r="F4" s="188"/>
    </row>
    <row r="5" spans="2:6" x14ac:dyDescent="0.25">
      <c r="B5" s="186"/>
      <c r="C5" s="187"/>
      <c r="D5" s="187"/>
      <c r="E5" s="187"/>
      <c r="F5" s="188"/>
    </row>
    <row r="6" spans="2:6" x14ac:dyDescent="0.25">
      <c r="B6" s="186"/>
      <c r="C6" s="187"/>
      <c r="D6" s="187"/>
      <c r="E6" s="187"/>
      <c r="F6" s="188"/>
    </row>
    <row r="7" spans="2:6" x14ac:dyDescent="0.25">
      <c r="B7" s="186"/>
      <c r="C7" s="187"/>
      <c r="D7" s="187"/>
      <c r="E7" s="187"/>
      <c r="F7" s="188"/>
    </row>
    <row r="8" spans="2:6" x14ac:dyDescent="0.25">
      <c r="B8" s="186"/>
      <c r="C8" s="187"/>
      <c r="D8" s="187"/>
      <c r="E8" s="187"/>
      <c r="F8" s="188"/>
    </row>
    <row r="9" spans="2:6" x14ac:dyDescent="0.25">
      <c r="B9" s="186"/>
      <c r="C9" s="187"/>
      <c r="D9" s="187"/>
      <c r="E9" s="187"/>
      <c r="F9" s="188"/>
    </row>
    <row r="10" spans="2:6" x14ac:dyDescent="0.25">
      <c r="B10" s="186"/>
      <c r="C10" s="187"/>
      <c r="D10" s="187"/>
      <c r="E10" s="187"/>
      <c r="F10" s="188"/>
    </row>
    <row r="11" spans="2:6" x14ac:dyDescent="0.25">
      <c r="B11" s="186"/>
      <c r="C11" s="187"/>
      <c r="D11" s="187"/>
      <c r="E11" s="187"/>
      <c r="F11" s="188"/>
    </row>
    <row r="12" spans="2:6" x14ac:dyDescent="0.25">
      <c r="B12" s="186"/>
      <c r="C12" s="187"/>
      <c r="D12" s="187"/>
      <c r="E12" s="187"/>
      <c r="F12" s="188"/>
    </row>
    <row r="13" spans="2:6" x14ac:dyDescent="0.25">
      <c r="B13" s="186"/>
      <c r="C13" s="187"/>
      <c r="D13" s="187"/>
      <c r="E13" s="187"/>
      <c r="F13" s="188"/>
    </row>
    <row r="14" spans="2:6" x14ac:dyDescent="0.25">
      <c r="B14" s="186"/>
      <c r="C14" s="187"/>
      <c r="D14" s="187"/>
      <c r="E14" s="187"/>
      <c r="F14" s="188"/>
    </row>
    <row r="15" spans="2:6" x14ac:dyDescent="0.25">
      <c r="B15" s="186"/>
      <c r="C15" s="187"/>
      <c r="D15" s="187"/>
      <c r="E15" s="187"/>
      <c r="F15" s="188"/>
    </row>
    <row r="16" spans="2:6" x14ac:dyDescent="0.25">
      <c r="B16" s="186"/>
      <c r="C16" s="187"/>
      <c r="D16" s="187"/>
      <c r="E16" s="187"/>
      <c r="F16" s="188"/>
    </row>
    <row r="17" spans="2:6" x14ac:dyDescent="0.25">
      <c r="B17" s="186"/>
      <c r="C17" s="187"/>
      <c r="D17" s="187"/>
      <c r="E17" s="187"/>
      <c r="F17" s="188"/>
    </row>
    <row r="18" spans="2:6" x14ac:dyDescent="0.25">
      <c r="B18" s="186"/>
      <c r="C18" s="187"/>
      <c r="D18" s="187"/>
      <c r="E18" s="187"/>
      <c r="F18" s="188"/>
    </row>
    <row r="19" spans="2:6" x14ac:dyDescent="0.25">
      <c r="B19" s="186"/>
      <c r="C19" s="187"/>
      <c r="D19" s="187"/>
      <c r="E19" s="187"/>
      <c r="F19" s="188"/>
    </row>
    <row r="20" spans="2:6" x14ac:dyDescent="0.25">
      <c r="B20" s="186"/>
      <c r="C20" s="187"/>
      <c r="D20" s="187"/>
      <c r="E20" s="187"/>
      <c r="F20" s="188"/>
    </row>
    <row r="21" spans="2:6" x14ac:dyDescent="0.25">
      <c r="B21" s="186"/>
      <c r="C21" s="187"/>
      <c r="D21" s="187"/>
      <c r="E21" s="187"/>
      <c r="F21" s="188"/>
    </row>
    <row r="22" spans="2:6" x14ac:dyDescent="0.25">
      <c r="B22" s="186"/>
      <c r="C22" s="187"/>
      <c r="D22" s="187"/>
      <c r="E22" s="187"/>
      <c r="F22" s="188"/>
    </row>
    <row r="23" spans="2:6" x14ac:dyDescent="0.25">
      <c r="B23" s="186"/>
      <c r="C23" s="187"/>
      <c r="D23" s="187"/>
      <c r="E23" s="187"/>
      <c r="F23" s="188"/>
    </row>
    <row r="24" spans="2:6" x14ac:dyDescent="0.25">
      <c r="B24" s="189"/>
      <c r="C24" s="190"/>
      <c r="D24" s="190"/>
      <c r="E24" s="190"/>
      <c r="F24" s="191"/>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showGridLines="0" workbookViewId="0">
      <pane ySplit="2" topLeftCell="A3" activePane="bottomLeft" state="frozen"/>
      <selection activeCell="H13" sqref="H13"/>
      <selection pane="bottomLeft" activeCell="B19" sqref="B19"/>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92" t="s">
        <v>126</v>
      </c>
      <c r="C2" s="192"/>
    </row>
    <row r="3" spans="2:3" x14ac:dyDescent="0.25">
      <c r="B3" s="179" t="s">
        <v>96</v>
      </c>
      <c r="C3" s="180"/>
    </row>
    <row r="4" spans="2:3" x14ac:dyDescent="0.25">
      <c r="B4" s="40" t="s">
        <v>73</v>
      </c>
      <c r="C4" s="181" t="s">
        <v>120</v>
      </c>
    </row>
    <row r="5" spans="2:3" x14ac:dyDescent="0.25">
      <c r="B5" s="40" t="s">
        <v>119</v>
      </c>
      <c r="C5" s="181" t="s">
        <v>121</v>
      </c>
    </row>
    <row r="6" spans="2:3" x14ac:dyDescent="0.25">
      <c r="B6" s="40" t="s">
        <v>75</v>
      </c>
      <c r="C6" s="181" t="s">
        <v>122</v>
      </c>
    </row>
    <row r="7" spans="2:3" x14ac:dyDescent="0.25">
      <c r="B7" s="40" t="s">
        <v>76</v>
      </c>
      <c r="C7" s="181" t="s">
        <v>123</v>
      </c>
    </row>
    <row r="8" spans="2:3" x14ac:dyDescent="0.25">
      <c r="B8" s="40" t="s">
        <v>77</v>
      </c>
      <c r="C8" s="181" t="s">
        <v>124</v>
      </c>
    </row>
    <row r="9" spans="2:3" x14ac:dyDescent="0.25">
      <c r="B9" s="40" t="s">
        <v>143</v>
      </c>
      <c r="C9" s="181" t="s">
        <v>125</v>
      </c>
    </row>
    <row r="10" spans="2:3" x14ac:dyDescent="0.25">
      <c r="B10" s="182" t="s">
        <v>144</v>
      </c>
      <c r="C10" s="181" t="s">
        <v>142</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 ref="B10" location="'07'!A1" display="COMPOSICIÓN DE LAS INVERSIONES OP REPO ANEXO II" xr:uid="{19703202-1AF9-4779-BC31-9479A9A17E65}"/>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H29"/>
  <sheetViews>
    <sheetView showGridLines="0" topLeftCell="A4" workbookViewId="0">
      <selection activeCell="C13" sqref="C13"/>
    </sheetView>
  </sheetViews>
  <sheetFormatPr baseColWidth="10" defaultColWidth="9.140625" defaultRowHeight="15" x14ac:dyDescent="0.25"/>
  <cols>
    <col min="1" max="1" width="3.5703125" style="1" customWidth="1"/>
    <col min="2" max="2" width="52.7109375" style="1" customWidth="1"/>
    <col min="3" max="4" width="22.140625" style="1" bestFit="1" customWidth="1"/>
    <col min="5" max="5" width="3.5703125" style="1" customWidth="1"/>
    <col min="6" max="6" width="9.140625" style="1"/>
    <col min="7" max="7" width="14.140625" style="1" bestFit="1" customWidth="1"/>
    <col min="8" max="16384" width="9.140625" style="1"/>
  </cols>
  <sheetData>
    <row r="1" spans="1:6" x14ac:dyDescent="0.25">
      <c r="A1" s="40" t="s">
        <v>141</v>
      </c>
    </row>
    <row r="2" spans="1:6" x14ac:dyDescent="0.25">
      <c r="B2" s="192" t="s">
        <v>96</v>
      </c>
      <c r="C2" s="192"/>
      <c r="D2" s="192"/>
    </row>
    <row r="3" spans="1:6" x14ac:dyDescent="0.25">
      <c r="B3" s="195" t="s">
        <v>73</v>
      </c>
      <c r="C3" s="195"/>
      <c r="D3" s="195"/>
    </row>
    <row r="4" spans="1:6" x14ac:dyDescent="0.25">
      <c r="B4" s="196" t="s">
        <v>198</v>
      </c>
      <c r="C4" s="196"/>
      <c r="D4" s="196"/>
    </row>
    <row r="5" spans="1:6" x14ac:dyDescent="0.25">
      <c r="B5" s="196" t="s">
        <v>97</v>
      </c>
      <c r="C5" s="196"/>
      <c r="D5" s="196"/>
    </row>
    <row r="7" spans="1:6" x14ac:dyDescent="0.25">
      <c r="B7" s="155" t="s">
        <v>0</v>
      </c>
      <c r="C7" s="156">
        <v>45291</v>
      </c>
      <c r="D7" s="156">
        <v>44926</v>
      </c>
      <c r="E7" s="157"/>
    </row>
    <row r="8" spans="1:6" x14ac:dyDescent="0.25">
      <c r="B8" s="158" t="s">
        <v>221</v>
      </c>
      <c r="C8" s="159">
        <v>5792438.1300000008</v>
      </c>
      <c r="D8" s="159">
        <v>5212438.05</v>
      </c>
      <c r="E8" s="160"/>
    </row>
    <row r="9" spans="1:6" x14ac:dyDescent="0.25">
      <c r="B9" s="158" t="s">
        <v>1</v>
      </c>
      <c r="C9" s="159">
        <v>1590.3300000000002</v>
      </c>
      <c r="D9" s="159">
        <v>91568.792883186106</v>
      </c>
      <c r="E9" s="160"/>
      <c r="F9" s="194"/>
    </row>
    <row r="10" spans="1:6" x14ac:dyDescent="0.25">
      <c r="B10" s="158" t="s">
        <v>68</v>
      </c>
      <c r="C10" s="159">
        <v>8145.91</v>
      </c>
      <c r="D10" s="159">
        <v>6793.1826605430242</v>
      </c>
      <c r="E10" s="162"/>
      <c r="F10" s="194"/>
    </row>
    <row r="11" spans="1:6" x14ac:dyDescent="0.25">
      <c r="B11" s="163" t="s">
        <v>174</v>
      </c>
      <c r="C11" s="159">
        <v>431185.94</v>
      </c>
      <c r="D11" s="159">
        <v>4849111.1026972895</v>
      </c>
      <c r="E11" s="162"/>
      <c r="F11" s="161"/>
    </row>
    <row r="12" spans="1:6" x14ac:dyDescent="0.25">
      <c r="B12" s="164" t="s">
        <v>149</v>
      </c>
      <c r="C12" s="165">
        <v>53070100.25</v>
      </c>
      <c r="D12" s="165">
        <v>48219625.170000002</v>
      </c>
      <c r="E12" s="162"/>
    </row>
    <row r="13" spans="1:6" x14ac:dyDescent="0.25">
      <c r="B13" s="166" t="s">
        <v>2</v>
      </c>
      <c r="C13" s="167">
        <f>SUM(C8:C12)</f>
        <v>59303460.560000002</v>
      </c>
      <c r="D13" s="168">
        <f>SUM(D8:D12)</f>
        <v>58379536.298241019</v>
      </c>
      <c r="E13" s="169"/>
    </row>
    <row r="14" spans="1:6" x14ac:dyDescent="0.25">
      <c r="B14" s="170" t="s">
        <v>3</v>
      </c>
      <c r="C14" s="167"/>
      <c r="D14" s="168"/>
      <c r="E14" s="169"/>
    </row>
    <row r="15" spans="1:6" x14ac:dyDescent="0.25">
      <c r="B15" s="171" t="s">
        <v>4</v>
      </c>
      <c r="C15" s="172">
        <v>0</v>
      </c>
      <c r="D15" s="172">
        <v>0</v>
      </c>
      <c r="E15" s="160"/>
    </row>
    <row r="16" spans="1:6" x14ac:dyDescent="0.25">
      <c r="B16" s="173" t="s">
        <v>222</v>
      </c>
      <c r="C16" s="159">
        <v>100814.39</v>
      </c>
      <c r="D16" s="159">
        <v>84618.29</v>
      </c>
      <c r="E16" s="160"/>
    </row>
    <row r="17" spans="2:8" x14ac:dyDescent="0.25">
      <c r="B17" s="173" t="s">
        <v>223</v>
      </c>
      <c r="C17" s="159">
        <v>426064.52999999997</v>
      </c>
      <c r="D17" s="159">
        <v>4584105.6354953097</v>
      </c>
      <c r="E17" s="160"/>
    </row>
    <row r="18" spans="2:8" x14ac:dyDescent="0.25">
      <c r="B18" s="158" t="s">
        <v>5</v>
      </c>
      <c r="C18" s="159">
        <v>0</v>
      </c>
      <c r="D18" s="159">
        <v>0</v>
      </c>
      <c r="E18" s="160"/>
    </row>
    <row r="19" spans="2:8" x14ac:dyDescent="0.25">
      <c r="B19" s="170" t="s">
        <v>72</v>
      </c>
      <c r="C19" s="167">
        <f>SUM(C15:C18)</f>
        <v>526878.91999999993</v>
      </c>
      <c r="D19" s="168">
        <f>SUM(D15:D18)</f>
        <v>4668723.9254953098</v>
      </c>
      <c r="E19" s="160"/>
    </row>
    <row r="20" spans="2:8" x14ac:dyDescent="0.25">
      <c r="B20" s="170" t="s">
        <v>6</v>
      </c>
      <c r="C20" s="167">
        <f>+C13-C19</f>
        <v>58776581.640000001</v>
      </c>
      <c r="D20" s="168">
        <f>+D13-D19</f>
        <v>53710812.372745708</v>
      </c>
      <c r="E20" s="169"/>
      <c r="F20" s="104"/>
      <c r="H20" s="114"/>
    </row>
    <row r="21" spans="2:8" x14ac:dyDescent="0.25">
      <c r="B21" s="170" t="s">
        <v>7</v>
      </c>
      <c r="C21" s="174">
        <v>514105.83285501564</v>
      </c>
      <c r="D21" s="174">
        <v>483588.4951647438</v>
      </c>
      <c r="E21" s="175"/>
    </row>
    <row r="22" spans="2:8" x14ac:dyDescent="0.25">
      <c r="B22" s="170" t="s">
        <v>8</v>
      </c>
      <c r="C22" s="174">
        <v>114.327786</v>
      </c>
      <c r="D22" s="174">
        <v>111.067184</v>
      </c>
      <c r="E22" s="175"/>
    </row>
    <row r="24" spans="2:8" x14ac:dyDescent="0.25">
      <c r="B24" s="193" t="s">
        <v>145</v>
      </c>
      <c r="C24" s="193"/>
      <c r="D24" s="193"/>
    </row>
    <row r="25" spans="2:8" x14ac:dyDescent="0.25">
      <c r="B25" s="128"/>
      <c r="C25" s="176"/>
      <c r="D25" s="143"/>
      <c r="E25" s="143"/>
    </row>
    <row r="26" spans="2:8" x14ac:dyDescent="0.25">
      <c r="C26" s="144"/>
      <c r="D26" s="144"/>
      <c r="E26" s="144"/>
    </row>
    <row r="27" spans="2:8" x14ac:dyDescent="0.25">
      <c r="C27" s="144"/>
      <c r="D27" s="144"/>
      <c r="E27" s="104"/>
    </row>
    <row r="28" spans="2:8" x14ac:dyDescent="0.25">
      <c r="C28" s="177"/>
      <c r="D28" s="177"/>
    </row>
    <row r="29" spans="2:8" x14ac:dyDescent="0.25">
      <c r="C29" s="178"/>
      <c r="D29" s="178"/>
    </row>
  </sheetData>
  <mergeCells count="6">
    <mergeCell ref="B24:D24"/>
    <mergeCell ref="F9:F10"/>
    <mergeCell ref="B2:D2"/>
    <mergeCell ref="B3:D3"/>
    <mergeCell ref="B4:D4"/>
    <mergeCell ref="B5:D5"/>
  </mergeCells>
  <hyperlinks>
    <hyperlink ref="A1" location="INDICE!A1" display="INDICE" xr:uid="{D012767D-BD93-40CB-9C7B-EBE1B4DAAA10}"/>
    <hyperlink ref="B12" location="'06'!A1" display="Inversiones" xr:uid="{0C92B812-AABE-46D8-8767-4CB92EA2192A}"/>
    <hyperlink ref="B11" location="'07'!A1" display="Inversiones en Reporto Anexo II" xr:uid="{284E015D-303D-4374-AEF9-F5DF4EE66C01}"/>
  </hyperlinks>
  <pageMargins left="0.7" right="0.7" top="0.75" bottom="0.75" header="0.3" footer="0.3"/>
  <pageSetup paperSize="9"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2"/>
  <sheetViews>
    <sheetView showGridLines="0" workbookViewId="0">
      <selection activeCell="B15" sqref="B15"/>
    </sheetView>
  </sheetViews>
  <sheetFormatPr baseColWidth="10" defaultRowHeight="15" x14ac:dyDescent="0.25"/>
  <cols>
    <col min="1" max="1" width="3.5703125" style="1" customWidth="1"/>
    <col min="2" max="2" width="52.7109375" style="1" customWidth="1"/>
    <col min="3" max="4" width="19.42578125" style="1" bestFit="1" customWidth="1"/>
    <col min="5" max="5" width="3.5703125" style="1" customWidth="1"/>
    <col min="6" max="16384" width="11.42578125" style="1"/>
  </cols>
  <sheetData>
    <row r="1" spans="1:4" x14ac:dyDescent="0.25">
      <c r="A1" s="40" t="s">
        <v>141</v>
      </c>
    </row>
    <row r="2" spans="1:4" x14ac:dyDescent="0.25">
      <c r="B2" s="192" t="s">
        <v>96</v>
      </c>
      <c r="C2" s="192"/>
      <c r="D2" s="192"/>
    </row>
    <row r="3" spans="1:4" x14ac:dyDescent="0.25">
      <c r="B3" s="195" t="s">
        <v>74</v>
      </c>
      <c r="C3" s="195"/>
      <c r="D3" s="195"/>
    </row>
    <row r="4" spans="1:4" x14ac:dyDescent="0.25">
      <c r="B4" s="196" t="str">
        <f>+'01'!B4</f>
        <v>Correspondiente al 31/12/2023 con cifras comparativas al 31/12/2022</v>
      </c>
      <c r="C4" s="196"/>
      <c r="D4" s="196"/>
    </row>
    <row r="5" spans="1:4" x14ac:dyDescent="0.25">
      <c r="B5" s="196" t="s">
        <v>97</v>
      </c>
      <c r="C5" s="196"/>
      <c r="D5" s="196"/>
    </row>
    <row r="7" spans="1:4" s="128" customFormat="1" x14ac:dyDescent="0.25">
      <c r="B7" s="145" t="s">
        <v>9</v>
      </c>
      <c r="C7" s="152">
        <f>+'01'!C7</f>
        <v>45291</v>
      </c>
      <c r="D7" s="152">
        <f>+'01'!D7</f>
        <v>44926</v>
      </c>
    </row>
    <row r="8" spans="1:4" x14ac:dyDescent="0.25">
      <c r="B8" s="78" t="s">
        <v>218</v>
      </c>
      <c r="C8" s="97">
        <v>260468.93</v>
      </c>
      <c r="D8" s="97">
        <v>-85907.590000000011</v>
      </c>
    </row>
    <row r="9" spans="1:4" x14ac:dyDescent="0.25">
      <c r="B9" s="78" t="s">
        <v>67</v>
      </c>
      <c r="C9" s="100">
        <v>2514071</v>
      </c>
      <c r="D9" s="100">
        <v>3010668.57</v>
      </c>
    </row>
    <row r="10" spans="1:4" x14ac:dyDescent="0.25">
      <c r="B10" s="78" t="s">
        <v>219</v>
      </c>
      <c r="C10" s="100">
        <v>137840.26999999999</v>
      </c>
      <c r="D10" s="100">
        <v>121629.91</v>
      </c>
    </row>
    <row r="11" spans="1:4" s="128" customFormat="1" x14ac:dyDescent="0.25">
      <c r="B11" s="129" t="s">
        <v>10</v>
      </c>
      <c r="C11" s="146">
        <f>SUM(C8:C10)</f>
        <v>2912380.2</v>
      </c>
      <c r="D11" s="130">
        <f>SUM(D8:D10)</f>
        <v>3046390.89</v>
      </c>
    </row>
    <row r="12" spans="1:4" s="128" customFormat="1" x14ac:dyDescent="0.25">
      <c r="B12" s="84" t="s">
        <v>11</v>
      </c>
      <c r="C12" s="153"/>
      <c r="D12" s="154"/>
    </row>
    <row r="13" spans="1:4" x14ac:dyDescent="0.25">
      <c r="B13" s="75" t="s">
        <v>12</v>
      </c>
      <c r="C13" s="97">
        <v>1123110.03</v>
      </c>
      <c r="D13" s="97">
        <v>1314395.1100000001</v>
      </c>
    </row>
    <row r="14" spans="1:4" x14ac:dyDescent="0.25">
      <c r="B14" s="78" t="s">
        <v>13</v>
      </c>
      <c r="C14" s="100">
        <v>0</v>
      </c>
      <c r="D14" s="100">
        <v>0</v>
      </c>
    </row>
    <row r="15" spans="1:4" x14ac:dyDescent="0.25">
      <c r="B15" s="78" t="s">
        <v>130</v>
      </c>
      <c r="C15" s="100">
        <v>96754.820000000022</v>
      </c>
      <c r="D15" s="100">
        <v>166081.399724177</v>
      </c>
    </row>
    <row r="16" spans="1:4" x14ac:dyDescent="0.25">
      <c r="B16" s="78" t="s">
        <v>220</v>
      </c>
      <c r="C16" s="100">
        <v>0</v>
      </c>
      <c r="D16" s="100">
        <v>191.92</v>
      </c>
    </row>
    <row r="17" spans="2:4" s="128" customFormat="1" x14ac:dyDescent="0.25">
      <c r="B17" s="129" t="s">
        <v>14</v>
      </c>
      <c r="C17" s="146">
        <f>SUM(C13:C16)</f>
        <v>1219864.8500000001</v>
      </c>
      <c r="D17" s="130">
        <f>SUM(D13:D16)</f>
        <v>1480668.4297241771</v>
      </c>
    </row>
    <row r="18" spans="2:4" s="128" customFormat="1" x14ac:dyDescent="0.25">
      <c r="B18" s="129" t="s">
        <v>15</v>
      </c>
      <c r="C18" s="146">
        <f>+C11-C17</f>
        <v>1692515.35</v>
      </c>
      <c r="D18" s="130">
        <f>+D11-D17</f>
        <v>1565722.460275823</v>
      </c>
    </row>
    <row r="20" spans="2:4" x14ac:dyDescent="0.25">
      <c r="B20" s="193" t="s">
        <v>145</v>
      </c>
      <c r="C20" s="193"/>
      <c r="D20" s="193"/>
    </row>
    <row r="21" spans="2:4" x14ac:dyDescent="0.25">
      <c r="C21" s="143"/>
      <c r="D21" s="143"/>
    </row>
    <row r="22" spans="2:4" x14ac:dyDescent="0.25">
      <c r="C22" s="143"/>
      <c r="D22" s="143"/>
    </row>
  </sheetData>
  <mergeCells count="5">
    <mergeCell ref="B2:D2"/>
    <mergeCell ref="B3:D3"/>
    <mergeCell ref="B4:D4"/>
    <mergeCell ref="B5:D5"/>
    <mergeCell ref="B20:D20"/>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workbookViewId="0">
      <selection activeCell="E8" sqref="E8"/>
    </sheetView>
  </sheetViews>
  <sheetFormatPr baseColWidth="10" defaultRowHeight="15" x14ac:dyDescent="0.25"/>
  <cols>
    <col min="1" max="1" width="3.5703125" style="1" customWidth="1"/>
    <col min="2" max="2" width="30.85546875" style="1" customWidth="1"/>
    <col min="3" max="3" width="23.42578125" style="1" bestFit="1" customWidth="1"/>
    <col min="4" max="4" width="20" style="1" customWidth="1"/>
    <col min="5" max="5" width="21.140625" style="1" bestFit="1" customWidth="1"/>
    <col min="6" max="6" width="3.5703125" style="1" customWidth="1"/>
    <col min="7" max="7" width="14.140625" style="1" bestFit="1" customWidth="1"/>
    <col min="8" max="16384" width="11.42578125" style="1"/>
  </cols>
  <sheetData>
    <row r="1" spans="1:10" x14ac:dyDescent="0.25">
      <c r="A1" s="40" t="s">
        <v>141</v>
      </c>
    </row>
    <row r="2" spans="1:10" x14ac:dyDescent="0.25">
      <c r="B2" s="192" t="s">
        <v>96</v>
      </c>
      <c r="C2" s="192"/>
      <c r="D2" s="192"/>
      <c r="E2" s="192"/>
    </row>
    <row r="3" spans="1:10" x14ac:dyDescent="0.25">
      <c r="B3" s="195" t="s">
        <v>75</v>
      </c>
      <c r="C3" s="195"/>
      <c r="D3" s="195"/>
      <c r="E3" s="195"/>
    </row>
    <row r="4" spans="1:10" x14ac:dyDescent="0.25">
      <c r="B4" s="196" t="str">
        <f>+'02'!B4</f>
        <v>Correspondiente al 31/12/2023 con cifras comparativas al 31/12/2022</v>
      </c>
      <c r="C4" s="196"/>
      <c r="D4" s="196"/>
      <c r="E4" s="196"/>
    </row>
    <row r="5" spans="1:10" x14ac:dyDescent="0.25">
      <c r="B5" s="196" t="s">
        <v>97</v>
      </c>
      <c r="C5" s="196"/>
      <c r="D5" s="196"/>
      <c r="E5" s="196"/>
    </row>
    <row r="7" spans="1:10" x14ac:dyDescent="0.25">
      <c r="B7" s="145" t="s">
        <v>16</v>
      </c>
      <c r="C7" s="145" t="s">
        <v>17</v>
      </c>
      <c r="D7" s="145" t="s">
        <v>18</v>
      </c>
      <c r="E7" s="145" t="s">
        <v>177</v>
      </c>
    </row>
    <row r="8" spans="1:10" x14ac:dyDescent="0.25">
      <c r="B8" s="129" t="s">
        <v>19</v>
      </c>
      <c r="C8" s="146">
        <v>52145089.909957297</v>
      </c>
      <c r="D8" s="146">
        <v>1565722.460275823</v>
      </c>
      <c r="E8" s="146">
        <f>+C8+D8</f>
        <v>53710812.370233119</v>
      </c>
      <c r="G8" s="121"/>
      <c r="H8" s="121"/>
      <c r="I8" s="121"/>
      <c r="J8" s="114"/>
    </row>
    <row r="9" spans="1:10" x14ac:dyDescent="0.25">
      <c r="B9" s="147" t="s">
        <v>20</v>
      </c>
      <c r="C9" s="148"/>
      <c r="D9" s="148"/>
      <c r="E9" s="148"/>
    </row>
    <row r="10" spans="1:10" x14ac:dyDescent="0.25">
      <c r="B10" s="78" t="s">
        <v>21</v>
      </c>
      <c r="C10" s="100">
        <v>98988299.739999995</v>
      </c>
      <c r="D10" s="149"/>
      <c r="E10" s="149"/>
    </row>
    <row r="11" spans="1:10" x14ac:dyDescent="0.25">
      <c r="B11" s="78" t="s">
        <v>22</v>
      </c>
      <c r="C11" s="100">
        <v>-95615045.819999993</v>
      </c>
      <c r="D11" s="149"/>
      <c r="E11" s="149"/>
    </row>
    <row r="12" spans="1:10" x14ac:dyDescent="0.25">
      <c r="B12" s="119" t="s">
        <v>23</v>
      </c>
      <c r="C12" s="150">
        <f>+C10+C11</f>
        <v>3373253.9200000018</v>
      </c>
      <c r="D12" s="151"/>
      <c r="E12" s="151"/>
    </row>
    <row r="13" spans="1:10" x14ac:dyDescent="0.25">
      <c r="B13" s="197" t="s">
        <v>24</v>
      </c>
      <c r="C13" s="199">
        <f>+E8+C12</f>
        <v>57084066.29023312</v>
      </c>
      <c r="D13" s="199">
        <f>+'02'!C18</f>
        <v>1692515.35</v>
      </c>
      <c r="E13" s="147" t="s">
        <v>197</v>
      </c>
    </row>
    <row r="14" spans="1:10" x14ac:dyDescent="0.25">
      <c r="B14" s="198"/>
      <c r="C14" s="200"/>
      <c r="D14" s="200"/>
      <c r="E14" s="146">
        <f>+C13+D13</f>
        <v>58776581.640233122</v>
      </c>
    </row>
    <row r="16" spans="1:10" x14ac:dyDescent="0.25">
      <c r="B16" s="193" t="s">
        <v>145</v>
      </c>
      <c r="C16" s="193"/>
      <c r="D16" s="193"/>
      <c r="E16" s="193"/>
    </row>
    <row r="17" spans="3:5" x14ac:dyDescent="0.25">
      <c r="D17" s="143"/>
      <c r="E17" s="104"/>
    </row>
    <row r="18" spans="3:5" x14ac:dyDescent="0.25">
      <c r="D18" s="143"/>
      <c r="E18" s="104"/>
    </row>
    <row r="19" spans="3:5" x14ac:dyDescent="0.25">
      <c r="D19" s="143"/>
      <c r="E19" s="104"/>
    </row>
    <row r="20" spans="3:5" x14ac:dyDescent="0.25">
      <c r="D20" s="143"/>
      <c r="E20" s="104"/>
    </row>
    <row r="21" spans="3:5" x14ac:dyDescent="0.25">
      <c r="D21" s="143"/>
      <c r="E21" s="104"/>
    </row>
    <row r="22" spans="3:5" x14ac:dyDescent="0.25">
      <c r="C22" s="143"/>
      <c r="D22" s="143"/>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D37"/>
  <sheetViews>
    <sheetView showGridLines="0" topLeftCell="A17" workbookViewId="0">
      <selection activeCell="D31" sqref="D31"/>
    </sheetView>
  </sheetViews>
  <sheetFormatPr baseColWidth="10" defaultRowHeight="15" x14ac:dyDescent="0.25"/>
  <cols>
    <col min="1" max="1" width="3.5703125" style="1" customWidth="1"/>
    <col min="2" max="2" width="59" style="1" customWidth="1"/>
    <col min="3" max="4" width="23.42578125" style="1" bestFit="1" customWidth="1"/>
    <col min="5" max="5" width="3.5703125" style="1" customWidth="1"/>
    <col min="6" max="16384" width="11.42578125" style="1"/>
  </cols>
  <sheetData>
    <row r="1" spans="1:4" x14ac:dyDescent="0.25">
      <c r="A1" s="40" t="s">
        <v>141</v>
      </c>
    </row>
    <row r="2" spans="1:4" x14ac:dyDescent="0.25">
      <c r="B2" s="192" t="s">
        <v>96</v>
      </c>
      <c r="C2" s="192"/>
      <c r="D2" s="192"/>
    </row>
    <row r="3" spans="1:4" x14ac:dyDescent="0.25">
      <c r="B3" s="195" t="s">
        <v>76</v>
      </c>
      <c r="C3" s="195"/>
      <c r="D3" s="195"/>
    </row>
    <row r="4" spans="1:4" x14ac:dyDescent="0.25">
      <c r="B4" s="196" t="str">
        <f>+'03'!B4</f>
        <v>Correspondiente al 31/12/2023 con cifras comparativas al 31/12/2022</v>
      </c>
      <c r="C4" s="196"/>
      <c r="D4" s="196"/>
    </row>
    <row r="5" spans="1:4" x14ac:dyDescent="0.25">
      <c r="B5" s="196" t="s">
        <v>97</v>
      </c>
      <c r="C5" s="196"/>
      <c r="D5" s="196"/>
    </row>
    <row r="7" spans="1:4" s="128" customFormat="1" x14ac:dyDescent="0.25">
      <c r="B7" s="44" t="s">
        <v>25</v>
      </c>
      <c r="C7" s="45">
        <f>+'02'!C7</f>
        <v>45291</v>
      </c>
      <c r="D7" s="45">
        <f>+'02'!D7</f>
        <v>44926</v>
      </c>
    </row>
    <row r="8" spans="1:4" s="128" customFormat="1" x14ac:dyDescent="0.25">
      <c r="B8" s="129" t="s">
        <v>37</v>
      </c>
      <c r="C8" s="130">
        <v>5212438.05</v>
      </c>
      <c r="D8" s="130">
        <v>3073054.3600000003</v>
      </c>
    </row>
    <row r="9" spans="1:4" s="128" customFormat="1" x14ac:dyDescent="0.25">
      <c r="B9" s="131" t="s">
        <v>26</v>
      </c>
      <c r="C9" s="132"/>
      <c r="D9" s="132"/>
    </row>
    <row r="10" spans="1:4" s="128" customFormat="1" x14ac:dyDescent="0.25">
      <c r="B10" s="131" t="s">
        <v>27</v>
      </c>
      <c r="C10" s="133"/>
      <c r="D10" s="133"/>
    </row>
    <row r="11" spans="1:4" x14ac:dyDescent="0.25">
      <c r="B11" s="23" t="s">
        <v>69</v>
      </c>
      <c r="C11" s="98">
        <v>137840.26999999999</v>
      </c>
      <c r="D11" s="98">
        <v>121437.99</v>
      </c>
    </row>
    <row r="12" spans="1:4" x14ac:dyDescent="0.25">
      <c r="B12" s="23" t="s">
        <v>131</v>
      </c>
      <c r="C12" s="98"/>
      <c r="D12" s="98">
        <v>0</v>
      </c>
    </row>
    <row r="13" spans="1:4" x14ac:dyDescent="0.25">
      <c r="B13" s="23" t="s">
        <v>127</v>
      </c>
      <c r="C13" s="100">
        <v>-4202563.9399999995</v>
      </c>
      <c r="D13" s="100">
        <v>-3008128.8</v>
      </c>
    </row>
    <row r="14" spans="1:4" x14ac:dyDescent="0.25">
      <c r="B14" s="23" t="s">
        <v>38</v>
      </c>
      <c r="C14" s="98"/>
      <c r="D14" s="98">
        <v>0</v>
      </c>
    </row>
    <row r="15" spans="1:4" s="128" customFormat="1" x14ac:dyDescent="0.25">
      <c r="B15" s="134" t="s">
        <v>28</v>
      </c>
      <c r="C15" s="133"/>
      <c r="D15" s="133"/>
    </row>
    <row r="16" spans="1:4" x14ac:dyDescent="0.25">
      <c r="B16" s="23" t="s">
        <v>70</v>
      </c>
      <c r="C16" s="98"/>
      <c r="D16" s="98">
        <v>0</v>
      </c>
    </row>
    <row r="17" spans="2:4" x14ac:dyDescent="0.25">
      <c r="B17" s="23" t="s">
        <v>39</v>
      </c>
      <c r="C17" s="98">
        <v>-338492621.41999996</v>
      </c>
      <c r="D17" s="98">
        <v>-175991190.00999999</v>
      </c>
    </row>
    <row r="18" spans="2:4" x14ac:dyDescent="0.25">
      <c r="B18" s="23" t="s">
        <v>40</v>
      </c>
      <c r="C18" s="98">
        <v>-1106913.92</v>
      </c>
      <c r="D18" s="98">
        <v>-1351271.27</v>
      </c>
    </row>
    <row r="19" spans="2:4" x14ac:dyDescent="0.25">
      <c r="B19" s="23" t="s">
        <v>29</v>
      </c>
      <c r="C19" s="98"/>
      <c r="D19" s="98">
        <v>0</v>
      </c>
    </row>
    <row r="20" spans="2:4" x14ac:dyDescent="0.25">
      <c r="B20" s="23" t="s">
        <v>30</v>
      </c>
      <c r="C20" s="98"/>
      <c r="D20" s="98">
        <v>0</v>
      </c>
    </row>
    <row r="21" spans="2:4" x14ac:dyDescent="0.25">
      <c r="B21" s="23" t="s">
        <v>41</v>
      </c>
      <c r="C21" s="98">
        <v>271961697.77999997</v>
      </c>
      <c r="D21" s="98">
        <v>128211742.69</v>
      </c>
    </row>
    <row r="22" spans="2:4" x14ac:dyDescent="0.25">
      <c r="B22" s="23" t="s">
        <v>148</v>
      </c>
      <c r="C22" s="98">
        <v>68909307.390000001</v>
      </c>
      <c r="D22" s="98">
        <v>65186393.270000003</v>
      </c>
    </row>
    <row r="23" spans="2:4" x14ac:dyDescent="0.25">
      <c r="B23" s="23" t="s">
        <v>31</v>
      </c>
      <c r="C23" s="117"/>
      <c r="D23" s="117">
        <v>0</v>
      </c>
    </row>
    <row r="24" spans="2:4" s="42" customFormat="1" ht="30" x14ac:dyDescent="0.25">
      <c r="B24" s="135" t="s">
        <v>32</v>
      </c>
      <c r="C24" s="136">
        <f>SUM(C9:C23)</f>
        <v>-2793253.8400000185</v>
      </c>
      <c r="D24" s="136">
        <f>SUM(D9:D23)</f>
        <v>13168983.869999997</v>
      </c>
    </row>
    <row r="25" spans="2:4" ht="6.75" customHeight="1" x14ac:dyDescent="0.25">
      <c r="B25" s="23"/>
      <c r="C25" s="113"/>
      <c r="D25" s="113"/>
    </row>
    <row r="26" spans="2:4" s="128" customFormat="1" x14ac:dyDescent="0.25">
      <c r="B26" s="131" t="s">
        <v>33</v>
      </c>
      <c r="C26" s="133"/>
      <c r="D26" s="133"/>
    </row>
    <row r="27" spans="2:4" x14ac:dyDescent="0.25">
      <c r="B27" s="23" t="s">
        <v>34</v>
      </c>
      <c r="C27" s="100">
        <v>-95615045.819999993</v>
      </c>
      <c r="D27" s="98">
        <v>-120480151.86</v>
      </c>
    </row>
    <row r="28" spans="2:4" x14ac:dyDescent="0.25">
      <c r="B28" s="23" t="s">
        <v>21</v>
      </c>
      <c r="C28" s="118">
        <v>98988299.739999995</v>
      </c>
      <c r="D28" s="117">
        <v>109450551.677334</v>
      </c>
    </row>
    <row r="29" spans="2:4" s="41" customFormat="1" ht="30" x14ac:dyDescent="0.25">
      <c r="B29" s="137" t="s">
        <v>35</v>
      </c>
      <c r="C29" s="138">
        <f>+C27+C28</f>
        <v>3373253.9200000018</v>
      </c>
      <c r="D29" s="136">
        <f>+D27+D28</f>
        <v>-11029600.182666004</v>
      </c>
    </row>
    <row r="30" spans="2:4" ht="6.75" customHeight="1" x14ac:dyDescent="0.25">
      <c r="B30" s="23"/>
      <c r="C30" s="139"/>
      <c r="D30" s="140"/>
    </row>
    <row r="31" spans="2:4" s="128" customFormat="1" x14ac:dyDescent="0.25">
      <c r="B31" s="129" t="s">
        <v>36</v>
      </c>
      <c r="C31" s="141">
        <f>+C8+C24+C29</f>
        <v>5792438.1299999831</v>
      </c>
      <c r="D31" s="142">
        <f>+D8+D24+D29</f>
        <v>5212438.047333993</v>
      </c>
    </row>
    <row r="32" spans="2:4" x14ac:dyDescent="0.25">
      <c r="C32" s="104"/>
      <c r="D32" s="104"/>
    </row>
    <row r="33" spans="2:4" x14ac:dyDescent="0.25">
      <c r="B33" s="193" t="s">
        <v>145</v>
      </c>
      <c r="C33" s="193"/>
      <c r="D33" s="193"/>
    </row>
    <row r="34" spans="2:4" x14ac:dyDescent="0.25">
      <c r="C34" s="104"/>
      <c r="D34" s="104"/>
    </row>
    <row r="35" spans="2:4" x14ac:dyDescent="0.25">
      <c r="C35" s="143"/>
      <c r="D35" s="143"/>
    </row>
    <row r="36" spans="2:4" x14ac:dyDescent="0.25">
      <c r="C36" s="144"/>
    </row>
    <row r="37" spans="2:4" x14ac:dyDescent="0.25">
      <c r="C37" s="144"/>
    </row>
  </sheetData>
  <mergeCells count="5">
    <mergeCell ref="B2:D2"/>
    <mergeCell ref="B3:D3"/>
    <mergeCell ref="B4:D4"/>
    <mergeCell ref="B5:D5"/>
    <mergeCell ref="B33:D33"/>
  </mergeCells>
  <hyperlinks>
    <hyperlink ref="A1" location="INDICE!A1" display="INDICE" xr:uid="{1DF3464F-69F6-4EBF-B426-D66A3EBFD213}"/>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85"/>
  <sheetViews>
    <sheetView showGridLines="0" topLeftCell="A110" workbookViewId="0">
      <selection activeCell="B124" sqref="B124"/>
    </sheetView>
  </sheetViews>
  <sheetFormatPr baseColWidth="10" defaultRowHeight="15" x14ac:dyDescent="0.25"/>
  <cols>
    <col min="1" max="1" width="3.5703125" style="1" customWidth="1"/>
    <col min="2" max="2" width="35" style="1" customWidth="1"/>
    <col min="3" max="3" width="19.28515625" style="1" customWidth="1"/>
    <col min="4" max="4" width="24.7109375" style="1" customWidth="1"/>
    <col min="5" max="5" width="19.28515625" style="1" customWidth="1"/>
    <col min="6" max="6" width="34" style="1" bestFit="1" customWidth="1"/>
    <col min="7" max="7" width="12.7109375" style="1" bestFit="1" customWidth="1"/>
    <col min="8" max="16384" width="11.42578125" style="1"/>
  </cols>
  <sheetData>
    <row r="1" spans="1:6" x14ac:dyDescent="0.25">
      <c r="A1" s="40" t="s">
        <v>141</v>
      </c>
    </row>
    <row r="2" spans="1:6" x14ac:dyDescent="0.25">
      <c r="B2" s="192" t="s">
        <v>96</v>
      </c>
      <c r="C2" s="192"/>
      <c r="D2" s="192"/>
      <c r="E2" s="192"/>
      <c r="F2" s="192"/>
    </row>
    <row r="3" spans="1:6" x14ac:dyDescent="0.25">
      <c r="B3" s="203" t="s">
        <v>77</v>
      </c>
      <c r="C3" s="203"/>
      <c r="D3" s="203"/>
      <c r="E3" s="203"/>
      <c r="F3" s="203"/>
    </row>
    <row r="4" spans="1:6" x14ac:dyDescent="0.25">
      <c r="B4" s="204" t="s">
        <v>78</v>
      </c>
      <c r="C4" s="204"/>
      <c r="D4" s="204"/>
      <c r="E4" s="204"/>
      <c r="F4" s="204"/>
    </row>
    <row r="5" spans="1:6" ht="16.5" customHeight="1" x14ac:dyDescent="0.25">
      <c r="B5" s="205" t="s">
        <v>98</v>
      </c>
      <c r="C5" s="205"/>
      <c r="D5" s="205"/>
      <c r="E5" s="205"/>
      <c r="F5" s="205"/>
    </row>
    <row r="6" spans="1:6" x14ac:dyDescent="0.25">
      <c r="B6" s="205"/>
      <c r="C6" s="205"/>
      <c r="D6" s="205"/>
      <c r="E6" s="205"/>
      <c r="F6" s="205"/>
    </row>
    <row r="7" spans="1:6" x14ac:dyDescent="0.25">
      <c r="B7" s="205"/>
      <c r="C7" s="205"/>
      <c r="D7" s="205"/>
      <c r="E7" s="205"/>
      <c r="F7" s="205"/>
    </row>
    <row r="8" spans="1:6" x14ac:dyDescent="0.25">
      <c r="B8" s="205"/>
      <c r="C8" s="205"/>
      <c r="D8" s="205"/>
      <c r="E8" s="205"/>
      <c r="F8" s="205"/>
    </row>
    <row r="9" spans="1:6" x14ac:dyDescent="0.25">
      <c r="B9" s="205"/>
      <c r="C9" s="205"/>
      <c r="D9" s="205"/>
      <c r="E9" s="205"/>
      <c r="F9" s="205"/>
    </row>
    <row r="10" spans="1:6" x14ac:dyDescent="0.25">
      <c r="B10" s="205"/>
      <c r="C10" s="205"/>
      <c r="D10" s="205"/>
      <c r="E10" s="205"/>
      <c r="F10" s="205"/>
    </row>
    <row r="11" spans="1:6" x14ac:dyDescent="0.25">
      <c r="B11" s="205"/>
      <c r="C11" s="205"/>
      <c r="D11" s="205"/>
      <c r="E11" s="205"/>
      <c r="F11" s="205"/>
    </row>
    <row r="12" spans="1:6" x14ac:dyDescent="0.25">
      <c r="B12" s="205"/>
      <c r="C12" s="205"/>
      <c r="D12" s="205"/>
      <c r="E12" s="205"/>
      <c r="F12" s="205"/>
    </row>
    <row r="13" spans="1:6" x14ac:dyDescent="0.25">
      <c r="B13" s="204" t="s">
        <v>79</v>
      </c>
      <c r="C13" s="204"/>
      <c r="D13" s="204"/>
      <c r="E13" s="204"/>
      <c r="F13" s="204"/>
    </row>
    <row r="15" spans="1:6" x14ac:dyDescent="0.25">
      <c r="B15" s="204" t="s">
        <v>80</v>
      </c>
      <c r="C15" s="204"/>
      <c r="D15" s="204"/>
      <c r="E15" s="204"/>
      <c r="F15" s="204"/>
    </row>
    <row r="16" spans="1:6" x14ac:dyDescent="0.25">
      <c r="B16" s="201" t="s">
        <v>210</v>
      </c>
      <c r="C16" s="201"/>
      <c r="D16" s="201"/>
      <c r="E16" s="201"/>
      <c r="F16" s="201"/>
    </row>
    <row r="17" spans="2:6" x14ac:dyDescent="0.25">
      <c r="B17" s="201"/>
      <c r="C17" s="201"/>
      <c r="D17" s="201"/>
      <c r="E17" s="201"/>
      <c r="F17" s="201"/>
    </row>
    <row r="18" spans="2:6" x14ac:dyDescent="0.25">
      <c r="B18" s="201"/>
      <c r="C18" s="201"/>
      <c r="D18" s="201"/>
      <c r="E18" s="201"/>
      <c r="F18" s="201"/>
    </row>
    <row r="19" spans="2:6" x14ac:dyDescent="0.25">
      <c r="B19" s="201"/>
      <c r="C19" s="201"/>
      <c r="D19" s="201"/>
      <c r="E19" s="201"/>
      <c r="F19" s="201"/>
    </row>
    <row r="20" spans="2:6" x14ac:dyDescent="0.25">
      <c r="B20" s="201"/>
      <c r="C20" s="201"/>
      <c r="D20" s="201"/>
      <c r="E20" s="201"/>
      <c r="F20" s="201"/>
    </row>
    <row r="21" spans="2:6" x14ac:dyDescent="0.25">
      <c r="B21" s="201"/>
      <c r="C21" s="201"/>
      <c r="D21" s="201"/>
      <c r="E21" s="201"/>
      <c r="F21" s="201"/>
    </row>
    <row r="22" spans="2:6" x14ac:dyDescent="0.25">
      <c r="B22" s="201"/>
      <c r="C22" s="201"/>
      <c r="D22" s="201"/>
      <c r="E22" s="201"/>
      <c r="F22" s="201"/>
    </row>
    <row r="23" spans="2:6" x14ac:dyDescent="0.25">
      <c r="B23" s="201"/>
      <c r="C23" s="201"/>
      <c r="D23" s="201"/>
      <c r="E23" s="201"/>
      <c r="F23" s="201"/>
    </row>
    <row r="24" spans="2:6" x14ac:dyDescent="0.25">
      <c r="B24" s="201"/>
      <c r="C24" s="201"/>
      <c r="D24" s="201"/>
      <c r="E24" s="201"/>
      <c r="F24" s="201"/>
    </row>
    <row r="25" spans="2:6" x14ac:dyDescent="0.25">
      <c r="B25" s="201"/>
      <c r="C25" s="201"/>
      <c r="D25" s="201"/>
      <c r="E25" s="201"/>
      <c r="F25" s="201"/>
    </row>
    <row r="26" spans="2:6" x14ac:dyDescent="0.25">
      <c r="B26" s="201"/>
      <c r="C26" s="201"/>
      <c r="D26" s="201"/>
      <c r="E26" s="201"/>
      <c r="F26" s="201"/>
    </row>
    <row r="27" spans="2:6" x14ac:dyDescent="0.25">
      <c r="B27" s="201"/>
      <c r="C27" s="201"/>
      <c r="D27" s="201"/>
      <c r="E27" s="201"/>
      <c r="F27" s="201"/>
    </row>
    <row r="28" spans="2:6" x14ac:dyDescent="0.25">
      <c r="B28" s="201"/>
      <c r="C28" s="201"/>
      <c r="D28" s="201"/>
      <c r="E28" s="201"/>
      <c r="F28" s="201"/>
    </row>
    <row r="29" spans="2:6" x14ac:dyDescent="0.25">
      <c r="B29" s="201"/>
      <c r="C29" s="201"/>
      <c r="D29" s="201"/>
      <c r="E29" s="201"/>
      <c r="F29" s="201"/>
    </row>
    <row r="30" spans="2:6" x14ac:dyDescent="0.25">
      <c r="B30" s="201"/>
      <c r="C30" s="201"/>
      <c r="D30" s="201"/>
      <c r="E30" s="201"/>
      <c r="F30" s="201"/>
    </row>
    <row r="31" spans="2:6" x14ac:dyDescent="0.25">
      <c r="B31" s="201"/>
      <c r="C31" s="201"/>
      <c r="D31" s="201"/>
      <c r="E31" s="201"/>
      <c r="F31" s="201"/>
    </row>
    <row r="32" spans="2:6" x14ac:dyDescent="0.25">
      <c r="B32" s="201"/>
      <c r="C32" s="201"/>
      <c r="D32" s="201"/>
      <c r="E32" s="201"/>
      <c r="F32" s="201"/>
    </row>
    <row r="33" spans="2:6" x14ac:dyDescent="0.25">
      <c r="B33" s="201"/>
      <c r="C33" s="201"/>
      <c r="D33" s="201"/>
      <c r="E33" s="201"/>
      <c r="F33" s="201"/>
    </row>
    <row r="34" spans="2:6" x14ac:dyDescent="0.25">
      <c r="B34" s="201"/>
      <c r="C34" s="201"/>
      <c r="D34" s="201"/>
      <c r="E34" s="201"/>
      <c r="F34" s="201"/>
    </row>
    <row r="35" spans="2:6" x14ac:dyDescent="0.25">
      <c r="B35" s="201"/>
      <c r="C35" s="201"/>
      <c r="D35" s="201"/>
      <c r="E35" s="201"/>
      <c r="F35" s="201"/>
    </row>
    <row r="36" spans="2:6" x14ac:dyDescent="0.25">
      <c r="B36" s="201"/>
      <c r="C36" s="201"/>
      <c r="D36" s="201"/>
      <c r="E36" s="201"/>
      <c r="F36" s="201"/>
    </row>
    <row r="37" spans="2:6" x14ac:dyDescent="0.25">
      <c r="B37" s="201"/>
      <c r="C37" s="201"/>
      <c r="D37" s="201"/>
      <c r="E37" s="201"/>
      <c r="F37" s="201"/>
    </row>
    <row r="38" spans="2:6" x14ac:dyDescent="0.25">
      <c r="B38" s="201"/>
      <c r="C38" s="201"/>
      <c r="D38" s="201"/>
      <c r="E38" s="201"/>
      <c r="F38" s="201"/>
    </row>
    <row r="39" spans="2:6" x14ac:dyDescent="0.25">
      <c r="B39" s="201"/>
      <c r="C39" s="201"/>
      <c r="D39" s="201"/>
      <c r="E39" s="201"/>
      <c r="F39" s="201"/>
    </row>
    <row r="40" spans="2:6" x14ac:dyDescent="0.25">
      <c r="B40" s="201"/>
      <c r="C40" s="201"/>
      <c r="D40" s="201"/>
      <c r="E40" s="201"/>
      <c r="F40" s="201"/>
    </row>
    <row r="41" spans="2:6" x14ac:dyDescent="0.25">
      <c r="B41" s="204" t="s">
        <v>81</v>
      </c>
      <c r="C41" s="204"/>
      <c r="D41" s="204"/>
      <c r="E41" s="204"/>
      <c r="F41" s="204"/>
    </row>
    <row r="42" spans="2:6" x14ac:dyDescent="0.25">
      <c r="B42" s="201" t="s">
        <v>225</v>
      </c>
      <c r="C42" s="201"/>
      <c r="D42" s="201"/>
      <c r="E42" s="201"/>
      <c r="F42" s="201"/>
    </row>
    <row r="43" spans="2:6" x14ac:dyDescent="0.25">
      <c r="B43" s="201"/>
      <c r="C43" s="201"/>
      <c r="D43" s="201"/>
      <c r="E43" s="201"/>
      <c r="F43" s="201"/>
    </row>
    <row r="45" spans="2:6" x14ac:dyDescent="0.25">
      <c r="B45" s="206" t="s">
        <v>82</v>
      </c>
      <c r="C45" s="206"/>
      <c r="D45" s="206"/>
      <c r="E45" s="206"/>
      <c r="F45" s="206"/>
    </row>
    <row r="47" spans="2:6" x14ac:dyDescent="0.25">
      <c r="B47" s="201" t="s">
        <v>226</v>
      </c>
      <c r="C47" s="201"/>
      <c r="D47" s="201"/>
      <c r="E47" s="201"/>
      <c r="F47" s="201"/>
    </row>
    <row r="48" spans="2:6" x14ac:dyDescent="0.25">
      <c r="B48" s="201"/>
      <c r="C48" s="201"/>
      <c r="D48" s="201"/>
      <c r="E48" s="201"/>
      <c r="F48" s="201"/>
    </row>
    <row r="49" spans="2:6" x14ac:dyDescent="0.25">
      <c r="B49" s="201"/>
      <c r="C49" s="201"/>
      <c r="D49" s="201"/>
      <c r="E49" s="201"/>
      <c r="F49" s="201"/>
    </row>
    <row r="50" spans="2:6" x14ac:dyDescent="0.25">
      <c r="B50" s="201" t="s">
        <v>199</v>
      </c>
      <c r="C50" s="201"/>
      <c r="D50" s="201"/>
      <c r="E50" s="201"/>
      <c r="F50" s="201"/>
    </row>
    <row r="51" spans="2:6" x14ac:dyDescent="0.25">
      <c r="B51" s="201"/>
      <c r="C51" s="201"/>
      <c r="D51" s="201"/>
      <c r="E51" s="201"/>
      <c r="F51" s="201"/>
    </row>
    <row r="52" spans="2:6" x14ac:dyDescent="0.25">
      <c r="B52" s="201" t="s">
        <v>83</v>
      </c>
      <c r="C52" s="201"/>
      <c r="D52" s="201"/>
      <c r="E52" s="201"/>
      <c r="F52" s="201"/>
    </row>
    <row r="53" spans="2:6" x14ac:dyDescent="0.25">
      <c r="B53" s="201"/>
      <c r="C53" s="201"/>
      <c r="D53" s="201"/>
      <c r="E53" s="201"/>
      <c r="F53" s="201"/>
    </row>
    <row r="54" spans="2:6" x14ac:dyDescent="0.25">
      <c r="B54" s="201" t="s">
        <v>84</v>
      </c>
      <c r="C54" s="201"/>
      <c r="D54" s="201"/>
      <c r="E54" s="201"/>
      <c r="F54" s="201"/>
    </row>
    <row r="55" spans="2:6" x14ac:dyDescent="0.25">
      <c r="B55" s="201"/>
      <c r="C55" s="201"/>
      <c r="D55" s="201"/>
      <c r="E55" s="201"/>
      <c r="F55" s="201"/>
    </row>
    <row r="56" spans="2:6" x14ac:dyDescent="0.25">
      <c r="B56" s="202" t="s">
        <v>85</v>
      </c>
      <c r="C56" s="202"/>
      <c r="D56" s="202"/>
      <c r="E56" s="202"/>
      <c r="F56" s="202"/>
    </row>
    <row r="57" spans="2:6" x14ac:dyDescent="0.25">
      <c r="B57" s="202"/>
      <c r="C57" s="202"/>
      <c r="D57" s="202"/>
      <c r="E57" s="202"/>
      <c r="F57" s="202"/>
    </row>
    <row r="58" spans="2:6" x14ac:dyDescent="0.25">
      <c r="B58" s="202" t="s">
        <v>86</v>
      </c>
      <c r="C58" s="202"/>
      <c r="D58" s="202"/>
      <c r="E58" s="202"/>
      <c r="F58" s="202"/>
    </row>
    <row r="59" spans="2:6" x14ac:dyDescent="0.25">
      <c r="B59" s="202"/>
      <c r="C59" s="202"/>
      <c r="D59" s="202"/>
      <c r="E59" s="202"/>
      <c r="F59" s="202"/>
    </row>
    <row r="61" spans="2:6" x14ac:dyDescent="0.25">
      <c r="B61" s="44" t="s">
        <v>25</v>
      </c>
      <c r="C61" s="45">
        <v>45291</v>
      </c>
      <c r="D61" s="45">
        <v>44834</v>
      </c>
      <c r="E61" s="45">
        <v>44926</v>
      </c>
      <c r="F61" s="46"/>
    </row>
    <row r="62" spans="2:6" x14ac:dyDescent="0.25">
      <c r="B62" s="47" t="s">
        <v>42</v>
      </c>
      <c r="C62" s="48">
        <v>7263.59</v>
      </c>
      <c r="D62" s="48">
        <v>7078.87</v>
      </c>
      <c r="E62" s="48">
        <v>7322.9</v>
      </c>
    </row>
    <row r="63" spans="2:6" x14ac:dyDescent="0.25">
      <c r="B63" s="47" t="s">
        <v>43</v>
      </c>
      <c r="C63" s="48">
        <v>7283.62</v>
      </c>
      <c r="D63" s="48">
        <v>7090.2</v>
      </c>
      <c r="E63" s="48">
        <v>7339.62</v>
      </c>
    </row>
    <row r="64" spans="2:6" x14ac:dyDescent="0.25">
      <c r="B64" s="49"/>
      <c r="C64" s="49"/>
      <c r="D64" s="49"/>
      <c r="E64" s="49"/>
      <c r="F64" s="49"/>
    </row>
    <row r="65" spans="2:6" x14ac:dyDescent="0.25">
      <c r="B65" s="204" t="s">
        <v>87</v>
      </c>
      <c r="C65" s="204"/>
      <c r="D65" s="204"/>
      <c r="E65" s="204"/>
      <c r="F65" s="204"/>
    </row>
    <row r="66" spans="2:6" ht="15" customHeight="1" x14ac:dyDescent="0.25">
      <c r="B66" s="50"/>
      <c r="C66" s="50"/>
      <c r="D66" s="50"/>
      <c r="E66" s="50"/>
      <c r="F66" s="50"/>
    </row>
    <row r="67" spans="2:6" ht="15" customHeight="1" x14ac:dyDescent="0.25">
      <c r="B67" s="207" t="s">
        <v>99</v>
      </c>
      <c r="C67" s="217" t="s">
        <v>100</v>
      </c>
      <c r="D67" s="218"/>
      <c r="E67" s="207" t="s">
        <v>101</v>
      </c>
      <c r="F67" s="207" t="s">
        <v>200</v>
      </c>
    </row>
    <row r="68" spans="2:6" ht="15" customHeight="1" x14ac:dyDescent="0.25">
      <c r="B68" s="216"/>
      <c r="C68" s="51" t="s">
        <v>102</v>
      </c>
      <c r="D68" s="52" t="s">
        <v>103</v>
      </c>
      <c r="E68" s="208"/>
      <c r="F68" s="208"/>
    </row>
    <row r="69" spans="2:6" ht="15" customHeight="1" x14ac:dyDescent="0.25">
      <c r="B69" s="53" t="s">
        <v>104</v>
      </c>
      <c r="C69" s="54"/>
      <c r="D69" s="54"/>
      <c r="E69" s="54"/>
      <c r="F69" s="54"/>
    </row>
    <row r="70" spans="2:6" ht="16.5" customHeight="1" x14ac:dyDescent="0.25">
      <c r="B70" s="55" t="s">
        <v>107</v>
      </c>
      <c r="C70" s="56" t="s">
        <v>109</v>
      </c>
      <c r="D70" s="57">
        <f>+'01'!C8</f>
        <v>5792438.1300000008</v>
      </c>
      <c r="E70" s="58">
        <f>+C62</f>
        <v>7263.59</v>
      </c>
      <c r="F70" s="59">
        <f>+D70*E70</f>
        <v>42073895676.686707</v>
      </c>
    </row>
    <row r="71" spans="2:6" ht="16.5" customHeight="1" x14ac:dyDescent="0.25">
      <c r="B71" s="55" t="s">
        <v>106</v>
      </c>
      <c r="C71" s="56" t="s">
        <v>109</v>
      </c>
      <c r="D71" s="57">
        <f>+'01'!C9+'01'!C10</f>
        <v>9736.24</v>
      </c>
      <c r="E71" s="58">
        <f>+E70</f>
        <v>7263.59</v>
      </c>
      <c r="F71" s="59">
        <f>+D71*E71</f>
        <v>70720055.501599997</v>
      </c>
    </row>
    <row r="72" spans="2:6" ht="16.5" customHeight="1" x14ac:dyDescent="0.25">
      <c r="B72" s="60" t="s">
        <v>94</v>
      </c>
      <c r="C72" s="61" t="s">
        <v>109</v>
      </c>
      <c r="D72" s="62">
        <f>+'01'!C12</f>
        <v>53070100.25</v>
      </c>
      <c r="E72" s="63">
        <f>+E71</f>
        <v>7263.59</v>
      </c>
      <c r="F72" s="64">
        <f>+D72*E72</f>
        <v>385479449474.89752</v>
      </c>
    </row>
    <row r="73" spans="2:6" ht="15" customHeight="1" x14ac:dyDescent="0.25">
      <c r="B73" s="65" t="s">
        <v>105</v>
      </c>
      <c r="C73" s="54"/>
      <c r="D73" s="66"/>
      <c r="E73" s="67"/>
      <c r="F73" s="68"/>
    </row>
    <row r="74" spans="2:6" ht="16.5" customHeight="1" x14ac:dyDescent="0.25">
      <c r="B74" s="69" t="s">
        <v>108</v>
      </c>
      <c r="C74" s="61" t="s">
        <v>109</v>
      </c>
      <c r="D74" s="62">
        <f>+'01'!C15+'01'!C16+'01'!C18</f>
        <v>100814.39</v>
      </c>
      <c r="E74" s="63">
        <f>+C63</f>
        <v>7283.62</v>
      </c>
      <c r="F74" s="64">
        <f>+D74*E74</f>
        <v>734293707.29180002</v>
      </c>
    </row>
    <row r="75" spans="2:6" ht="15" customHeight="1" x14ac:dyDescent="0.25">
      <c r="B75" s="50"/>
      <c r="C75" s="50"/>
      <c r="D75" s="50"/>
      <c r="E75" s="50"/>
      <c r="F75" s="50"/>
    </row>
    <row r="76" spans="2:6" ht="15.75" customHeight="1" x14ac:dyDescent="0.25">
      <c r="B76" s="204" t="s">
        <v>211</v>
      </c>
      <c r="C76" s="204"/>
      <c r="D76" s="204"/>
      <c r="E76" s="204"/>
      <c r="F76" s="204"/>
    </row>
    <row r="77" spans="2:6" x14ac:dyDescent="0.25">
      <c r="B77" s="204"/>
      <c r="C77" s="204"/>
      <c r="D77" s="204"/>
      <c r="E77" s="204"/>
      <c r="F77" s="204"/>
    </row>
    <row r="78" spans="2:6" ht="15" customHeight="1" x14ac:dyDescent="0.25">
      <c r="B78" s="49"/>
      <c r="C78" s="49"/>
      <c r="D78" s="49"/>
      <c r="E78" s="49"/>
      <c r="F78" s="49"/>
    </row>
    <row r="79" spans="2:6" ht="46.5" customHeight="1" x14ac:dyDescent="0.25">
      <c r="B79" s="52" t="s">
        <v>110</v>
      </c>
      <c r="C79" s="52" t="s">
        <v>178</v>
      </c>
      <c r="D79" s="52" t="s">
        <v>201</v>
      </c>
      <c r="E79" s="52" t="s">
        <v>180</v>
      </c>
      <c r="F79" s="52" t="s">
        <v>179</v>
      </c>
    </row>
    <row r="80" spans="2:6" ht="55.5" customHeight="1" x14ac:dyDescent="0.25">
      <c r="B80" s="70" t="s">
        <v>111</v>
      </c>
      <c r="C80" s="48">
        <f>+C62</f>
        <v>7263.59</v>
      </c>
      <c r="D80" s="48">
        <v>0</v>
      </c>
      <c r="E80" s="48">
        <f>+E62</f>
        <v>7322.9</v>
      </c>
      <c r="F80" s="48">
        <v>0</v>
      </c>
    </row>
    <row r="81" spans="2:6" ht="55.5" customHeight="1" x14ac:dyDescent="0.25">
      <c r="B81" s="70" t="s">
        <v>112</v>
      </c>
      <c r="C81" s="48">
        <f>+C63</f>
        <v>7283.62</v>
      </c>
      <c r="D81" s="48">
        <v>0</v>
      </c>
      <c r="E81" s="48">
        <f>+E63</f>
        <v>7339.62</v>
      </c>
      <c r="F81" s="48">
        <v>0</v>
      </c>
    </row>
    <row r="82" spans="2:6" ht="55.5" customHeight="1" x14ac:dyDescent="0.25">
      <c r="B82" s="70" t="s">
        <v>113</v>
      </c>
      <c r="C82" s="48">
        <f>+C80</f>
        <v>7263.59</v>
      </c>
      <c r="D82" s="48">
        <v>0</v>
      </c>
      <c r="E82" s="48">
        <f>+E80</f>
        <v>7322.9</v>
      </c>
      <c r="F82" s="48">
        <v>0</v>
      </c>
    </row>
    <row r="83" spans="2:6" ht="55.5" customHeight="1" x14ac:dyDescent="0.25">
      <c r="B83" s="70" t="s">
        <v>114</v>
      </c>
      <c r="C83" s="48">
        <f>+C81</f>
        <v>7283.62</v>
      </c>
      <c r="D83" s="48">
        <v>0</v>
      </c>
      <c r="E83" s="48">
        <f>+E81</f>
        <v>7339.62</v>
      </c>
      <c r="F83" s="48">
        <v>0</v>
      </c>
    </row>
    <row r="85" spans="2:6" x14ac:dyDescent="0.25">
      <c r="B85" s="209" t="s">
        <v>88</v>
      </c>
      <c r="C85" s="209"/>
      <c r="D85" s="209"/>
      <c r="E85" s="209"/>
      <c r="F85" s="209"/>
    </row>
    <row r="86" spans="2:6" x14ac:dyDescent="0.25">
      <c r="B86" s="202" t="s">
        <v>115</v>
      </c>
      <c r="C86" s="202"/>
      <c r="D86" s="202"/>
      <c r="E86" s="202"/>
      <c r="F86" s="202"/>
    </row>
    <row r="87" spans="2:6" ht="19.5" customHeight="1" x14ac:dyDescent="0.25">
      <c r="B87" s="202"/>
      <c r="C87" s="202"/>
      <c r="D87" s="202"/>
      <c r="E87" s="202"/>
      <c r="F87" s="202"/>
    </row>
    <row r="88" spans="2:6" x14ac:dyDescent="0.25">
      <c r="B88" s="202"/>
      <c r="C88" s="202"/>
      <c r="D88" s="202"/>
      <c r="E88" s="202"/>
      <c r="F88" s="202"/>
    </row>
    <row r="89" spans="2:6" x14ac:dyDescent="0.25">
      <c r="B89" s="43"/>
      <c r="C89" s="43"/>
      <c r="D89" s="43"/>
      <c r="E89" s="43"/>
      <c r="F89" s="43"/>
    </row>
    <row r="90" spans="2:6" x14ac:dyDescent="0.25">
      <c r="B90" s="214" t="s">
        <v>25</v>
      </c>
      <c r="C90" s="215"/>
      <c r="D90" s="45">
        <f>+'04'!C7</f>
        <v>45291</v>
      </c>
      <c r="E90" s="45">
        <f>+'04'!D7</f>
        <v>44926</v>
      </c>
      <c r="F90" s="49"/>
    </row>
    <row r="91" spans="2:6" x14ac:dyDescent="0.25">
      <c r="B91" s="210" t="s">
        <v>12</v>
      </c>
      <c r="C91" s="211"/>
      <c r="D91" s="66">
        <f>+'02'!C13</f>
        <v>1123110.03</v>
      </c>
      <c r="E91" s="67">
        <f>+'02'!D13</f>
        <v>1314395.1100000001</v>
      </c>
      <c r="F91" s="49"/>
    </row>
    <row r="92" spans="2:6" x14ac:dyDescent="0.25">
      <c r="B92" s="212" t="s">
        <v>44</v>
      </c>
      <c r="C92" s="213"/>
      <c r="D92" s="62"/>
      <c r="E92" s="62"/>
      <c r="F92" s="49"/>
    </row>
    <row r="93" spans="2:6" x14ac:dyDescent="0.25">
      <c r="B93" s="214" t="s">
        <v>46</v>
      </c>
      <c r="C93" s="215"/>
      <c r="D93" s="71">
        <f>SUM(D91:D92)</f>
        <v>1123110.03</v>
      </c>
      <c r="E93" s="71">
        <f>SUM(E91:E92)</f>
        <v>1314395.1100000001</v>
      </c>
      <c r="F93" s="49"/>
    </row>
    <row r="94" spans="2:6" x14ac:dyDescent="0.25">
      <c r="B94" s="49"/>
      <c r="C94" s="49"/>
      <c r="D94" s="49"/>
      <c r="E94" s="49"/>
      <c r="F94" s="49"/>
    </row>
    <row r="95" spans="2:6" x14ac:dyDescent="0.25">
      <c r="B95" s="204" t="s">
        <v>89</v>
      </c>
      <c r="C95" s="204"/>
      <c r="D95" s="204"/>
      <c r="E95" s="204"/>
      <c r="F95" s="204"/>
    </row>
    <row r="96" spans="2:6" x14ac:dyDescent="0.25">
      <c r="B96" s="49"/>
      <c r="C96" s="49"/>
      <c r="D96" s="49"/>
      <c r="E96" s="49"/>
      <c r="F96" s="49"/>
    </row>
    <row r="97" spans="2:5" ht="30" x14ac:dyDescent="0.25">
      <c r="B97" s="52" t="s">
        <v>45</v>
      </c>
      <c r="C97" s="52" t="s">
        <v>47</v>
      </c>
      <c r="D97" s="52" t="s">
        <v>48</v>
      </c>
      <c r="E97" s="52" t="s">
        <v>49</v>
      </c>
    </row>
    <row r="98" spans="2:5" x14ac:dyDescent="0.25">
      <c r="B98" s="72" t="s">
        <v>50</v>
      </c>
      <c r="C98" s="73"/>
      <c r="D98" s="73"/>
      <c r="E98" s="74"/>
    </row>
    <row r="99" spans="2:5" x14ac:dyDescent="0.25">
      <c r="B99" s="75" t="s">
        <v>51</v>
      </c>
      <c r="C99" s="76">
        <v>111.3271303854</v>
      </c>
      <c r="D99" s="66">
        <v>52206376.359999999</v>
      </c>
      <c r="E99" s="77">
        <v>1166</v>
      </c>
    </row>
    <row r="100" spans="2:5" x14ac:dyDescent="0.25">
      <c r="B100" s="78" t="s">
        <v>52</v>
      </c>
      <c r="C100" s="79">
        <v>111.544448735</v>
      </c>
      <c r="D100" s="57">
        <v>52988525.189999998</v>
      </c>
      <c r="E100" s="80">
        <v>1190</v>
      </c>
    </row>
    <row r="101" spans="2:5" x14ac:dyDescent="0.25">
      <c r="B101" s="81" t="s">
        <v>53</v>
      </c>
      <c r="C101" s="82">
        <v>111.8005896981</v>
      </c>
      <c r="D101" s="62">
        <v>56150029.579999998</v>
      </c>
      <c r="E101" s="83">
        <v>1214</v>
      </c>
    </row>
    <row r="102" spans="2:5" x14ac:dyDescent="0.25">
      <c r="B102" s="84" t="s">
        <v>150</v>
      </c>
      <c r="C102" s="73"/>
      <c r="D102" s="73"/>
      <c r="E102" s="74"/>
    </row>
    <row r="103" spans="2:5" x14ac:dyDescent="0.25">
      <c r="B103" s="85" t="s">
        <v>151</v>
      </c>
      <c r="C103" s="86">
        <v>112.05731398250001</v>
      </c>
      <c r="D103" s="87">
        <v>60395316.25</v>
      </c>
      <c r="E103" s="88">
        <v>1235</v>
      </c>
    </row>
    <row r="104" spans="2:5" x14ac:dyDescent="0.25">
      <c r="B104" s="78" t="s">
        <v>152</v>
      </c>
      <c r="C104" s="89">
        <v>112.3233374485</v>
      </c>
      <c r="D104" s="58">
        <v>60358918.850000001</v>
      </c>
      <c r="E104" s="59">
        <v>1257</v>
      </c>
    </row>
    <row r="105" spans="2:5" x14ac:dyDescent="0.25">
      <c r="B105" s="81" t="s">
        <v>153</v>
      </c>
      <c r="C105" s="90">
        <v>112.57951114470001</v>
      </c>
      <c r="D105" s="63">
        <v>61278156.490000002</v>
      </c>
      <c r="E105" s="64">
        <v>1290</v>
      </c>
    </row>
    <row r="106" spans="2:5" x14ac:dyDescent="0.25">
      <c r="B106" s="72" t="s">
        <v>170</v>
      </c>
      <c r="C106" s="73"/>
      <c r="D106" s="73"/>
      <c r="E106" s="74"/>
    </row>
    <row r="107" spans="2:5" x14ac:dyDescent="0.25">
      <c r="B107" s="75" t="s">
        <v>171</v>
      </c>
      <c r="C107" s="91">
        <v>112.8430371327</v>
      </c>
      <c r="D107" s="67">
        <v>59493708.159999996</v>
      </c>
      <c r="E107" s="68">
        <v>1305</v>
      </c>
    </row>
    <row r="108" spans="2:5" x14ac:dyDescent="0.25">
      <c r="B108" s="78" t="s">
        <v>172</v>
      </c>
      <c r="C108" s="89">
        <v>113.13067199069999</v>
      </c>
      <c r="D108" s="58">
        <v>61746205.600000001</v>
      </c>
      <c r="E108" s="59">
        <v>1328</v>
      </c>
    </row>
    <row r="109" spans="2:5" x14ac:dyDescent="0.25">
      <c r="B109" s="81" t="s">
        <v>173</v>
      </c>
      <c r="C109" s="90">
        <v>113.410176226</v>
      </c>
      <c r="D109" s="62">
        <v>57360498.840000004</v>
      </c>
      <c r="E109" s="64">
        <v>1361</v>
      </c>
    </row>
    <row r="110" spans="2:5" x14ac:dyDescent="0.25">
      <c r="B110" s="72" t="s">
        <v>182</v>
      </c>
      <c r="C110" s="73"/>
      <c r="D110" s="73"/>
      <c r="E110" s="74"/>
    </row>
    <row r="111" spans="2:5" x14ac:dyDescent="0.25">
      <c r="B111" s="75" t="s">
        <v>183</v>
      </c>
      <c r="C111" s="91">
        <v>113.7086654479</v>
      </c>
      <c r="D111" s="67">
        <v>56798659.189999998</v>
      </c>
      <c r="E111" s="68">
        <v>1388</v>
      </c>
    </row>
    <row r="112" spans="2:5" x14ac:dyDescent="0.25">
      <c r="B112" s="78" t="s">
        <v>184</v>
      </c>
      <c r="C112" s="89">
        <v>114.01302721970001</v>
      </c>
      <c r="D112" s="58">
        <v>58200599.600000001</v>
      </c>
      <c r="E112" s="59">
        <v>1414</v>
      </c>
    </row>
    <row r="113" spans="2:6" x14ac:dyDescent="0.25">
      <c r="B113" s="81" t="s">
        <v>185</v>
      </c>
      <c r="C113" s="90">
        <v>114.32778618250001</v>
      </c>
      <c r="D113" s="63">
        <v>58776581.640000001</v>
      </c>
      <c r="E113" s="64">
        <v>1450</v>
      </c>
    </row>
    <row r="114" spans="2:6" x14ac:dyDescent="0.25">
      <c r="C114" s="92"/>
      <c r="D114" s="93"/>
      <c r="E114" s="94"/>
    </row>
    <row r="115" spans="2:6" x14ac:dyDescent="0.25">
      <c r="B115" s="209" t="s">
        <v>90</v>
      </c>
      <c r="C115" s="209"/>
      <c r="D115" s="209"/>
      <c r="E115" s="209"/>
      <c r="F115" s="209"/>
    </row>
    <row r="116" spans="2:6" x14ac:dyDescent="0.25">
      <c r="B116" s="202" t="s">
        <v>212</v>
      </c>
      <c r="C116" s="202"/>
      <c r="D116" s="202"/>
      <c r="E116" s="202"/>
      <c r="F116" s="202"/>
    </row>
    <row r="117" spans="2:6" x14ac:dyDescent="0.25">
      <c r="B117" s="202"/>
      <c r="C117" s="202"/>
      <c r="D117" s="202"/>
      <c r="E117" s="202"/>
      <c r="F117" s="202"/>
    </row>
    <row r="118" spans="2:6" x14ac:dyDescent="0.25">
      <c r="B118" s="44" t="s">
        <v>54</v>
      </c>
      <c r="C118" s="45">
        <f>+D90</f>
        <v>45291</v>
      </c>
      <c r="D118" s="95">
        <f>+E90</f>
        <v>44926</v>
      </c>
    </row>
    <row r="119" spans="2:6" x14ac:dyDescent="0.25">
      <c r="B119" s="78" t="s">
        <v>154</v>
      </c>
      <c r="C119" s="96">
        <v>4688565.87</v>
      </c>
      <c r="D119" s="113">
        <v>2325167.0699999998</v>
      </c>
    </row>
    <row r="120" spans="2:6" x14ac:dyDescent="0.25">
      <c r="B120" s="78" t="s">
        <v>129</v>
      </c>
      <c r="C120" s="96">
        <v>1000543.46</v>
      </c>
      <c r="D120" s="100">
        <v>2859573.8</v>
      </c>
    </row>
    <row r="121" spans="2:6" x14ac:dyDescent="0.25">
      <c r="B121" s="78" t="s">
        <v>203</v>
      </c>
      <c r="C121" s="96">
        <v>35885.69</v>
      </c>
      <c r="D121" s="100">
        <v>0</v>
      </c>
    </row>
    <row r="122" spans="2:6" x14ac:dyDescent="0.25">
      <c r="B122" s="78" t="s">
        <v>71</v>
      </c>
      <c r="C122" s="96">
        <v>29428.89</v>
      </c>
      <c r="D122" s="100">
        <v>9697.18</v>
      </c>
    </row>
    <row r="123" spans="2:6" x14ac:dyDescent="0.25">
      <c r="B123" s="78" t="s">
        <v>135</v>
      </c>
      <c r="C123" s="96">
        <v>10000</v>
      </c>
      <c r="D123" s="100">
        <v>5000</v>
      </c>
    </row>
    <row r="124" spans="2:6" x14ac:dyDescent="0.25">
      <c r="B124" s="78" t="s">
        <v>116</v>
      </c>
      <c r="C124" s="96">
        <v>10000</v>
      </c>
      <c r="D124" s="100">
        <v>0</v>
      </c>
    </row>
    <row r="125" spans="2:6" x14ac:dyDescent="0.25">
      <c r="B125" s="78" t="s">
        <v>134</v>
      </c>
      <c r="C125" s="96">
        <v>8954.85</v>
      </c>
      <c r="D125" s="99">
        <v>10000</v>
      </c>
    </row>
    <row r="126" spans="2:6" x14ac:dyDescent="0.25">
      <c r="B126" s="78" t="s">
        <v>136</v>
      </c>
      <c r="C126" s="96">
        <v>5156.21</v>
      </c>
      <c r="D126" s="100">
        <v>0</v>
      </c>
    </row>
    <row r="127" spans="2:6" x14ac:dyDescent="0.25">
      <c r="B127" s="78" t="s">
        <v>202</v>
      </c>
      <c r="C127" s="96">
        <v>2903.16</v>
      </c>
      <c r="D127" s="100">
        <v>0</v>
      </c>
    </row>
    <row r="128" spans="2:6" x14ac:dyDescent="0.25">
      <c r="B128" s="78" t="s">
        <v>181</v>
      </c>
      <c r="C128" s="96">
        <v>1000</v>
      </c>
      <c r="D128" s="100">
        <v>3000</v>
      </c>
    </row>
    <row r="129" spans="2:6" x14ac:dyDescent="0.25">
      <c r="B129" s="101"/>
      <c r="C129" s="102"/>
      <c r="D129" s="62"/>
    </row>
    <row r="130" spans="2:6" x14ac:dyDescent="0.25">
      <c r="B130" s="103" t="s">
        <v>46</v>
      </c>
      <c r="C130" s="71">
        <f>SUM(C119:C129)</f>
        <v>5792438.1299999999</v>
      </c>
      <c r="D130" s="71">
        <f>SUM(D119:D129)</f>
        <v>5212438.0499999989</v>
      </c>
      <c r="E130" s="104"/>
      <c r="F130" s="104"/>
    </row>
    <row r="132" spans="2:6" x14ac:dyDescent="0.25">
      <c r="B132" s="202" t="s">
        <v>213</v>
      </c>
      <c r="C132" s="202"/>
      <c r="D132" s="202"/>
      <c r="E132" s="202"/>
      <c r="F132" s="202"/>
    </row>
    <row r="133" spans="2:6" x14ac:dyDescent="0.25">
      <c r="B133" s="202" t="s">
        <v>128</v>
      </c>
      <c r="C133" s="202"/>
      <c r="D133" s="202"/>
      <c r="E133" s="202"/>
      <c r="F133" s="202"/>
    </row>
    <row r="135" spans="2:6" x14ac:dyDescent="0.25">
      <c r="B135" s="202" t="s">
        <v>214</v>
      </c>
      <c r="C135" s="202"/>
      <c r="D135" s="202"/>
      <c r="E135" s="202"/>
      <c r="F135" s="202"/>
    </row>
    <row r="136" spans="2:6" x14ac:dyDescent="0.25">
      <c r="B136" s="202"/>
      <c r="C136" s="202"/>
      <c r="D136" s="202"/>
      <c r="E136" s="202"/>
      <c r="F136" s="202"/>
    </row>
    <row r="137" spans="2:6" x14ac:dyDescent="0.25">
      <c r="B137" s="44" t="s">
        <v>25</v>
      </c>
      <c r="C137" s="45">
        <f>+C118</f>
        <v>45291</v>
      </c>
      <c r="D137" s="45">
        <f>+D118</f>
        <v>44926</v>
      </c>
    </row>
    <row r="138" spans="2:6" x14ac:dyDescent="0.25">
      <c r="B138" s="105" t="s">
        <v>12</v>
      </c>
      <c r="C138" s="106">
        <f>+'01'!C16</f>
        <v>100814.39</v>
      </c>
      <c r="D138" s="106">
        <f>+'01'!D16</f>
        <v>84618.29</v>
      </c>
      <c r="E138" s="104"/>
      <c r="F138" s="104"/>
    </row>
    <row r="139" spans="2:6" x14ac:dyDescent="0.25">
      <c r="B139" s="44" t="s">
        <v>46</v>
      </c>
      <c r="C139" s="71">
        <f>SUM(C138)</f>
        <v>100814.39</v>
      </c>
      <c r="D139" s="71">
        <f>SUM(D138)</f>
        <v>84618.29</v>
      </c>
    </row>
    <row r="141" spans="2:6" x14ac:dyDescent="0.25">
      <c r="B141" s="201" t="s">
        <v>215</v>
      </c>
      <c r="C141" s="201"/>
      <c r="D141" s="201"/>
      <c r="E141" s="201"/>
      <c r="F141" s="201"/>
    </row>
    <row r="142" spans="2:6" x14ac:dyDescent="0.25">
      <c r="B142" s="201"/>
      <c r="C142" s="201"/>
      <c r="D142" s="201"/>
      <c r="E142" s="201"/>
      <c r="F142" s="201"/>
    </row>
    <row r="143" spans="2:6" x14ac:dyDescent="0.25">
      <c r="B143" s="44" t="s">
        <v>25</v>
      </c>
      <c r="C143" s="45">
        <f>+C137</f>
        <v>45291</v>
      </c>
      <c r="D143" s="45">
        <f>+D137</f>
        <v>44926</v>
      </c>
    </row>
    <row r="144" spans="2:6" x14ac:dyDescent="0.25">
      <c r="B144" s="105" t="s">
        <v>91</v>
      </c>
      <c r="C144" s="106">
        <f>+'02'!C8</f>
        <v>260468.93</v>
      </c>
      <c r="D144" s="106">
        <f>+'02'!D8</f>
        <v>-85907.590000000011</v>
      </c>
    </row>
    <row r="145" spans="2:6" x14ac:dyDescent="0.25">
      <c r="B145" s="44" t="s">
        <v>46</v>
      </c>
      <c r="C145" s="71">
        <f>SUM(C144)</f>
        <v>260468.93</v>
      </c>
      <c r="D145" s="71">
        <f>SUM(D144)</f>
        <v>-85907.590000000011</v>
      </c>
    </row>
    <row r="147" spans="2:6" x14ac:dyDescent="0.25">
      <c r="B147" s="202" t="s">
        <v>216</v>
      </c>
      <c r="C147" s="202"/>
      <c r="D147" s="202"/>
      <c r="E147" s="202"/>
      <c r="F147" s="202"/>
    </row>
    <row r="148" spans="2:6" x14ac:dyDescent="0.25">
      <c r="B148" s="202"/>
      <c r="C148" s="202"/>
      <c r="D148" s="202"/>
      <c r="E148" s="202"/>
      <c r="F148" s="202"/>
    </row>
    <row r="149" spans="2:6" x14ac:dyDescent="0.25">
      <c r="B149" s="44" t="s">
        <v>92</v>
      </c>
      <c r="C149" s="45">
        <f>+C143</f>
        <v>45291</v>
      </c>
      <c r="D149" s="45">
        <f>+D143</f>
        <v>44926</v>
      </c>
    </row>
    <row r="150" spans="2:6" x14ac:dyDescent="0.25">
      <c r="B150" s="107" t="s">
        <v>132</v>
      </c>
      <c r="C150" s="108">
        <v>130937.5</v>
      </c>
      <c r="D150" s="108">
        <v>117930.98</v>
      </c>
    </row>
    <row r="151" spans="2:6" x14ac:dyDescent="0.25">
      <c r="B151" s="107" t="s">
        <v>147</v>
      </c>
      <c r="C151" s="108">
        <v>6902.7699999999995</v>
      </c>
      <c r="D151" s="48">
        <v>3698.93</v>
      </c>
    </row>
    <row r="152" spans="2:6" x14ac:dyDescent="0.25">
      <c r="B152" s="109"/>
      <c r="C152" s="106"/>
      <c r="D152" s="106"/>
    </row>
    <row r="153" spans="2:6" x14ac:dyDescent="0.25">
      <c r="B153" s="44" t="s">
        <v>46</v>
      </c>
      <c r="C153" s="71">
        <f>SUM(C150:C152)</f>
        <v>137840.26999999999</v>
      </c>
      <c r="D153" s="71">
        <f>SUM(D150:D152)</f>
        <v>121629.90999999999</v>
      </c>
    </row>
    <row r="155" spans="2:6" x14ac:dyDescent="0.25">
      <c r="B155" s="44" t="s">
        <v>93</v>
      </c>
      <c r="C155" s="45">
        <f>+C149</f>
        <v>45291</v>
      </c>
      <c r="D155" s="45">
        <f>+D149</f>
        <v>44926</v>
      </c>
    </row>
    <row r="156" spans="2:6" x14ac:dyDescent="0.25">
      <c r="B156" s="105" t="s">
        <v>133</v>
      </c>
      <c r="C156" s="106"/>
      <c r="D156" s="106">
        <v>191.92</v>
      </c>
    </row>
    <row r="157" spans="2:6" x14ac:dyDescent="0.25">
      <c r="B157" s="44" t="s">
        <v>46</v>
      </c>
      <c r="C157" s="71">
        <f>SUM(C156)</f>
        <v>0</v>
      </c>
      <c r="D157" s="71">
        <f>SUM(D156)</f>
        <v>191.92</v>
      </c>
    </row>
    <row r="159" spans="2:6" x14ac:dyDescent="0.25">
      <c r="B159" s="202" t="s">
        <v>217</v>
      </c>
      <c r="C159" s="202"/>
      <c r="D159" s="202"/>
      <c r="E159" s="202"/>
      <c r="F159" s="202"/>
    </row>
    <row r="161" spans="2:6" x14ac:dyDescent="0.25">
      <c r="B161" s="110">
        <f>+C149</f>
        <v>45291</v>
      </c>
    </row>
    <row r="162" spans="2:6" ht="30" x14ac:dyDescent="0.25">
      <c r="B162" s="111" t="s">
        <v>137</v>
      </c>
      <c r="C162" s="111" t="s">
        <v>138</v>
      </c>
      <c r="D162" s="111" t="s">
        <v>139</v>
      </c>
      <c r="E162" s="111" t="s">
        <v>140</v>
      </c>
    </row>
    <row r="163" spans="2:6" x14ac:dyDescent="0.25">
      <c r="B163" s="112">
        <v>45265</v>
      </c>
      <c r="C163" s="113">
        <v>99711.99</v>
      </c>
      <c r="D163" s="97">
        <v>100164.51000000001</v>
      </c>
      <c r="E163" s="112">
        <v>45309</v>
      </c>
      <c r="F163" s="114"/>
    </row>
    <row r="164" spans="2:6" x14ac:dyDescent="0.25">
      <c r="B164" s="115">
        <v>45265</v>
      </c>
      <c r="C164" s="98">
        <v>98704.79</v>
      </c>
      <c r="D164" s="100">
        <v>99150.56</v>
      </c>
      <c r="E164" s="115">
        <v>45323</v>
      </c>
      <c r="F164" s="114"/>
    </row>
    <row r="165" spans="2:6" x14ac:dyDescent="0.25">
      <c r="B165" s="115">
        <v>45265</v>
      </c>
      <c r="C165" s="98">
        <v>98704.79</v>
      </c>
      <c r="D165" s="100">
        <v>99148.67</v>
      </c>
      <c r="E165" s="115">
        <v>45340</v>
      </c>
      <c r="F165" s="114"/>
    </row>
    <row r="166" spans="2:6" x14ac:dyDescent="0.25">
      <c r="B166" s="115">
        <v>45226</v>
      </c>
      <c r="C166" s="98">
        <v>73937.98</v>
      </c>
      <c r="D166" s="100">
        <v>73204.56</v>
      </c>
      <c r="E166" s="115">
        <v>45316</v>
      </c>
      <c r="F166" s="114"/>
    </row>
    <row r="167" spans="2:6" x14ac:dyDescent="0.25">
      <c r="B167" s="115">
        <v>45245</v>
      </c>
      <c r="C167" s="98">
        <v>50176.87</v>
      </c>
      <c r="D167" s="100">
        <v>49515.15</v>
      </c>
      <c r="E167" s="115">
        <v>45306</v>
      </c>
      <c r="F167" s="114"/>
    </row>
    <row r="168" spans="2:6" x14ac:dyDescent="0.25">
      <c r="B168" s="116">
        <v>45226</v>
      </c>
      <c r="C168" s="117">
        <v>4929.2</v>
      </c>
      <c r="D168" s="118">
        <v>4881.08</v>
      </c>
      <c r="E168" s="116">
        <v>45316</v>
      </c>
      <c r="F168" s="114"/>
    </row>
    <row r="169" spans="2:6" x14ac:dyDescent="0.25">
      <c r="C169" s="119" t="s">
        <v>46</v>
      </c>
      <c r="D169" s="120">
        <f>SUM(D163:D168)</f>
        <v>426064.53</v>
      </c>
    </row>
    <row r="171" spans="2:6" x14ac:dyDescent="0.25">
      <c r="C171" s="104"/>
      <c r="D171" s="121"/>
    </row>
    <row r="172" spans="2:6" x14ac:dyDescent="0.25">
      <c r="B172" s="110">
        <f>+D149</f>
        <v>44926</v>
      </c>
    </row>
    <row r="173" spans="2:6" ht="30" x14ac:dyDescent="0.25">
      <c r="B173" s="111" t="s">
        <v>137</v>
      </c>
      <c r="C173" s="111" t="s">
        <v>138</v>
      </c>
      <c r="D173" s="111" t="s">
        <v>139</v>
      </c>
      <c r="E173" s="111" t="s">
        <v>140</v>
      </c>
    </row>
    <row r="174" spans="2:6" x14ac:dyDescent="0.25">
      <c r="B174" s="122">
        <v>44852</v>
      </c>
      <c r="C174" s="113">
        <v>926368.49</v>
      </c>
      <c r="D174" s="97">
        <v>938455.69529760501</v>
      </c>
      <c r="E174" s="123">
        <v>44942</v>
      </c>
    </row>
    <row r="175" spans="2:6" x14ac:dyDescent="0.25">
      <c r="B175" s="124">
        <v>44893</v>
      </c>
      <c r="C175" s="98">
        <v>900247.95</v>
      </c>
      <c r="D175" s="100">
        <v>893594.78852602595</v>
      </c>
      <c r="E175" s="125">
        <v>44985</v>
      </c>
    </row>
    <row r="176" spans="2:6" x14ac:dyDescent="0.25">
      <c r="B176" s="124">
        <v>44847</v>
      </c>
      <c r="C176" s="98">
        <v>556277.26</v>
      </c>
      <c r="D176" s="100">
        <v>564106.41031167202</v>
      </c>
      <c r="E176" s="125">
        <v>44936</v>
      </c>
    </row>
    <row r="177" spans="2:5" x14ac:dyDescent="0.25">
      <c r="B177" s="124">
        <v>44922</v>
      </c>
      <c r="C177" s="98">
        <v>500801.37</v>
      </c>
      <c r="D177" s="100">
        <v>501147.81478335598</v>
      </c>
      <c r="E177" s="125">
        <v>45072</v>
      </c>
    </row>
    <row r="178" spans="2:5" x14ac:dyDescent="0.25">
      <c r="B178" s="124">
        <v>44847</v>
      </c>
      <c r="C178" s="98">
        <v>473551.8</v>
      </c>
      <c r="D178" s="100">
        <v>472425.56110326399</v>
      </c>
      <c r="E178" s="125">
        <v>44936</v>
      </c>
    </row>
    <row r="179" spans="2:5" x14ac:dyDescent="0.25">
      <c r="B179" s="124">
        <v>44621</v>
      </c>
      <c r="C179" s="98">
        <v>475101.54</v>
      </c>
      <c r="D179" s="100">
        <v>459817.66510499717</v>
      </c>
      <c r="E179" s="125">
        <v>44981</v>
      </c>
    </row>
    <row r="180" spans="2:5" x14ac:dyDescent="0.25">
      <c r="B180" s="124">
        <v>44621</v>
      </c>
      <c r="C180" s="98">
        <v>271342.23</v>
      </c>
      <c r="D180" s="100">
        <v>263654.43154065456</v>
      </c>
      <c r="E180" s="125">
        <v>44981</v>
      </c>
    </row>
    <row r="181" spans="2:5" x14ac:dyDescent="0.25">
      <c r="B181" s="124">
        <v>44621</v>
      </c>
      <c r="C181" s="98">
        <v>239451.18</v>
      </c>
      <c r="D181" s="100">
        <v>231748.11103134538</v>
      </c>
      <c r="E181" s="125">
        <v>44981</v>
      </c>
    </row>
    <row r="182" spans="2:5" x14ac:dyDescent="0.25">
      <c r="B182" s="124">
        <v>44887</v>
      </c>
      <c r="C182" s="98">
        <v>221871.51</v>
      </c>
      <c r="D182" s="100">
        <v>220436.66415616401</v>
      </c>
      <c r="E182" s="125">
        <v>44977</v>
      </c>
    </row>
    <row r="183" spans="2:5" x14ac:dyDescent="0.25">
      <c r="B183" s="124">
        <v>44621</v>
      </c>
      <c r="C183" s="98">
        <v>37949.96</v>
      </c>
      <c r="D183" s="100">
        <v>36874.750064883003</v>
      </c>
      <c r="E183" s="125">
        <v>44981</v>
      </c>
    </row>
    <row r="184" spans="2:5" x14ac:dyDescent="0.25">
      <c r="B184" s="126">
        <v>44621</v>
      </c>
      <c r="C184" s="117">
        <v>1897.5</v>
      </c>
      <c r="D184" s="118">
        <v>1843.7435753453999</v>
      </c>
      <c r="E184" s="127">
        <v>44981</v>
      </c>
    </row>
    <row r="185" spans="2:5" x14ac:dyDescent="0.25">
      <c r="C185" s="119" t="s">
        <v>46</v>
      </c>
      <c r="D185" s="120">
        <f>SUM(D174:D184)</f>
        <v>4584105.6354953134</v>
      </c>
    </row>
  </sheetData>
  <sortState xmlns:xlrd2="http://schemas.microsoft.com/office/spreadsheetml/2017/richdata2" ref="B174:E184">
    <sortCondition descending="1" ref="D174:D184"/>
  </sortState>
  <mergeCells count="37">
    <mergeCell ref="B159:F159"/>
    <mergeCell ref="B141:F142"/>
    <mergeCell ref="B147:F148"/>
    <mergeCell ref="B132:F132"/>
    <mergeCell ref="B133:F133"/>
    <mergeCell ref="B135:F136"/>
    <mergeCell ref="B58:F59"/>
    <mergeCell ref="B65:F65"/>
    <mergeCell ref="F67:F68"/>
    <mergeCell ref="B115:F115"/>
    <mergeCell ref="B116:F117"/>
    <mergeCell ref="B91:C91"/>
    <mergeCell ref="B92:C92"/>
    <mergeCell ref="B93:C93"/>
    <mergeCell ref="B95:F95"/>
    <mergeCell ref="B85:F85"/>
    <mergeCell ref="B86:F88"/>
    <mergeCell ref="B90:C90"/>
    <mergeCell ref="B67:B68"/>
    <mergeCell ref="C67:D67"/>
    <mergeCell ref="E67:E68"/>
    <mergeCell ref="B76:F77"/>
    <mergeCell ref="B52:F53"/>
    <mergeCell ref="B54:F55"/>
    <mergeCell ref="B56:F57"/>
    <mergeCell ref="B50:F51"/>
    <mergeCell ref="B2:F2"/>
    <mergeCell ref="B3:F3"/>
    <mergeCell ref="B4:F4"/>
    <mergeCell ref="B5:F12"/>
    <mergeCell ref="B13:F13"/>
    <mergeCell ref="B15:F15"/>
    <mergeCell ref="B16:F40"/>
    <mergeCell ref="B41:F41"/>
    <mergeCell ref="B42:F43"/>
    <mergeCell ref="B45:F45"/>
    <mergeCell ref="B47:F49"/>
  </mergeCells>
  <hyperlinks>
    <hyperlink ref="A1" location="INDICE!A1" display="INDICE" xr:uid="{9A8B3896-ADEC-4513-89FB-6C4F057F535C}"/>
  </hyperlinks>
  <pageMargins left="0.7" right="0.7" top="0.75" bottom="0.75" header="0.3" footer="0.3"/>
  <pageSetup paperSize="9" orientation="portrait" r:id="rId1"/>
  <ignoredErrors>
    <ignoredError sqref="D93:E9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Q570"/>
  <sheetViews>
    <sheetView showGridLines="0" topLeftCell="A401" workbookViewId="0">
      <selection activeCell="C410" sqref="C410"/>
    </sheetView>
  </sheetViews>
  <sheetFormatPr baseColWidth="10" defaultRowHeight="15" x14ac:dyDescent="0.25"/>
  <cols>
    <col min="1" max="1" width="3.5703125" style="7" customWidth="1"/>
    <col min="2" max="2" width="13.85546875" style="38" customWidth="1"/>
    <col min="3" max="3" width="27.7109375" style="7" bestFit="1" customWidth="1"/>
    <col min="4" max="4" width="27.7109375" style="7" customWidth="1"/>
    <col min="5" max="6" width="11.42578125" style="7"/>
    <col min="7" max="8" width="18.140625" style="7" bestFit="1" customWidth="1"/>
    <col min="9" max="9" width="17.140625" style="7" customWidth="1"/>
    <col min="10" max="10" width="20.7109375" style="4" bestFit="1" customWidth="1"/>
    <col min="11" max="11" width="22.7109375" style="4" customWidth="1"/>
    <col min="12" max="13" width="20.5703125" style="4" customWidth="1"/>
    <col min="14" max="14" width="17.42578125" style="4" customWidth="1"/>
    <col min="15" max="15" width="11.85546875" style="39" bestFit="1" customWidth="1"/>
    <col min="16" max="16" width="14.5703125" style="7" bestFit="1" customWidth="1"/>
    <col min="17" max="16384" width="11.42578125" style="7"/>
  </cols>
  <sheetData>
    <row r="1" spans="1:15" ht="15.75" customHeight="1" x14ac:dyDescent="0.25">
      <c r="A1" s="2" t="s">
        <v>141</v>
      </c>
      <c r="B1" s="3"/>
      <c r="C1" s="3"/>
      <c r="D1" s="3"/>
      <c r="E1" s="3"/>
      <c r="F1" s="3"/>
      <c r="G1" s="3"/>
      <c r="H1" s="3"/>
      <c r="I1" s="3"/>
      <c r="M1" s="5"/>
      <c r="N1" s="5"/>
      <c r="O1" s="6"/>
    </row>
    <row r="2" spans="1:15" ht="13.5" customHeight="1" x14ac:dyDescent="0.25">
      <c r="A2" s="3"/>
      <c r="B2" s="220" t="s">
        <v>117</v>
      </c>
      <c r="C2" s="221"/>
      <c r="D2" s="221"/>
      <c r="E2" s="221"/>
      <c r="F2" s="221"/>
      <c r="G2" s="221"/>
      <c r="H2" s="221"/>
      <c r="I2" s="221"/>
      <c r="J2" s="221"/>
      <c r="K2" s="221"/>
      <c r="L2" s="221"/>
      <c r="M2" s="221"/>
      <c r="N2" s="221"/>
      <c r="O2" s="222"/>
    </row>
    <row r="3" spans="1:15" ht="13.5" customHeight="1" x14ac:dyDescent="0.25">
      <c r="A3" s="3"/>
      <c r="B3" s="8" t="s">
        <v>146</v>
      </c>
      <c r="C3" s="9"/>
      <c r="D3" s="9"/>
      <c r="E3" s="9"/>
      <c r="F3" s="9"/>
      <c r="G3" s="9"/>
      <c r="H3" s="9"/>
      <c r="I3" s="9"/>
      <c r="J3" s="9"/>
      <c r="K3" s="9"/>
      <c r="L3" s="9"/>
      <c r="M3" s="9"/>
      <c r="N3" s="9"/>
      <c r="O3" s="10"/>
    </row>
    <row r="4" spans="1:15" ht="13.5" customHeight="1" x14ac:dyDescent="0.25">
      <c r="A4" s="3"/>
      <c r="B4" s="8" t="s">
        <v>95</v>
      </c>
      <c r="C4" s="9"/>
      <c r="D4" s="9"/>
      <c r="E4" s="9"/>
      <c r="F4" s="9"/>
      <c r="G4" s="9"/>
      <c r="H4" s="9"/>
      <c r="I4" s="9"/>
      <c r="J4" s="9"/>
      <c r="K4" s="9"/>
      <c r="L4" s="9"/>
      <c r="M4" s="9"/>
      <c r="N4" s="9"/>
      <c r="O4" s="10"/>
    </row>
    <row r="5" spans="1:15" x14ac:dyDescent="0.25">
      <c r="A5" s="3"/>
      <c r="B5" s="11">
        <v>45291</v>
      </c>
      <c r="C5" s="9"/>
      <c r="D5" s="9"/>
      <c r="E5" s="9"/>
      <c r="F5" s="9"/>
      <c r="G5" s="9"/>
      <c r="H5" s="9"/>
      <c r="I5" s="9"/>
      <c r="J5" s="9"/>
      <c r="K5" s="9"/>
      <c r="L5" s="9"/>
      <c r="M5" s="9"/>
      <c r="N5" s="9"/>
      <c r="O5" s="10"/>
    </row>
    <row r="6" spans="1:15" x14ac:dyDescent="0.25">
      <c r="A6" s="3"/>
      <c r="B6" s="8" t="s">
        <v>118</v>
      </c>
      <c r="C6" s="9"/>
      <c r="D6" s="9"/>
      <c r="E6" s="9"/>
      <c r="F6" s="9"/>
      <c r="G6" s="9"/>
      <c r="H6" s="9"/>
      <c r="I6" s="9"/>
      <c r="J6" s="9"/>
      <c r="K6" s="9"/>
      <c r="L6" s="9"/>
      <c r="M6" s="9"/>
      <c r="N6" s="9"/>
      <c r="O6" s="10"/>
    </row>
    <row r="7" spans="1:15" x14ac:dyDescent="0.25">
      <c r="A7" s="3"/>
      <c r="B7" s="12"/>
      <c r="C7" s="12"/>
      <c r="D7" s="12"/>
      <c r="E7" s="12"/>
      <c r="F7" s="12"/>
      <c r="G7" s="12"/>
      <c r="H7" s="12"/>
      <c r="I7" s="12"/>
      <c r="J7" s="12"/>
      <c r="K7" s="12"/>
      <c r="L7" s="12"/>
      <c r="M7" s="12"/>
      <c r="N7" s="12"/>
      <c r="O7" s="12"/>
    </row>
    <row r="8" spans="1:15" x14ac:dyDescent="0.25">
      <c r="A8" s="3"/>
      <c r="B8" s="219" t="s">
        <v>227</v>
      </c>
      <c r="C8" s="219"/>
      <c r="D8" s="219"/>
      <c r="E8" s="219"/>
      <c r="F8" s="219"/>
      <c r="G8" s="219"/>
      <c r="H8" s="219"/>
      <c r="I8" s="219"/>
      <c r="J8" s="219"/>
      <c r="K8" s="219"/>
      <c r="L8" s="219"/>
      <c r="M8" s="219"/>
      <c r="N8" s="219"/>
      <c r="O8" s="219"/>
    </row>
    <row r="9" spans="1:15" x14ac:dyDescent="0.25">
      <c r="A9" s="3"/>
      <c r="B9" s="219"/>
      <c r="C9" s="219"/>
      <c r="D9" s="219"/>
      <c r="E9" s="219"/>
      <c r="F9" s="219"/>
      <c r="G9" s="219"/>
      <c r="H9" s="219"/>
      <c r="I9" s="219"/>
      <c r="J9" s="219"/>
      <c r="K9" s="219"/>
      <c r="L9" s="219"/>
      <c r="M9" s="219"/>
      <c r="N9" s="219"/>
      <c r="O9" s="219"/>
    </row>
    <row r="10" spans="1:15" x14ac:dyDescent="0.25">
      <c r="A10" s="3"/>
      <c r="B10" s="12"/>
      <c r="C10" s="12"/>
      <c r="D10" s="12"/>
      <c r="E10" s="12"/>
      <c r="F10" s="12"/>
      <c r="G10" s="12"/>
      <c r="H10" s="12"/>
      <c r="I10" s="12"/>
      <c r="J10" s="12"/>
      <c r="K10" s="12"/>
      <c r="L10" s="12"/>
      <c r="M10" s="12"/>
      <c r="N10" s="12"/>
      <c r="O10" s="12"/>
    </row>
    <row r="11" spans="1:15" s="13" customFormat="1" ht="30" x14ac:dyDescent="0.25">
      <c r="B11" s="14" t="s">
        <v>55</v>
      </c>
      <c r="C11" s="15" t="s">
        <v>56</v>
      </c>
      <c r="D11" s="15" t="s">
        <v>195</v>
      </c>
      <c r="E11" s="15" t="s">
        <v>57</v>
      </c>
      <c r="F11" s="15" t="s">
        <v>58</v>
      </c>
      <c r="G11" s="15" t="s">
        <v>59</v>
      </c>
      <c r="H11" s="15" t="s">
        <v>60</v>
      </c>
      <c r="I11" s="15" t="s">
        <v>61</v>
      </c>
      <c r="J11" s="16" t="s">
        <v>62</v>
      </c>
      <c r="K11" s="16" t="s">
        <v>63</v>
      </c>
      <c r="L11" s="16" t="s">
        <v>64</v>
      </c>
      <c r="M11" s="16" t="s">
        <v>65</v>
      </c>
      <c r="N11" s="16" t="s">
        <v>66</v>
      </c>
      <c r="O11" s="17" t="s">
        <v>192</v>
      </c>
    </row>
    <row r="12" spans="1:15" ht="15" customHeight="1" x14ac:dyDescent="0.25">
      <c r="B12" s="18" t="s">
        <v>156</v>
      </c>
      <c r="C12" s="19" t="s">
        <v>175</v>
      </c>
      <c r="D12" s="19"/>
      <c r="E12" s="19" t="s">
        <v>158</v>
      </c>
      <c r="F12" s="19" t="s">
        <v>159</v>
      </c>
      <c r="G12" s="20">
        <v>44762.521597222221</v>
      </c>
      <c r="H12" s="20">
        <v>46559</v>
      </c>
      <c r="I12" s="19" t="s">
        <v>109</v>
      </c>
      <c r="J12" s="21">
        <v>1144787.74</v>
      </c>
      <c r="K12" s="21">
        <v>901084.94</v>
      </c>
      <c r="L12" s="21">
        <v>909226.30207502295</v>
      </c>
      <c r="M12" s="21">
        <v>1144787.74</v>
      </c>
      <c r="N12" s="21">
        <v>79.4231341152</v>
      </c>
      <c r="O12" s="22" t="s">
        <v>0</v>
      </c>
    </row>
    <row r="13" spans="1:15" ht="15" customHeight="1" x14ac:dyDescent="0.25">
      <c r="B13" s="23" t="s">
        <v>156</v>
      </c>
      <c r="C13" s="1" t="s">
        <v>175</v>
      </c>
      <c r="D13" s="1"/>
      <c r="E13" s="1" t="s">
        <v>158</v>
      </c>
      <c r="F13" s="1" t="s">
        <v>159</v>
      </c>
      <c r="G13" s="24">
        <v>44784.509513888886</v>
      </c>
      <c r="H13" s="24">
        <v>46559</v>
      </c>
      <c r="I13" s="1" t="s">
        <v>109</v>
      </c>
      <c r="J13" s="25">
        <v>1271986.32</v>
      </c>
      <c r="K13" s="25">
        <v>1004520.55</v>
      </c>
      <c r="L13" s="25">
        <v>1010261.2658080086</v>
      </c>
      <c r="M13" s="25">
        <v>1271986.32</v>
      </c>
      <c r="N13" s="25">
        <v>79.423909669699995</v>
      </c>
      <c r="O13" s="26" t="s">
        <v>0</v>
      </c>
    </row>
    <row r="14" spans="1:15" ht="15" customHeight="1" x14ac:dyDescent="0.25">
      <c r="B14" s="23" t="s">
        <v>155</v>
      </c>
      <c r="C14" s="1" t="s">
        <v>204</v>
      </c>
      <c r="D14" s="1"/>
      <c r="E14" s="1" t="s">
        <v>158</v>
      </c>
      <c r="F14" s="1" t="s">
        <v>159</v>
      </c>
      <c r="G14" s="24">
        <v>45028.689201388886</v>
      </c>
      <c r="H14" s="24">
        <v>45213</v>
      </c>
      <c r="I14" s="1" t="s">
        <v>109</v>
      </c>
      <c r="J14" s="25">
        <v>108680</v>
      </c>
      <c r="K14" s="25">
        <v>100000.02</v>
      </c>
      <c r="L14" s="25">
        <v>101305.74068966811</v>
      </c>
      <c r="M14" s="25">
        <v>108680</v>
      </c>
      <c r="N14" s="25">
        <v>93.214704351899996</v>
      </c>
      <c r="O14" s="26" t="s">
        <v>0</v>
      </c>
    </row>
    <row r="15" spans="1:15" ht="15" customHeight="1" x14ac:dyDescent="0.25">
      <c r="B15" s="23" t="s">
        <v>155</v>
      </c>
      <c r="C15" s="1" t="s">
        <v>204</v>
      </c>
      <c r="D15" s="1"/>
      <c r="E15" s="1" t="s">
        <v>158</v>
      </c>
      <c r="F15" s="1" t="s">
        <v>159</v>
      </c>
      <c r="G15" s="24">
        <v>45028.689224537033</v>
      </c>
      <c r="H15" s="24">
        <v>45213</v>
      </c>
      <c r="I15" s="1" t="s">
        <v>109</v>
      </c>
      <c r="J15" s="25">
        <v>108680</v>
      </c>
      <c r="K15" s="25">
        <v>100000.02</v>
      </c>
      <c r="L15" s="25">
        <v>101305.74068966811</v>
      </c>
      <c r="M15" s="25">
        <v>108680</v>
      </c>
      <c r="N15" s="25">
        <v>93.214704351899996</v>
      </c>
      <c r="O15" s="26"/>
    </row>
    <row r="16" spans="1:15" ht="15" customHeight="1" x14ac:dyDescent="0.25">
      <c r="B16" s="23" t="s">
        <v>155</v>
      </c>
      <c r="C16" s="1" t="s">
        <v>204</v>
      </c>
      <c r="D16" s="1"/>
      <c r="E16" s="1" t="s">
        <v>158</v>
      </c>
      <c r="F16" s="1" t="s">
        <v>159</v>
      </c>
      <c r="G16" s="24">
        <v>45028.689259259256</v>
      </c>
      <c r="H16" s="24">
        <v>45213</v>
      </c>
      <c r="I16" s="1" t="s">
        <v>109</v>
      </c>
      <c r="J16" s="25">
        <v>108680</v>
      </c>
      <c r="K16" s="25">
        <v>100000.02</v>
      </c>
      <c r="L16" s="25">
        <v>101305.74068966811</v>
      </c>
      <c r="M16" s="25">
        <v>108680</v>
      </c>
      <c r="N16" s="25">
        <v>93.214704351899996</v>
      </c>
      <c r="O16" s="26"/>
    </row>
    <row r="17" spans="2:15" ht="15" customHeight="1" x14ac:dyDescent="0.25">
      <c r="B17" s="23" t="s">
        <v>155</v>
      </c>
      <c r="C17" s="1" t="s">
        <v>204</v>
      </c>
      <c r="D17" s="1"/>
      <c r="E17" s="1" t="s">
        <v>158</v>
      </c>
      <c r="F17" s="1" t="s">
        <v>159</v>
      </c>
      <c r="G17" s="24">
        <v>45028.689282407402</v>
      </c>
      <c r="H17" s="24">
        <v>45213</v>
      </c>
      <c r="I17" s="1" t="s">
        <v>109</v>
      </c>
      <c r="J17" s="25">
        <v>108680</v>
      </c>
      <c r="K17" s="25">
        <v>100000.02</v>
      </c>
      <c r="L17" s="25">
        <v>101305.74068966811</v>
      </c>
      <c r="M17" s="25">
        <v>108680</v>
      </c>
      <c r="N17" s="25">
        <v>93.214704351899996</v>
      </c>
      <c r="O17" s="26"/>
    </row>
    <row r="18" spans="2:15" ht="15" customHeight="1" x14ac:dyDescent="0.25">
      <c r="B18" s="23" t="s">
        <v>155</v>
      </c>
      <c r="C18" s="1" t="s">
        <v>204</v>
      </c>
      <c r="D18" s="1"/>
      <c r="E18" s="1" t="s">
        <v>158</v>
      </c>
      <c r="F18" s="1" t="s">
        <v>159</v>
      </c>
      <c r="G18" s="24">
        <v>45028.689305555556</v>
      </c>
      <c r="H18" s="24">
        <v>45213</v>
      </c>
      <c r="I18" s="1" t="s">
        <v>109</v>
      </c>
      <c r="J18" s="25">
        <v>108680</v>
      </c>
      <c r="K18" s="25">
        <v>100000.02</v>
      </c>
      <c r="L18" s="25">
        <v>101305.74068966811</v>
      </c>
      <c r="M18" s="25">
        <v>108680</v>
      </c>
      <c r="N18" s="25">
        <v>93.214704351899996</v>
      </c>
      <c r="O18" s="26"/>
    </row>
    <row r="19" spans="2:15" ht="15" customHeight="1" x14ac:dyDescent="0.25">
      <c r="B19" s="23" t="s">
        <v>155</v>
      </c>
      <c r="C19" s="1" t="s">
        <v>204</v>
      </c>
      <c r="D19" s="1"/>
      <c r="E19" s="1" t="s">
        <v>158</v>
      </c>
      <c r="F19" s="1" t="s">
        <v>159</v>
      </c>
      <c r="G19" s="24">
        <v>45028.689328703702</v>
      </c>
      <c r="H19" s="24">
        <v>45213</v>
      </c>
      <c r="I19" s="1" t="s">
        <v>109</v>
      </c>
      <c r="J19" s="25">
        <v>108680</v>
      </c>
      <c r="K19" s="25">
        <v>100000.02</v>
      </c>
      <c r="L19" s="25">
        <v>101305.74068966811</v>
      </c>
      <c r="M19" s="25">
        <v>108680</v>
      </c>
      <c r="N19" s="25">
        <v>93.214704351899996</v>
      </c>
      <c r="O19" s="26"/>
    </row>
    <row r="20" spans="2:15" ht="15" customHeight="1" x14ac:dyDescent="0.25">
      <c r="B20" s="23" t="s">
        <v>155</v>
      </c>
      <c r="C20" s="1" t="s">
        <v>204</v>
      </c>
      <c r="D20" s="1"/>
      <c r="E20" s="1" t="s">
        <v>158</v>
      </c>
      <c r="F20" s="1" t="s">
        <v>159</v>
      </c>
      <c r="G20" s="24">
        <v>45028.689351851848</v>
      </c>
      <c r="H20" s="24">
        <v>45213</v>
      </c>
      <c r="I20" s="1" t="s">
        <v>109</v>
      </c>
      <c r="J20" s="25">
        <v>108680</v>
      </c>
      <c r="K20" s="25">
        <v>100000.02</v>
      </c>
      <c r="L20" s="25">
        <v>101305.74068966811</v>
      </c>
      <c r="M20" s="25">
        <v>108680</v>
      </c>
      <c r="N20" s="25">
        <v>93.214704351899996</v>
      </c>
      <c r="O20" s="26"/>
    </row>
    <row r="21" spans="2:15" ht="15" customHeight="1" x14ac:dyDescent="0.25">
      <c r="B21" s="23" t="s">
        <v>155</v>
      </c>
      <c r="C21" s="1" t="s">
        <v>204</v>
      </c>
      <c r="D21" s="1"/>
      <c r="E21" s="1" t="s">
        <v>158</v>
      </c>
      <c r="F21" s="1" t="s">
        <v>159</v>
      </c>
      <c r="G21" s="24">
        <v>45028.689374999994</v>
      </c>
      <c r="H21" s="24">
        <v>45213</v>
      </c>
      <c r="I21" s="1" t="s">
        <v>109</v>
      </c>
      <c r="J21" s="25">
        <v>108680</v>
      </c>
      <c r="K21" s="25">
        <v>100000.02</v>
      </c>
      <c r="L21" s="25">
        <v>101305.74068966811</v>
      </c>
      <c r="M21" s="25">
        <v>108680</v>
      </c>
      <c r="N21" s="25">
        <v>93.214704351899996</v>
      </c>
      <c r="O21" s="26"/>
    </row>
    <row r="22" spans="2:15" ht="15" customHeight="1" x14ac:dyDescent="0.25">
      <c r="B22" s="23" t="s">
        <v>155</v>
      </c>
      <c r="C22" s="1" t="s">
        <v>204</v>
      </c>
      <c r="D22" s="1"/>
      <c r="E22" s="1" t="s">
        <v>158</v>
      </c>
      <c r="F22" s="1" t="s">
        <v>159</v>
      </c>
      <c r="G22" s="24">
        <v>45028.689398148148</v>
      </c>
      <c r="H22" s="24">
        <v>45213</v>
      </c>
      <c r="I22" s="1" t="s">
        <v>109</v>
      </c>
      <c r="J22" s="25">
        <v>108680</v>
      </c>
      <c r="K22" s="25">
        <v>100000.02</v>
      </c>
      <c r="L22" s="25">
        <v>101305.74068966811</v>
      </c>
      <c r="M22" s="25">
        <v>108680</v>
      </c>
      <c r="N22" s="25">
        <v>93.214704351899996</v>
      </c>
      <c r="O22" s="26"/>
    </row>
    <row r="23" spans="2:15" ht="15" customHeight="1" x14ac:dyDescent="0.25">
      <c r="B23" s="23" t="s">
        <v>155</v>
      </c>
      <c r="C23" s="1" t="s">
        <v>204</v>
      </c>
      <c r="D23" s="1"/>
      <c r="E23" s="1" t="s">
        <v>158</v>
      </c>
      <c r="F23" s="1" t="s">
        <v>159</v>
      </c>
      <c r="G23" s="24">
        <v>45028.689421296294</v>
      </c>
      <c r="H23" s="24">
        <v>45213</v>
      </c>
      <c r="I23" s="1" t="s">
        <v>109</v>
      </c>
      <c r="J23" s="25">
        <v>108680</v>
      </c>
      <c r="K23" s="25">
        <v>100000.02</v>
      </c>
      <c r="L23" s="25">
        <v>101305.74068966811</v>
      </c>
      <c r="M23" s="25">
        <v>108680</v>
      </c>
      <c r="N23" s="25">
        <v>93.214704351899996</v>
      </c>
      <c r="O23" s="26"/>
    </row>
    <row r="24" spans="2:15" ht="15" customHeight="1" x14ac:dyDescent="0.25">
      <c r="B24" s="23" t="s">
        <v>188</v>
      </c>
      <c r="C24" s="1" t="s">
        <v>204</v>
      </c>
      <c r="D24" s="1"/>
      <c r="E24" s="1" t="s">
        <v>158</v>
      </c>
      <c r="F24" s="1" t="s">
        <v>159</v>
      </c>
      <c r="G24" s="24">
        <v>45250.456979166665</v>
      </c>
      <c r="H24" s="24">
        <v>45807</v>
      </c>
      <c r="I24" s="1" t="s">
        <v>109</v>
      </c>
      <c r="J24" s="25">
        <v>21928.6</v>
      </c>
      <c r="K24" s="25">
        <v>20706.830000000002</v>
      </c>
      <c r="L24" s="25">
        <v>20600.862552442399</v>
      </c>
      <c r="M24" s="25">
        <v>21928.6</v>
      </c>
      <c r="N24" s="25">
        <v>93.945179137899999</v>
      </c>
      <c r="O24" s="26"/>
    </row>
    <row r="25" spans="2:15" ht="15" customHeight="1" x14ac:dyDescent="0.25">
      <c r="B25" s="23" t="s">
        <v>187</v>
      </c>
      <c r="C25" s="1" t="s">
        <v>205</v>
      </c>
      <c r="D25" s="1"/>
      <c r="E25" s="1" t="s">
        <v>158</v>
      </c>
      <c r="F25" s="1" t="s">
        <v>159</v>
      </c>
      <c r="G25" s="24">
        <v>44375.683194444442</v>
      </c>
      <c r="H25" s="24">
        <v>45768</v>
      </c>
      <c r="I25" s="1" t="s">
        <v>109</v>
      </c>
      <c r="J25" s="25">
        <v>12792.32</v>
      </c>
      <c r="K25" s="25">
        <v>10120.83</v>
      </c>
      <c r="L25" s="25">
        <v>10132.1684276382</v>
      </c>
      <c r="M25" s="25">
        <v>12792.32</v>
      </c>
      <c r="N25" s="25">
        <v>79.205088894300005</v>
      </c>
      <c r="O25" s="26"/>
    </row>
    <row r="26" spans="2:15" ht="15" customHeight="1" x14ac:dyDescent="0.25">
      <c r="B26" s="23" t="s">
        <v>187</v>
      </c>
      <c r="C26" s="1" t="s">
        <v>205</v>
      </c>
      <c r="D26" s="1"/>
      <c r="E26" s="1" t="s">
        <v>158</v>
      </c>
      <c r="F26" s="1" t="s">
        <v>159</v>
      </c>
      <c r="G26" s="24">
        <v>44585.709606481483</v>
      </c>
      <c r="H26" s="24">
        <v>48156</v>
      </c>
      <c r="I26" s="1" t="s">
        <v>109</v>
      </c>
      <c r="J26" s="25">
        <v>749315.2</v>
      </c>
      <c r="K26" s="25">
        <v>504726.04</v>
      </c>
      <c r="L26" s="25">
        <v>503215.48062697041</v>
      </c>
      <c r="M26" s="25">
        <v>749315.2</v>
      </c>
      <c r="N26" s="25">
        <v>67.156715975699996</v>
      </c>
      <c r="O26" s="26"/>
    </row>
    <row r="27" spans="2:15" ht="15" customHeight="1" x14ac:dyDescent="0.25">
      <c r="B27" s="23" t="s">
        <v>187</v>
      </c>
      <c r="C27" s="1" t="s">
        <v>205</v>
      </c>
      <c r="D27" s="1"/>
      <c r="E27" s="1" t="s">
        <v>158</v>
      </c>
      <c r="F27" s="1" t="s">
        <v>159</v>
      </c>
      <c r="G27" s="24">
        <v>44721.606655092597</v>
      </c>
      <c r="H27" s="24">
        <v>45768</v>
      </c>
      <c r="I27" s="1" t="s">
        <v>109</v>
      </c>
      <c r="J27" s="25">
        <v>120942.52</v>
      </c>
      <c r="K27" s="25">
        <v>106863</v>
      </c>
      <c r="L27" s="25">
        <v>104157.1035275981</v>
      </c>
      <c r="M27" s="25">
        <v>120942.52</v>
      </c>
      <c r="N27" s="25">
        <v>86.121161959899993</v>
      </c>
      <c r="O27" s="26"/>
    </row>
    <row r="28" spans="2:15" ht="15" customHeight="1" x14ac:dyDescent="0.25">
      <c r="B28" s="23" t="s">
        <v>188</v>
      </c>
      <c r="C28" s="1" t="s">
        <v>205</v>
      </c>
      <c r="D28" s="1"/>
      <c r="E28" s="1" t="s">
        <v>158</v>
      </c>
      <c r="F28" s="1" t="s">
        <v>159</v>
      </c>
      <c r="G28" s="24">
        <v>44726.664918981478</v>
      </c>
      <c r="H28" s="24">
        <v>46524</v>
      </c>
      <c r="I28" s="1" t="s">
        <v>109</v>
      </c>
      <c r="J28" s="25">
        <v>129917.8</v>
      </c>
      <c r="K28" s="25">
        <v>100561.64</v>
      </c>
      <c r="L28" s="25">
        <v>100815.9889238871</v>
      </c>
      <c r="M28" s="25">
        <v>129917.8</v>
      </c>
      <c r="N28" s="25">
        <v>77.599827678599993</v>
      </c>
      <c r="O28" s="26"/>
    </row>
    <row r="29" spans="2:15" ht="15" customHeight="1" x14ac:dyDescent="0.25">
      <c r="B29" s="23" t="s">
        <v>188</v>
      </c>
      <c r="C29" s="1" t="s">
        <v>205</v>
      </c>
      <c r="D29" s="1"/>
      <c r="E29" s="1" t="s">
        <v>158</v>
      </c>
      <c r="F29" s="1" t="s">
        <v>159</v>
      </c>
      <c r="G29" s="24">
        <v>44753.497349537043</v>
      </c>
      <c r="H29" s="24">
        <v>46447</v>
      </c>
      <c r="I29" s="1" t="s">
        <v>109</v>
      </c>
      <c r="J29" s="25">
        <v>31217.37</v>
      </c>
      <c r="K29" s="25">
        <v>25375.86</v>
      </c>
      <c r="L29" s="25">
        <v>25273.772717543699</v>
      </c>
      <c r="M29" s="25">
        <v>31217.37</v>
      </c>
      <c r="N29" s="25">
        <v>80.9606085251</v>
      </c>
      <c r="O29" s="26"/>
    </row>
    <row r="30" spans="2:15" ht="15" customHeight="1" x14ac:dyDescent="0.25">
      <c r="B30" s="23" t="s">
        <v>155</v>
      </c>
      <c r="C30" s="1" t="s">
        <v>205</v>
      </c>
      <c r="D30" s="1"/>
      <c r="E30" s="1" t="s">
        <v>158</v>
      </c>
      <c r="F30" s="1" t="s">
        <v>159</v>
      </c>
      <c r="G30" s="24">
        <v>44949.506666666668</v>
      </c>
      <c r="H30" s="24">
        <v>45496</v>
      </c>
      <c r="I30" s="1" t="s">
        <v>109</v>
      </c>
      <c r="J30" s="25">
        <v>27637</v>
      </c>
      <c r="K30" s="25">
        <v>25014</v>
      </c>
      <c r="L30" s="25">
        <v>25344.284558313098</v>
      </c>
      <c r="M30" s="25">
        <v>27637</v>
      </c>
      <c r="N30" s="25">
        <v>91.704181200299999</v>
      </c>
      <c r="O30" s="26"/>
    </row>
    <row r="31" spans="2:15" ht="15" customHeight="1" x14ac:dyDescent="0.25">
      <c r="B31" s="23" t="s">
        <v>187</v>
      </c>
      <c r="C31" s="1" t="s">
        <v>205</v>
      </c>
      <c r="D31" s="1"/>
      <c r="E31" s="1" t="s">
        <v>158</v>
      </c>
      <c r="F31" s="1" t="s">
        <v>159</v>
      </c>
      <c r="G31" s="24">
        <v>45103.658993055556</v>
      </c>
      <c r="H31" s="24">
        <v>45768</v>
      </c>
      <c r="I31" s="1" t="s">
        <v>109</v>
      </c>
      <c r="J31" s="25">
        <v>7977.28</v>
      </c>
      <c r="K31" s="25">
        <v>7235.77</v>
      </c>
      <c r="L31" s="25">
        <v>7202.618291709</v>
      </c>
      <c r="M31" s="25">
        <v>7977.28</v>
      </c>
      <c r="N31" s="25">
        <v>90.289149831900005</v>
      </c>
      <c r="O31" s="26"/>
    </row>
    <row r="32" spans="2:15" ht="15" customHeight="1" x14ac:dyDescent="0.25">
      <c r="B32" s="23" t="s">
        <v>187</v>
      </c>
      <c r="C32" s="1" t="s">
        <v>205</v>
      </c>
      <c r="D32" s="1"/>
      <c r="E32" s="1" t="s">
        <v>158</v>
      </c>
      <c r="F32" s="1" t="s">
        <v>159</v>
      </c>
      <c r="G32" s="24">
        <v>45103.65960648148</v>
      </c>
      <c r="H32" s="24">
        <v>45768</v>
      </c>
      <c r="I32" s="1" t="s">
        <v>109</v>
      </c>
      <c r="J32" s="25">
        <v>11396.16</v>
      </c>
      <c r="K32" s="25">
        <v>10336.83</v>
      </c>
      <c r="L32" s="25">
        <v>10289.4814633198</v>
      </c>
      <c r="M32" s="25">
        <v>11396.16</v>
      </c>
      <c r="N32" s="25">
        <v>90.289022471799996</v>
      </c>
      <c r="O32" s="26"/>
    </row>
    <row r="33" spans="2:15" ht="15" customHeight="1" x14ac:dyDescent="0.25">
      <c r="B33" s="23" t="s">
        <v>188</v>
      </c>
      <c r="C33" s="1" t="s">
        <v>205</v>
      </c>
      <c r="D33" s="1"/>
      <c r="E33" s="1" t="s">
        <v>158</v>
      </c>
      <c r="F33" s="1" t="s">
        <v>159</v>
      </c>
      <c r="G33" s="24">
        <v>45159.651030092587</v>
      </c>
      <c r="H33" s="24">
        <v>46524</v>
      </c>
      <c r="I33" s="1" t="s">
        <v>109</v>
      </c>
      <c r="J33" s="25">
        <v>61219.25</v>
      </c>
      <c r="K33" s="25">
        <v>50000</v>
      </c>
      <c r="L33" s="25">
        <v>50335.671770303401</v>
      </c>
      <c r="M33" s="25">
        <v>61219.25</v>
      </c>
      <c r="N33" s="25">
        <v>82.2219673882</v>
      </c>
      <c r="O33" s="26"/>
    </row>
    <row r="34" spans="2:15" ht="15" customHeight="1" x14ac:dyDescent="0.25">
      <c r="B34" s="23" t="s">
        <v>188</v>
      </c>
      <c r="C34" s="1" t="s">
        <v>205</v>
      </c>
      <c r="D34" s="1"/>
      <c r="E34" s="1" t="s">
        <v>158</v>
      </c>
      <c r="F34" s="1" t="s">
        <v>159</v>
      </c>
      <c r="G34" s="24">
        <v>45159.651041666664</v>
      </c>
      <c r="H34" s="24">
        <v>46524</v>
      </c>
      <c r="I34" s="1" t="s">
        <v>109</v>
      </c>
      <c r="J34" s="25">
        <v>61219.25</v>
      </c>
      <c r="K34" s="25">
        <v>50000</v>
      </c>
      <c r="L34" s="25">
        <v>50335.671770303401</v>
      </c>
      <c r="M34" s="25">
        <v>61219.25</v>
      </c>
      <c r="N34" s="25">
        <v>82.2219673882</v>
      </c>
      <c r="O34" s="26"/>
    </row>
    <row r="35" spans="2:15" ht="15" customHeight="1" x14ac:dyDescent="0.25">
      <c r="B35" s="23" t="s">
        <v>188</v>
      </c>
      <c r="C35" s="1" t="s">
        <v>205</v>
      </c>
      <c r="D35" s="1"/>
      <c r="E35" s="1" t="s">
        <v>158</v>
      </c>
      <c r="F35" s="1" t="s">
        <v>159</v>
      </c>
      <c r="G35" s="24">
        <v>45159.651053240734</v>
      </c>
      <c r="H35" s="24">
        <v>46524</v>
      </c>
      <c r="I35" s="1" t="s">
        <v>109</v>
      </c>
      <c r="J35" s="25">
        <v>61219.25</v>
      </c>
      <c r="K35" s="25">
        <v>50000</v>
      </c>
      <c r="L35" s="25">
        <v>50335.671770303401</v>
      </c>
      <c r="M35" s="25">
        <v>61219.25</v>
      </c>
      <c r="N35" s="25">
        <v>82.2219673882</v>
      </c>
      <c r="O35" s="26"/>
    </row>
    <row r="36" spans="2:15" ht="15" customHeight="1" x14ac:dyDescent="0.25">
      <c r="B36" s="23" t="s">
        <v>188</v>
      </c>
      <c r="C36" s="1" t="s">
        <v>205</v>
      </c>
      <c r="D36" s="1"/>
      <c r="E36" s="1" t="s">
        <v>158</v>
      </c>
      <c r="F36" s="1" t="s">
        <v>159</v>
      </c>
      <c r="G36" s="24">
        <v>45159.651053240734</v>
      </c>
      <c r="H36" s="24">
        <v>46524</v>
      </c>
      <c r="I36" s="1" t="s">
        <v>109</v>
      </c>
      <c r="J36" s="25">
        <v>61219.25</v>
      </c>
      <c r="K36" s="25">
        <v>50000</v>
      </c>
      <c r="L36" s="25">
        <v>50335.671770303401</v>
      </c>
      <c r="M36" s="25">
        <v>61219.25</v>
      </c>
      <c r="N36" s="25">
        <v>82.2219673882</v>
      </c>
      <c r="O36" s="26"/>
    </row>
    <row r="37" spans="2:15" ht="15" customHeight="1" x14ac:dyDescent="0.25">
      <c r="B37" s="23" t="s">
        <v>188</v>
      </c>
      <c r="C37" s="1" t="s">
        <v>205</v>
      </c>
      <c r="D37" s="1"/>
      <c r="E37" s="1" t="s">
        <v>158</v>
      </c>
      <c r="F37" s="1" t="s">
        <v>159</v>
      </c>
      <c r="G37" s="24">
        <v>45159.651064814811</v>
      </c>
      <c r="H37" s="24">
        <v>46524</v>
      </c>
      <c r="I37" s="1" t="s">
        <v>109</v>
      </c>
      <c r="J37" s="25">
        <v>61219.25</v>
      </c>
      <c r="K37" s="25">
        <v>50000</v>
      </c>
      <c r="L37" s="25">
        <v>50335.671770303401</v>
      </c>
      <c r="M37" s="25">
        <v>61219.25</v>
      </c>
      <c r="N37" s="25">
        <v>82.2219673882</v>
      </c>
      <c r="O37" s="26"/>
    </row>
    <row r="38" spans="2:15" ht="15" customHeight="1" x14ac:dyDescent="0.25">
      <c r="B38" s="23" t="s">
        <v>188</v>
      </c>
      <c r="C38" s="1" t="s">
        <v>205</v>
      </c>
      <c r="D38" s="1"/>
      <c r="E38" s="1" t="s">
        <v>158</v>
      </c>
      <c r="F38" s="1" t="s">
        <v>159</v>
      </c>
      <c r="G38" s="24">
        <v>45159.651076388887</v>
      </c>
      <c r="H38" s="24">
        <v>46524</v>
      </c>
      <c r="I38" s="1" t="s">
        <v>109</v>
      </c>
      <c r="J38" s="25">
        <v>61219.25</v>
      </c>
      <c r="K38" s="25">
        <v>50000</v>
      </c>
      <c r="L38" s="25">
        <v>50335.671770303401</v>
      </c>
      <c r="M38" s="25">
        <v>61219.25</v>
      </c>
      <c r="N38" s="25">
        <v>82.2219673882</v>
      </c>
      <c r="O38" s="26" t="s">
        <v>0</v>
      </c>
    </row>
    <row r="39" spans="2:15" ht="15" customHeight="1" x14ac:dyDescent="0.25">
      <c r="B39" s="23" t="s">
        <v>188</v>
      </c>
      <c r="C39" s="1" t="s">
        <v>205</v>
      </c>
      <c r="D39" s="1"/>
      <c r="E39" s="1" t="s">
        <v>158</v>
      </c>
      <c r="F39" s="1" t="s">
        <v>159</v>
      </c>
      <c r="G39" s="24">
        <v>45159.651076388887</v>
      </c>
      <c r="H39" s="24">
        <v>46524</v>
      </c>
      <c r="I39" s="1" t="s">
        <v>109</v>
      </c>
      <c r="J39" s="25">
        <v>61219.25</v>
      </c>
      <c r="K39" s="25">
        <v>50000</v>
      </c>
      <c r="L39" s="25">
        <v>50335.671770303401</v>
      </c>
      <c r="M39" s="25">
        <v>61219.25</v>
      </c>
      <c r="N39" s="25">
        <v>82.2219673882</v>
      </c>
      <c r="O39" s="26" t="s">
        <v>0</v>
      </c>
    </row>
    <row r="40" spans="2:15" ht="15" customHeight="1" x14ac:dyDescent="0.25">
      <c r="B40" s="23" t="s">
        <v>188</v>
      </c>
      <c r="C40" s="1" t="s">
        <v>205</v>
      </c>
      <c r="D40" s="1"/>
      <c r="E40" s="1" t="s">
        <v>158</v>
      </c>
      <c r="F40" s="1" t="s">
        <v>159</v>
      </c>
      <c r="G40" s="24">
        <v>45159.651087962957</v>
      </c>
      <c r="H40" s="24">
        <v>46524</v>
      </c>
      <c r="I40" s="1" t="s">
        <v>109</v>
      </c>
      <c r="J40" s="25">
        <v>61219.25</v>
      </c>
      <c r="K40" s="25">
        <v>50000</v>
      </c>
      <c r="L40" s="25">
        <v>50335.671770303401</v>
      </c>
      <c r="M40" s="25">
        <v>61219.25</v>
      </c>
      <c r="N40" s="25">
        <v>82.2219673882</v>
      </c>
      <c r="O40" s="26" t="s">
        <v>0</v>
      </c>
    </row>
    <row r="41" spans="2:15" ht="15" customHeight="1" x14ac:dyDescent="0.25">
      <c r="B41" s="23" t="s">
        <v>188</v>
      </c>
      <c r="C41" s="1" t="s">
        <v>205</v>
      </c>
      <c r="D41" s="1"/>
      <c r="E41" s="1" t="s">
        <v>158</v>
      </c>
      <c r="F41" s="1" t="s">
        <v>159</v>
      </c>
      <c r="G41" s="24">
        <v>45159.65116898148</v>
      </c>
      <c r="H41" s="24">
        <v>46524</v>
      </c>
      <c r="I41" s="1" t="s">
        <v>109</v>
      </c>
      <c r="J41" s="25">
        <v>61219.25</v>
      </c>
      <c r="K41" s="25">
        <v>50000</v>
      </c>
      <c r="L41" s="25">
        <v>50335.671770303401</v>
      </c>
      <c r="M41" s="25">
        <v>61219.25</v>
      </c>
      <c r="N41" s="25">
        <v>82.2219673882</v>
      </c>
      <c r="O41" s="26" t="s">
        <v>0</v>
      </c>
    </row>
    <row r="42" spans="2:15" ht="15" customHeight="1" x14ac:dyDescent="0.25">
      <c r="B42" s="23" t="s">
        <v>188</v>
      </c>
      <c r="C42" s="1" t="s">
        <v>205</v>
      </c>
      <c r="D42" s="1"/>
      <c r="E42" s="1" t="s">
        <v>158</v>
      </c>
      <c r="F42" s="1" t="s">
        <v>159</v>
      </c>
      <c r="G42" s="24">
        <v>45159.651180555549</v>
      </c>
      <c r="H42" s="24">
        <v>46524</v>
      </c>
      <c r="I42" s="1" t="s">
        <v>109</v>
      </c>
      <c r="J42" s="25">
        <v>61219.25</v>
      </c>
      <c r="K42" s="25">
        <v>50000</v>
      </c>
      <c r="L42" s="25">
        <v>50335.671770303401</v>
      </c>
      <c r="M42" s="25">
        <v>61219.25</v>
      </c>
      <c r="N42" s="25">
        <v>82.2219673882</v>
      </c>
      <c r="O42" s="26" t="s">
        <v>0</v>
      </c>
    </row>
    <row r="43" spans="2:15" ht="15" customHeight="1" x14ac:dyDescent="0.25">
      <c r="B43" s="23" t="s">
        <v>187</v>
      </c>
      <c r="C43" s="1" t="s">
        <v>205</v>
      </c>
      <c r="D43" s="1"/>
      <c r="E43" s="1" t="s">
        <v>158</v>
      </c>
      <c r="F43" s="1" t="s">
        <v>159</v>
      </c>
      <c r="G43" s="24">
        <v>45174.645335648151</v>
      </c>
      <c r="H43" s="24">
        <v>45768</v>
      </c>
      <c r="I43" s="1" t="s">
        <v>109</v>
      </c>
      <c r="J43" s="25">
        <v>4488.67</v>
      </c>
      <c r="K43" s="25">
        <v>4078.97</v>
      </c>
      <c r="L43" s="25">
        <v>4090.2479105085999</v>
      </c>
      <c r="M43" s="25">
        <v>4488.67</v>
      </c>
      <c r="N43" s="25">
        <v>91.123827559399999</v>
      </c>
      <c r="O43" s="26" t="s">
        <v>0</v>
      </c>
    </row>
    <row r="44" spans="2:15" ht="15" customHeight="1" x14ac:dyDescent="0.25">
      <c r="B44" s="23" t="s">
        <v>188</v>
      </c>
      <c r="C44" s="1" t="s">
        <v>205</v>
      </c>
      <c r="D44" s="1"/>
      <c r="E44" s="1" t="s">
        <v>158</v>
      </c>
      <c r="F44" s="1" t="s">
        <v>159</v>
      </c>
      <c r="G44" s="24">
        <v>45174.646053240744</v>
      </c>
      <c r="H44" s="24">
        <v>46524</v>
      </c>
      <c r="I44" s="1" t="s">
        <v>109</v>
      </c>
      <c r="J44" s="25">
        <v>6121.85</v>
      </c>
      <c r="K44" s="25">
        <v>5012.34</v>
      </c>
      <c r="L44" s="25">
        <v>5033.6311832038</v>
      </c>
      <c r="M44" s="25">
        <v>6121.85</v>
      </c>
      <c r="N44" s="25">
        <v>82.2240202423</v>
      </c>
      <c r="O44" s="26" t="s">
        <v>0</v>
      </c>
    </row>
    <row r="45" spans="2:15" ht="15" customHeight="1" x14ac:dyDescent="0.25">
      <c r="B45" s="23" t="s">
        <v>187</v>
      </c>
      <c r="C45" s="1" t="s">
        <v>205</v>
      </c>
      <c r="D45" s="1"/>
      <c r="E45" s="1" t="s">
        <v>158</v>
      </c>
      <c r="F45" s="1" t="s">
        <v>159</v>
      </c>
      <c r="G45" s="24">
        <v>45259.723020833335</v>
      </c>
      <c r="H45" s="24">
        <v>46990</v>
      </c>
      <c r="I45" s="1" t="s">
        <v>109</v>
      </c>
      <c r="J45" s="25">
        <v>35075</v>
      </c>
      <c r="K45" s="25">
        <v>26443.78</v>
      </c>
      <c r="L45" s="25">
        <v>26148.8070304746</v>
      </c>
      <c r="M45" s="25">
        <v>35075</v>
      </c>
      <c r="N45" s="25">
        <v>74.551124819600005</v>
      </c>
      <c r="O45" s="26" t="s">
        <v>0</v>
      </c>
    </row>
    <row r="46" spans="2:15" ht="15" customHeight="1" x14ac:dyDescent="0.25">
      <c r="B46" s="23" t="s">
        <v>187</v>
      </c>
      <c r="C46" s="1" t="s">
        <v>205</v>
      </c>
      <c r="D46" s="1"/>
      <c r="E46" s="1" t="s">
        <v>158</v>
      </c>
      <c r="F46" s="1" t="s">
        <v>159</v>
      </c>
      <c r="G46" s="24">
        <v>45278.695567129624</v>
      </c>
      <c r="H46" s="24">
        <v>45299</v>
      </c>
      <c r="I46" s="1" t="s">
        <v>109</v>
      </c>
      <c r="J46" s="25">
        <v>1008414.68</v>
      </c>
      <c r="K46" s="25">
        <v>1004657.53</v>
      </c>
      <c r="L46" s="25">
        <v>1006981.7308082902</v>
      </c>
      <c r="M46" s="25">
        <v>1008414.68</v>
      </c>
      <c r="N46" s="25">
        <v>99.857900800099998</v>
      </c>
      <c r="O46" s="26" t="s">
        <v>0</v>
      </c>
    </row>
    <row r="47" spans="2:15" ht="15" customHeight="1" x14ac:dyDescent="0.25">
      <c r="B47" s="23" t="s">
        <v>187</v>
      </c>
      <c r="C47" s="1" t="s">
        <v>205</v>
      </c>
      <c r="D47" s="1"/>
      <c r="E47" s="1" t="s">
        <v>158</v>
      </c>
      <c r="F47" s="1" t="s">
        <v>159</v>
      </c>
      <c r="G47" s="24">
        <v>45286.622488425928</v>
      </c>
      <c r="H47" s="24">
        <v>45300</v>
      </c>
      <c r="I47" s="1" t="s">
        <v>109</v>
      </c>
      <c r="J47" s="25">
        <v>1008260.92</v>
      </c>
      <c r="K47" s="25">
        <v>1005753.42</v>
      </c>
      <c r="L47" s="25">
        <v>1006648.2387467894</v>
      </c>
      <c r="M47" s="25">
        <v>1008260.92</v>
      </c>
      <c r="N47" s="25">
        <v>99.8400531825</v>
      </c>
      <c r="O47" s="26" t="s">
        <v>0</v>
      </c>
    </row>
    <row r="48" spans="2:15" ht="15" customHeight="1" x14ac:dyDescent="0.25">
      <c r="B48" s="23" t="s">
        <v>187</v>
      </c>
      <c r="C48" s="1" t="s">
        <v>189</v>
      </c>
      <c r="D48" s="1"/>
      <c r="E48" s="1" t="s">
        <v>158</v>
      </c>
      <c r="F48" s="1" t="s">
        <v>159</v>
      </c>
      <c r="G48" s="24">
        <v>44636.630381944444</v>
      </c>
      <c r="H48" s="24">
        <v>46689</v>
      </c>
      <c r="I48" s="1" t="s">
        <v>109</v>
      </c>
      <c r="J48" s="25">
        <v>6802.48</v>
      </c>
      <c r="K48" s="25">
        <v>5115.0600000000004</v>
      </c>
      <c r="L48" s="25">
        <v>5054.8138659491997</v>
      </c>
      <c r="M48" s="25">
        <v>6802.48</v>
      </c>
      <c r="N48" s="25">
        <v>74.308397319099996</v>
      </c>
      <c r="O48" s="26" t="s">
        <v>0</v>
      </c>
    </row>
    <row r="49" spans="2:15" ht="15" customHeight="1" x14ac:dyDescent="0.25">
      <c r="B49" s="23" t="s">
        <v>156</v>
      </c>
      <c r="C49" s="1" t="s">
        <v>189</v>
      </c>
      <c r="D49" s="1"/>
      <c r="E49" s="1" t="s">
        <v>158</v>
      </c>
      <c r="F49" s="1" t="s">
        <v>159</v>
      </c>
      <c r="G49" s="24">
        <v>45156.437673611108</v>
      </c>
      <c r="H49" s="24">
        <v>46001</v>
      </c>
      <c r="I49" s="1" t="s">
        <v>109</v>
      </c>
      <c r="J49" s="25">
        <v>2137500</v>
      </c>
      <c r="K49" s="25">
        <v>1843388.89</v>
      </c>
      <c r="L49" s="25">
        <v>1861242.3520381909</v>
      </c>
      <c r="M49" s="25">
        <v>2137500</v>
      </c>
      <c r="N49" s="25">
        <v>87.0756655924</v>
      </c>
      <c r="O49" s="26" t="s">
        <v>0</v>
      </c>
    </row>
    <row r="50" spans="2:15" ht="15" customHeight="1" x14ac:dyDescent="0.25">
      <c r="B50" s="23" t="s">
        <v>155</v>
      </c>
      <c r="C50" s="1" t="s">
        <v>161</v>
      </c>
      <c r="D50" s="1"/>
      <c r="E50" s="1" t="s">
        <v>158</v>
      </c>
      <c r="F50" s="1" t="s">
        <v>159</v>
      </c>
      <c r="G50" s="24">
        <v>45012.662048611113</v>
      </c>
      <c r="H50" s="24">
        <v>45553</v>
      </c>
      <c r="I50" s="1" t="s">
        <v>109</v>
      </c>
      <c r="J50" s="25">
        <v>108744.92</v>
      </c>
      <c r="K50" s="25">
        <v>100000</v>
      </c>
      <c r="L50" s="25">
        <v>100144.58779227739</v>
      </c>
      <c r="M50" s="25">
        <v>108744.92</v>
      </c>
      <c r="N50" s="25">
        <v>92.091279107399998</v>
      </c>
      <c r="O50" s="26" t="s">
        <v>0</v>
      </c>
    </row>
    <row r="51" spans="2:15" ht="15" customHeight="1" x14ac:dyDescent="0.25">
      <c r="B51" s="23" t="s">
        <v>155</v>
      </c>
      <c r="C51" s="1" t="s">
        <v>161</v>
      </c>
      <c r="D51" s="1"/>
      <c r="E51" s="1" t="s">
        <v>158</v>
      </c>
      <c r="F51" s="1" t="s">
        <v>159</v>
      </c>
      <c r="G51" s="24">
        <v>45012.66207175926</v>
      </c>
      <c r="H51" s="24">
        <v>45553</v>
      </c>
      <c r="I51" s="1" t="s">
        <v>109</v>
      </c>
      <c r="J51" s="25">
        <v>108744.92</v>
      </c>
      <c r="K51" s="25">
        <v>100000</v>
      </c>
      <c r="L51" s="25">
        <v>100144.58779227739</v>
      </c>
      <c r="M51" s="25">
        <v>108744.92</v>
      </c>
      <c r="N51" s="25">
        <v>92.091279107399998</v>
      </c>
      <c r="O51" s="26" t="s">
        <v>0</v>
      </c>
    </row>
    <row r="52" spans="2:15" ht="15" customHeight="1" x14ac:dyDescent="0.25">
      <c r="B52" s="23" t="s">
        <v>155</v>
      </c>
      <c r="C52" s="1" t="s">
        <v>161</v>
      </c>
      <c r="D52" s="1"/>
      <c r="E52" s="1" t="s">
        <v>158</v>
      </c>
      <c r="F52" s="1" t="s">
        <v>159</v>
      </c>
      <c r="G52" s="24">
        <v>45012.662094907413</v>
      </c>
      <c r="H52" s="24">
        <v>45553</v>
      </c>
      <c r="I52" s="1" t="s">
        <v>109</v>
      </c>
      <c r="J52" s="25">
        <v>108744.92</v>
      </c>
      <c r="K52" s="25">
        <v>100000</v>
      </c>
      <c r="L52" s="25">
        <v>100144.58779227739</v>
      </c>
      <c r="M52" s="25">
        <v>108744.92</v>
      </c>
      <c r="N52" s="25">
        <v>92.091279107399998</v>
      </c>
      <c r="O52" s="26" t="s">
        <v>0</v>
      </c>
    </row>
    <row r="53" spans="2:15" ht="15" customHeight="1" x14ac:dyDescent="0.25">
      <c r="B53" s="23" t="s">
        <v>155</v>
      </c>
      <c r="C53" s="1" t="s">
        <v>161</v>
      </c>
      <c r="D53" s="1"/>
      <c r="E53" s="1" t="s">
        <v>158</v>
      </c>
      <c r="F53" s="1" t="s">
        <v>159</v>
      </c>
      <c r="G53" s="24">
        <v>45012.662118055559</v>
      </c>
      <c r="H53" s="24">
        <v>45553</v>
      </c>
      <c r="I53" s="1" t="s">
        <v>109</v>
      </c>
      <c r="J53" s="25">
        <v>108744.92</v>
      </c>
      <c r="K53" s="25">
        <v>100000</v>
      </c>
      <c r="L53" s="25">
        <v>100144.58779227739</v>
      </c>
      <c r="M53" s="25">
        <v>108744.92</v>
      </c>
      <c r="N53" s="25">
        <v>92.091279107399998</v>
      </c>
      <c r="O53" s="26" t="s">
        <v>0</v>
      </c>
    </row>
    <row r="54" spans="2:15" ht="15" customHeight="1" x14ac:dyDescent="0.25">
      <c r="B54" s="23" t="s">
        <v>155</v>
      </c>
      <c r="C54" s="1" t="s">
        <v>161</v>
      </c>
      <c r="D54" s="1"/>
      <c r="E54" s="1" t="s">
        <v>158</v>
      </c>
      <c r="F54" s="1" t="s">
        <v>159</v>
      </c>
      <c r="G54" s="24">
        <v>45012.662141203706</v>
      </c>
      <c r="H54" s="24">
        <v>45553</v>
      </c>
      <c r="I54" s="1" t="s">
        <v>109</v>
      </c>
      <c r="J54" s="25">
        <v>108744.92</v>
      </c>
      <c r="K54" s="25">
        <v>100000</v>
      </c>
      <c r="L54" s="25">
        <v>100144.58779227739</v>
      </c>
      <c r="M54" s="25">
        <v>108744.92</v>
      </c>
      <c r="N54" s="25">
        <v>92.091279107399998</v>
      </c>
      <c r="O54" s="26" t="s">
        <v>0</v>
      </c>
    </row>
    <row r="55" spans="2:15" ht="15" customHeight="1" x14ac:dyDescent="0.25">
      <c r="B55" s="23" t="s">
        <v>155</v>
      </c>
      <c r="C55" s="1" t="s">
        <v>161</v>
      </c>
      <c r="D55" s="1"/>
      <c r="E55" s="1" t="s">
        <v>158</v>
      </c>
      <c r="F55" s="1" t="s">
        <v>159</v>
      </c>
      <c r="G55" s="24">
        <v>45029.532534722224</v>
      </c>
      <c r="H55" s="24">
        <v>45393</v>
      </c>
      <c r="I55" s="1" t="s">
        <v>109</v>
      </c>
      <c r="J55" s="25">
        <v>105149.99</v>
      </c>
      <c r="K55" s="25">
        <v>100014.1</v>
      </c>
      <c r="L55" s="25">
        <v>101170.5985225919</v>
      </c>
      <c r="M55" s="25">
        <v>105149.99</v>
      </c>
      <c r="N55" s="25">
        <v>96.215509409600003</v>
      </c>
      <c r="O55" s="26" t="s">
        <v>0</v>
      </c>
    </row>
    <row r="56" spans="2:15" ht="15" customHeight="1" x14ac:dyDescent="0.25">
      <c r="B56" s="23" t="s">
        <v>155</v>
      </c>
      <c r="C56" s="1" t="s">
        <v>161</v>
      </c>
      <c r="D56" s="1"/>
      <c r="E56" s="1" t="s">
        <v>158</v>
      </c>
      <c r="F56" s="1" t="s">
        <v>159</v>
      </c>
      <c r="G56" s="24">
        <v>45029.535393518512</v>
      </c>
      <c r="H56" s="24">
        <v>45393</v>
      </c>
      <c r="I56" s="1" t="s">
        <v>109</v>
      </c>
      <c r="J56" s="25">
        <v>105149.99</v>
      </c>
      <c r="K56" s="25">
        <v>100014.1</v>
      </c>
      <c r="L56" s="25">
        <v>101170.5985225919</v>
      </c>
      <c r="M56" s="25">
        <v>105149.99</v>
      </c>
      <c r="N56" s="25">
        <v>96.215509409600003</v>
      </c>
      <c r="O56" s="26" t="s">
        <v>0</v>
      </c>
    </row>
    <row r="57" spans="2:15" ht="15" customHeight="1" x14ac:dyDescent="0.25">
      <c r="B57" s="23" t="s">
        <v>155</v>
      </c>
      <c r="C57" s="1" t="s">
        <v>161</v>
      </c>
      <c r="D57" s="1"/>
      <c r="E57" s="1" t="s">
        <v>158</v>
      </c>
      <c r="F57" s="1" t="s">
        <v>159</v>
      </c>
      <c r="G57" s="24">
        <v>45029.535416666666</v>
      </c>
      <c r="H57" s="24">
        <v>45393</v>
      </c>
      <c r="I57" s="1" t="s">
        <v>109</v>
      </c>
      <c r="J57" s="25">
        <v>105149.99</v>
      </c>
      <c r="K57" s="25">
        <v>100014.1</v>
      </c>
      <c r="L57" s="25">
        <v>101170.5985225919</v>
      </c>
      <c r="M57" s="25">
        <v>105149.99</v>
      </c>
      <c r="N57" s="25">
        <v>96.215509409600003</v>
      </c>
      <c r="O57" s="26" t="s">
        <v>0</v>
      </c>
    </row>
    <row r="58" spans="2:15" ht="15" customHeight="1" x14ac:dyDescent="0.25">
      <c r="B58" s="23" t="s">
        <v>155</v>
      </c>
      <c r="C58" s="1" t="s">
        <v>161</v>
      </c>
      <c r="D58" s="1"/>
      <c r="E58" s="1" t="s">
        <v>158</v>
      </c>
      <c r="F58" s="1" t="s">
        <v>159</v>
      </c>
      <c r="G58" s="24">
        <v>45029.535451388889</v>
      </c>
      <c r="H58" s="24">
        <v>45393</v>
      </c>
      <c r="I58" s="1" t="s">
        <v>109</v>
      </c>
      <c r="J58" s="25">
        <v>105149.99</v>
      </c>
      <c r="K58" s="25">
        <v>100014.1</v>
      </c>
      <c r="L58" s="25">
        <v>101170.5985225919</v>
      </c>
      <c r="M58" s="25">
        <v>105149.99</v>
      </c>
      <c r="N58" s="25">
        <v>96.215509409600003</v>
      </c>
      <c r="O58" s="26" t="s">
        <v>0</v>
      </c>
    </row>
    <row r="59" spans="2:15" ht="15" customHeight="1" x14ac:dyDescent="0.25">
      <c r="B59" s="23" t="s">
        <v>155</v>
      </c>
      <c r="C59" s="1" t="s">
        <v>161</v>
      </c>
      <c r="D59" s="1"/>
      <c r="E59" s="1" t="s">
        <v>158</v>
      </c>
      <c r="F59" s="1" t="s">
        <v>159</v>
      </c>
      <c r="G59" s="24">
        <v>45029.535462962966</v>
      </c>
      <c r="H59" s="24">
        <v>45393</v>
      </c>
      <c r="I59" s="1" t="s">
        <v>109</v>
      </c>
      <c r="J59" s="25">
        <v>105149.99</v>
      </c>
      <c r="K59" s="25">
        <v>100014.1</v>
      </c>
      <c r="L59" s="25">
        <v>101170.5985225919</v>
      </c>
      <c r="M59" s="25">
        <v>105149.99</v>
      </c>
      <c r="N59" s="25">
        <v>96.215509409600003</v>
      </c>
      <c r="O59" s="26" t="s">
        <v>0</v>
      </c>
    </row>
    <row r="60" spans="2:15" ht="15" customHeight="1" x14ac:dyDescent="0.25">
      <c r="B60" s="23" t="s">
        <v>155</v>
      </c>
      <c r="C60" s="1" t="s">
        <v>161</v>
      </c>
      <c r="D60" s="1"/>
      <c r="E60" s="1" t="s">
        <v>158</v>
      </c>
      <c r="F60" s="1" t="s">
        <v>159</v>
      </c>
      <c r="G60" s="24">
        <v>45029.535474537035</v>
      </c>
      <c r="H60" s="24">
        <v>45393</v>
      </c>
      <c r="I60" s="1" t="s">
        <v>109</v>
      </c>
      <c r="J60" s="25">
        <v>105149.99</v>
      </c>
      <c r="K60" s="25">
        <v>100014.1</v>
      </c>
      <c r="L60" s="25">
        <v>101170.5985225919</v>
      </c>
      <c r="M60" s="25">
        <v>105149.99</v>
      </c>
      <c r="N60" s="25">
        <v>96.215509409600003</v>
      </c>
      <c r="O60" s="26" t="s">
        <v>0</v>
      </c>
    </row>
    <row r="61" spans="2:15" ht="15" customHeight="1" x14ac:dyDescent="0.25">
      <c r="B61" s="23" t="s">
        <v>155</v>
      </c>
      <c r="C61" s="1" t="s">
        <v>161</v>
      </c>
      <c r="D61" s="1"/>
      <c r="E61" s="1" t="s">
        <v>158</v>
      </c>
      <c r="F61" s="1" t="s">
        <v>159</v>
      </c>
      <c r="G61" s="24">
        <v>45029.535486111112</v>
      </c>
      <c r="H61" s="24">
        <v>45393</v>
      </c>
      <c r="I61" s="1" t="s">
        <v>109</v>
      </c>
      <c r="J61" s="25">
        <v>105149.99</v>
      </c>
      <c r="K61" s="25">
        <v>100014.1</v>
      </c>
      <c r="L61" s="25">
        <v>101170.5985225919</v>
      </c>
      <c r="M61" s="25">
        <v>105149.99</v>
      </c>
      <c r="N61" s="25">
        <v>96.215509409600003</v>
      </c>
      <c r="O61" s="26" t="s">
        <v>0</v>
      </c>
    </row>
    <row r="62" spans="2:15" ht="15" customHeight="1" x14ac:dyDescent="0.25">
      <c r="B62" s="23" t="s">
        <v>155</v>
      </c>
      <c r="C62" s="1" t="s">
        <v>161</v>
      </c>
      <c r="D62" s="1"/>
      <c r="E62" s="1" t="s">
        <v>158</v>
      </c>
      <c r="F62" s="1" t="s">
        <v>159</v>
      </c>
      <c r="G62" s="24">
        <v>45029.535486111112</v>
      </c>
      <c r="H62" s="24">
        <v>45393</v>
      </c>
      <c r="I62" s="1" t="s">
        <v>109</v>
      </c>
      <c r="J62" s="25">
        <v>105149.99</v>
      </c>
      <c r="K62" s="25">
        <v>100014.1</v>
      </c>
      <c r="L62" s="25">
        <v>101170.5985225919</v>
      </c>
      <c r="M62" s="25">
        <v>105149.99</v>
      </c>
      <c r="N62" s="25">
        <v>96.215509409600003</v>
      </c>
      <c r="O62" s="26" t="s">
        <v>0</v>
      </c>
    </row>
    <row r="63" spans="2:15" ht="15" customHeight="1" x14ac:dyDescent="0.25">
      <c r="B63" s="23" t="s">
        <v>155</v>
      </c>
      <c r="C63" s="1" t="s">
        <v>161</v>
      </c>
      <c r="D63" s="1"/>
      <c r="E63" s="1" t="s">
        <v>158</v>
      </c>
      <c r="F63" s="1" t="s">
        <v>159</v>
      </c>
      <c r="G63" s="24">
        <v>45029.535497685181</v>
      </c>
      <c r="H63" s="24">
        <v>45393</v>
      </c>
      <c r="I63" s="1" t="s">
        <v>109</v>
      </c>
      <c r="J63" s="25">
        <v>105149.99</v>
      </c>
      <c r="K63" s="25">
        <v>100014.1</v>
      </c>
      <c r="L63" s="25">
        <v>101170.5985225919</v>
      </c>
      <c r="M63" s="25">
        <v>105149.99</v>
      </c>
      <c r="N63" s="25">
        <v>96.215509409600003</v>
      </c>
      <c r="O63" s="26" t="s">
        <v>0</v>
      </c>
    </row>
    <row r="64" spans="2:15" ht="15" customHeight="1" x14ac:dyDescent="0.25">
      <c r="B64" s="23" t="s">
        <v>155</v>
      </c>
      <c r="C64" s="1" t="s">
        <v>161</v>
      </c>
      <c r="D64" s="1"/>
      <c r="E64" s="1" t="s">
        <v>158</v>
      </c>
      <c r="F64" s="1" t="s">
        <v>159</v>
      </c>
      <c r="G64" s="24">
        <v>45029.535509259258</v>
      </c>
      <c r="H64" s="24">
        <v>45393</v>
      </c>
      <c r="I64" s="1" t="s">
        <v>109</v>
      </c>
      <c r="J64" s="25">
        <v>105149.99</v>
      </c>
      <c r="K64" s="25">
        <v>100014.1</v>
      </c>
      <c r="L64" s="25">
        <v>101170.5985225919</v>
      </c>
      <c r="M64" s="25">
        <v>105149.99</v>
      </c>
      <c r="N64" s="25">
        <v>96.215509409600003</v>
      </c>
      <c r="O64" s="26" t="s">
        <v>0</v>
      </c>
    </row>
    <row r="65" spans="2:15" ht="15" customHeight="1" x14ac:dyDescent="0.25">
      <c r="B65" s="23" t="s">
        <v>155</v>
      </c>
      <c r="C65" s="1" t="s">
        <v>161</v>
      </c>
      <c r="D65" s="1"/>
      <c r="E65" s="1" t="s">
        <v>158</v>
      </c>
      <c r="F65" s="1" t="s">
        <v>159</v>
      </c>
      <c r="G65" s="24">
        <v>45029.535509259258</v>
      </c>
      <c r="H65" s="24">
        <v>45393</v>
      </c>
      <c r="I65" s="1" t="s">
        <v>109</v>
      </c>
      <c r="J65" s="25">
        <v>105149.99</v>
      </c>
      <c r="K65" s="25">
        <v>100014.1</v>
      </c>
      <c r="L65" s="25">
        <v>101170.5985225919</v>
      </c>
      <c r="M65" s="25">
        <v>105149.99</v>
      </c>
      <c r="N65" s="25">
        <v>96.215509409600003</v>
      </c>
      <c r="O65" s="26" t="s">
        <v>0</v>
      </c>
    </row>
    <row r="66" spans="2:15" ht="15" customHeight="1" x14ac:dyDescent="0.25">
      <c r="B66" s="23" t="s">
        <v>155</v>
      </c>
      <c r="C66" s="1" t="s">
        <v>161</v>
      </c>
      <c r="D66" s="1"/>
      <c r="E66" s="1" t="s">
        <v>158</v>
      </c>
      <c r="F66" s="1" t="s">
        <v>159</v>
      </c>
      <c r="G66" s="24">
        <v>45029.535520833335</v>
      </c>
      <c r="H66" s="24">
        <v>45393</v>
      </c>
      <c r="I66" s="1" t="s">
        <v>109</v>
      </c>
      <c r="J66" s="25">
        <v>105149.99</v>
      </c>
      <c r="K66" s="25">
        <v>100014.1</v>
      </c>
      <c r="L66" s="25">
        <v>101170.5985225919</v>
      </c>
      <c r="M66" s="25">
        <v>105149.99</v>
      </c>
      <c r="N66" s="25">
        <v>96.215509409600003</v>
      </c>
      <c r="O66" s="26" t="s">
        <v>0</v>
      </c>
    </row>
    <row r="67" spans="2:15" ht="15" customHeight="1" x14ac:dyDescent="0.25">
      <c r="B67" s="23" t="s">
        <v>155</v>
      </c>
      <c r="C67" s="1" t="s">
        <v>161</v>
      </c>
      <c r="D67" s="1"/>
      <c r="E67" s="1" t="s">
        <v>158</v>
      </c>
      <c r="F67" s="1" t="s">
        <v>159</v>
      </c>
      <c r="G67" s="24">
        <v>45029.535532407404</v>
      </c>
      <c r="H67" s="24">
        <v>45393</v>
      </c>
      <c r="I67" s="1" t="s">
        <v>109</v>
      </c>
      <c r="J67" s="25">
        <v>105149.99</v>
      </c>
      <c r="K67" s="25">
        <v>100014.1</v>
      </c>
      <c r="L67" s="25">
        <v>101170.5985225919</v>
      </c>
      <c r="M67" s="25">
        <v>105149.99</v>
      </c>
      <c r="N67" s="25">
        <v>96.215509409600003</v>
      </c>
      <c r="O67" s="26" t="s">
        <v>0</v>
      </c>
    </row>
    <row r="68" spans="2:15" ht="15" customHeight="1" x14ac:dyDescent="0.25">
      <c r="B68" s="23" t="s">
        <v>155</v>
      </c>
      <c r="C68" s="1" t="s">
        <v>161</v>
      </c>
      <c r="D68" s="1"/>
      <c r="E68" s="1" t="s">
        <v>158</v>
      </c>
      <c r="F68" s="1" t="s">
        <v>159</v>
      </c>
      <c r="G68" s="24">
        <v>45029.535532407404</v>
      </c>
      <c r="H68" s="24">
        <v>45393</v>
      </c>
      <c r="I68" s="1" t="s">
        <v>109</v>
      </c>
      <c r="J68" s="25">
        <v>105149.99</v>
      </c>
      <c r="K68" s="25">
        <v>100014.1</v>
      </c>
      <c r="L68" s="25">
        <v>101170.5985225919</v>
      </c>
      <c r="M68" s="25">
        <v>105149.99</v>
      </c>
      <c r="N68" s="25">
        <v>96.215509409600003</v>
      </c>
      <c r="O68" s="26" t="s">
        <v>191</v>
      </c>
    </row>
    <row r="69" spans="2:15" ht="15" customHeight="1" x14ac:dyDescent="0.25">
      <c r="B69" s="23" t="s">
        <v>155</v>
      </c>
      <c r="C69" s="1" t="s">
        <v>161</v>
      </c>
      <c r="D69" s="1"/>
      <c r="E69" s="1" t="s">
        <v>158</v>
      </c>
      <c r="F69" s="1" t="s">
        <v>159</v>
      </c>
      <c r="G69" s="24">
        <v>45029.535543981481</v>
      </c>
      <c r="H69" s="24">
        <v>45393</v>
      </c>
      <c r="I69" s="1" t="s">
        <v>109</v>
      </c>
      <c r="J69" s="25">
        <v>105149.99</v>
      </c>
      <c r="K69" s="25">
        <v>100014.1</v>
      </c>
      <c r="L69" s="25">
        <v>101170.5985225919</v>
      </c>
      <c r="M69" s="25">
        <v>105149.99</v>
      </c>
      <c r="N69" s="25">
        <v>96.215509409600003</v>
      </c>
      <c r="O69" s="26" t="s">
        <v>0</v>
      </c>
    </row>
    <row r="70" spans="2:15" ht="15" customHeight="1" x14ac:dyDescent="0.25">
      <c r="B70" s="23" t="s">
        <v>155</v>
      </c>
      <c r="C70" s="1" t="s">
        <v>161</v>
      </c>
      <c r="D70" s="1"/>
      <c r="E70" s="1" t="s">
        <v>158</v>
      </c>
      <c r="F70" s="1" t="s">
        <v>159</v>
      </c>
      <c r="G70" s="24">
        <v>45118.51594907407</v>
      </c>
      <c r="H70" s="24">
        <v>45482</v>
      </c>
      <c r="I70" s="1" t="s">
        <v>109</v>
      </c>
      <c r="J70" s="25">
        <v>263125</v>
      </c>
      <c r="K70" s="25">
        <v>250035.74</v>
      </c>
      <c r="L70" s="25">
        <v>252982.9893723125</v>
      </c>
      <c r="M70" s="25">
        <v>263125</v>
      </c>
      <c r="N70" s="25">
        <v>96.145554155699998</v>
      </c>
      <c r="O70" s="26" t="s">
        <v>0</v>
      </c>
    </row>
    <row r="71" spans="2:15" ht="15" customHeight="1" x14ac:dyDescent="0.25">
      <c r="B71" s="23" t="s">
        <v>155</v>
      </c>
      <c r="C71" s="1" t="s">
        <v>161</v>
      </c>
      <c r="D71" s="1"/>
      <c r="E71" s="1" t="s">
        <v>158</v>
      </c>
      <c r="F71" s="1" t="s">
        <v>159</v>
      </c>
      <c r="G71" s="24">
        <v>45118.518333333333</v>
      </c>
      <c r="H71" s="24">
        <v>45482</v>
      </c>
      <c r="I71" s="1" t="s">
        <v>109</v>
      </c>
      <c r="J71" s="25">
        <v>263125</v>
      </c>
      <c r="K71" s="25">
        <v>250035.74</v>
      </c>
      <c r="L71" s="25">
        <v>252982.9893723125</v>
      </c>
      <c r="M71" s="25">
        <v>263125</v>
      </c>
      <c r="N71" s="25">
        <v>96.145554155699998</v>
      </c>
      <c r="O71" s="26" t="s">
        <v>0</v>
      </c>
    </row>
    <row r="72" spans="2:15" ht="15" customHeight="1" x14ac:dyDescent="0.25">
      <c r="B72" s="23" t="s">
        <v>155</v>
      </c>
      <c r="C72" s="1" t="s">
        <v>161</v>
      </c>
      <c r="D72" s="1"/>
      <c r="E72" s="1" t="s">
        <v>158</v>
      </c>
      <c r="F72" s="1" t="s">
        <v>159</v>
      </c>
      <c r="G72" s="24">
        <v>45118.51834490741</v>
      </c>
      <c r="H72" s="24">
        <v>45482</v>
      </c>
      <c r="I72" s="1" t="s">
        <v>109</v>
      </c>
      <c r="J72" s="25">
        <v>263125</v>
      </c>
      <c r="K72" s="25">
        <v>250035.74</v>
      </c>
      <c r="L72" s="25">
        <v>252982.9893723125</v>
      </c>
      <c r="M72" s="25">
        <v>263125</v>
      </c>
      <c r="N72" s="25">
        <v>96.145554155699998</v>
      </c>
      <c r="O72" s="26" t="s">
        <v>0</v>
      </c>
    </row>
    <row r="73" spans="2:15" ht="15" customHeight="1" x14ac:dyDescent="0.25">
      <c r="B73" s="23" t="s">
        <v>155</v>
      </c>
      <c r="C73" s="1" t="s">
        <v>161</v>
      </c>
      <c r="D73" s="1"/>
      <c r="E73" s="1" t="s">
        <v>158</v>
      </c>
      <c r="F73" s="1" t="s">
        <v>159</v>
      </c>
      <c r="G73" s="24">
        <v>45118.518368055556</v>
      </c>
      <c r="H73" s="24">
        <v>45482</v>
      </c>
      <c r="I73" s="1" t="s">
        <v>109</v>
      </c>
      <c r="J73" s="25">
        <v>263125</v>
      </c>
      <c r="K73" s="25">
        <v>250035.74</v>
      </c>
      <c r="L73" s="25">
        <v>252982.9893723125</v>
      </c>
      <c r="M73" s="25">
        <v>263125</v>
      </c>
      <c r="N73" s="25">
        <v>96.145554155699998</v>
      </c>
      <c r="O73" s="26" t="s">
        <v>0</v>
      </c>
    </row>
    <row r="74" spans="2:15" ht="15" customHeight="1" x14ac:dyDescent="0.25">
      <c r="B74" s="23" t="s">
        <v>155</v>
      </c>
      <c r="C74" s="1" t="s">
        <v>161</v>
      </c>
      <c r="D74" s="1"/>
      <c r="E74" s="1" t="s">
        <v>158</v>
      </c>
      <c r="F74" s="1" t="s">
        <v>159</v>
      </c>
      <c r="G74" s="24">
        <v>45118.518379629633</v>
      </c>
      <c r="H74" s="24">
        <v>45482</v>
      </c>
      <c r="I74" s="1" t="s">
        <v>109</v>
      </c>
      <c r="J74" s="25">
        <v>263125</v>
      </c>
      <c r="K74" s="25">
        <v>250035.74</v>
      </c>
      <c r="L74" s="25">
        <v>252982.9893723125</v>
      </c>
      <c r="M74" s="25">
        <v>263125</v>
      </c>
      <c r="N74" s="25">
        <v>96.145554155699998</v>
      </c>
      <c r="O74" s="26" t="s">
        <v>0</v>
      </c>
    </row>
    <row r="75" spans="2:15" ht="15" customHeight="1" x14ac:dyDescent="0.25">
      <c r="B75" s="23" t="s">
        <v>155</v>
      </c>
      <c r="C75" s="1" t="s">
        <v>161</v>
      </c>
      <c r="D75" s="1"/>
      <c r="E75" s="1" t="s">
        <v>158</v>
      </c>
      <c r="F75" s="1" t="s">
        <v>159</v>
      </c>
      <c r="G75" s="24">
        <v>45118.51840277778</v>
      </c>
      <c r="H75" s="24">
        <v>45482</v>
      </c>
      <c r="I75" s="1" t="s">
        <v>109</v>
      </c>
      <c r="J75" s="25">
        <v>263125</v>
      </c>
      <c r="K75" s="25">
        <v>250035.74</v>
      </c>
      <c r="L75" s="25">
        <v>252982.9893723125</v>
      </c>
      <c r="M75" s="25">
        <v>263125</v>
      </c>
      <c r="N75" s="25">
        <v>96.145554155699998</v>
      </c>
      <c r="O75" s="26" t="s">
        <v>0</v>
      </c>
    </row>
    <row r="76" spans="2:15" ht="15" customHeight="1" x14ac:dyDescent="0.25">
      <c r="B76" s="23" t="s">
        <v>155</v>
      </c>
      <c r="C76" s="1" t="s">
        <v>161</v>
      </c>
      <c r="D76" s="1"/>
      <c r="E76" s="1" t="s">
        <v>158</v>
      </c>
      <c r="F76" s="1" t="s">
        <v>159</v>
      </c>
      <c r="G76" s="24">
        <v>45118.518414351849</v>
      </c>
      <c r="H76" s="24">
        <v>45482</v>
      </c>
      <c r="I76" s="1" t="s">
        <v>109</v>
      </c>
      <c r="J76" s="25">
        <v>263125</v>
      </c>
      <c r="K76" s="25">
        <v>250035.74</v>
      </c>
      <c r="L76" s="25">
        <v>252982.9893723125</v>
      </c>
      <c r="M76" s="25">
        <v>263125</v>
      </c>
      <c r="N76" s="25">
        <v>96.145554155699998</v>
      </c>
      <c r="O76" s="26" t="s">
        <v>0</v>
      </c>
    </row>
    <row r="77" spans="2:15" ht="15" customHeight="1" x14ac:dyDescent="0.25">
      <c r="B77" s="23" t="s">
        <v>155</v>
      </c>
      <c r="C77" s="1" t="s">
        <v>161</v>
      </c>
      <c r="D77" s="1"/>
      <c r="E77" s="1" t="s">
        <v>158</v>
      </c>
      <c r="F77" s="1" t="s">
        <v>159</v>
      </c>
      <c r="G77" s="24">
        <v>45118.518425925926</v>
      </c>
      <c r="H77" s="24">
        <v>45482</v>
      </c>
      <c r="I77" s="1" t="s">
        <v>109</v>
      </c>
      <c r="J77" s="25">
        <v>263125</v>
      </c>
      <c r="K77" s="25">
        <v>250035.74</v>
      </c>
      <c r="L77" s="25">
        <v>252982.9893723125</v>
      </c>
      <c r="M77" s="25">
        <v>263125</v>
      </c>
      <c r="N77" s="25">
        <v>96.145554155699998</v>
      </c>
      <c r="O77" s="26" t="s">
        <v>0</v>
      </c>
    </row>
    <row r="78" spans="2:15" ht="15" customHeight="1" x14ac:dyDescent="0.25">
      <c r="B78" s="23" t="s">
        <v>155</v>
      </c>
      <c r="C78" s="1" t="s">
        <v>161</v>
      </c>
      <c r="D78" s="1"/>
      <c r="E78" s="1" t="s">
        <v>158</v>
      </c>
      <c r="F78" s="1" t="s">
        <v>159</v>
      </c>
      <c r="G78" s="24">
        <v>45266.68299768518</v>
      </c>
      <c r="H78" s="24">
        <v>45498</v>
      </c>
      <c r="I78" s="1" t="s">
        <v>109</v>
      </c>
      <c r="J78" s="25">
        <v>26179.17</v>
      </c>
      <c r="K78" s="25">
        <v>25549.21</v>
      </c>
      <c r="L78" s="25">
        <v>25617.5474133301</v>
      </c>
      <c r="M78" s="25">
        <v>26179.17</v>
      </c>
      <c r="N78" s="25">
        <v>97.854696743000005</v>
      </c>
      <c r="O78" s="26" t="s">
        <v>0</v>
      </c>
    </row>
    <row r="79" spans="2:15" ht="15" customHeight="1" x14ac:dyDescent="0.25">
      <c r="B79" s="23" t="s">
        <v>155</v>
      </c>
      <c r="C79" s="1" t="s">
        <v>162</v>
      </c>
      <c r="D79" s="1"/>
      <c r="E79" s="1" t="s">
        <v>158</v>
      </c>
      <c r="F79" s="1" t="s">
        <v>159</v>
      </c>
      <c r="G79" s="24">
        <v>43742.656747685185</v>
      </c>
      <c r="H79" s="24">
        <v>45349</v>
      </c>
      <c r="I79" s="1" t="s">
        <v>109</v>
      </c>
      <c r="J79" s="25">
        <v>97910.57</v>
      </c>
      <c r="K79" s="25">
        <v>77531.789999999994</v>
      </c>
      <c r="L79" s="25">
        <v>80952.730746483605</v>
      </c>
      <c r="M79" s="25">
        <v>97910.57</v>
      </c>
      <c r="N79" s="25">
        <v>82.680277263700006</v>
      </c>
      <c r="O79" s="26" t="s">
        <v>0</v>
      </c>
    </row>
    <row r="80" spans="2:15" ht="15" customHeight="1" x14ac:dyDescent="0.25">
      <c r="B80" s="23" t="s">
        <v>155</v>
      </c>
      <c r="C80" s="1" t="s">
        <v>162</v>
      </c>
      <c r="D80" s="1"/>
      <c r="E80" s="1" t="s">
        <v>158</v>
      </c>
      <c r="F80" s="1" t="s">
        <v>159</v>
      </c>
      <c r="G80" s="24">
        <v>43763.582430555551</v>
      </c>
      <c r="H80" s="24">
        <v>45421</v>
      </c>
      <c r="I80" s="1" t="s">
        <v>109</v>
      </c>
      <c r="J80" s="25">
        <v>120579.98</v>
      </c>
      <c r="K80" s="25">
        <v>94883.87</v>
      </c>
      <c r="L80" s="25">
        <v>98913.252097235105</v>
      </c>
      <c r="M80" s="25">
        <v>120579.98</v>
      </c>
      <c r="N80" s="25">
        <v>82.031239428999996</v>
      </c>
      <c r="O80" s="26" t="s">
        <v>0</v>
      </c>
    </row>
    <row r="81" spans="2:15" ht="15" customHeight="1" x14ac:dyDescent="0.25">
      <c r="B81" s="23" t="s">
        <v>155</v>
      </c>
      <c r="C81" s="1" t="s">
        <v>162</v>
      </c>
      <c r="D81" s="1"/>
      <c r="E81" s="1" t="s">
        <v>158</v>
      </c>
      <c r="F81" s="1" t="s">
        <v>159</v>
      </c>
      <c r="G81" s="24">
        <v>44225.567071759258</v>
      </c>
      <c r="H81" s="24">
        <v>45335</v>
      </c>
      <c r="I81" s="1" t="s">
        <v>109</v>
      </c>
      <c r="J81" s="25">
        <v>68414.89</v>
      </c>
      <c r="K81" s="25">
        <v>58458.36</v>
      </c>
      <c r="L81" s="25">
        <v>59830.835968540101</v>
      </c>
      <c r="M81" s="25">
        <v>68414.89</v>
      </c>
      <c r="N81" s="25">
        <v>87.452944773499993</v>
      </c>
      <c r="O81" s="26" t="s">
        <v>0</v>
      </c>
    </row>
    <row r="82" spans="2:15" ht="15" customHeight="1" x14ac:dyDescent="0.25">
      <c r="B82" s="23" t="s">
        <v>188</v>
      </c>
      <c r="C82" s="1" t="s">
        <v>162</v>
      </c>
      <c r="D82" s="1"/>
      <c r="E82" s="1" t="s">
        <v>158</v>
      </c>
      <c r="F82" s="1" t="s">
        <v>159</v>
      </c>
      <c r="G82" s="24">
        <v>44749.670671296291</v>
      </c>
      <c r="H82" s="24">
        <v>45841</v>
      </c>
      <c r="I82" s="1" t="s">
        <v>109</v>
      </c>
      <c r="J82" s="25">
        <v>1134630.1599999999</v>
      </c>
      <c r="K82" s="25">
        <v>999999.99</v>
      </c>
      <c r="L82" s="25">
        <v>1010723.406349204</v>
      </c>
      <c r="M82" s="25">
        <v>1134630.1599999999</v>
      </c>
      <c r="N82" s="25">
        <v>89.079546973199996</v>
      </c>
      <c r="O82" s="26" t="s">
        <v>0</v>
      </c>
    </row>
    <row r="83" spans="2:15" ht="15" customHeight="1" x14ac:dyDescent="0.25">
      <c r="B83" s="23" t="s">
        <v>155</v>
      </c>
      <c r="C83" s="1" t="s">
        <v>190</v>
      </c>
      <c r="D83" s="1"/>
      <c r="E83" s="1" t="s">
        <v>158</v>
      </c>
      <c r="F83" s="1" t="s">
        <v>159</v>
      </c>
      <c r="G83" s="24">
        <v>44207.698275462957</v>
      </c>
      <c r="H83" s="24">
        <v>45303</v>
      </c>
      <c r="I83" s="1" t="s">
        <v>109</v>
      </c>
      <c r="J83" s="25">
        <v>560422.68000000005</v>
      </c>
      <c r="K83" s="25">
        <v>501000</v>
      </c>
      <c r="L83" s="25">
        <v>510374.59406649281</v>
      </c>
      <c r="M83" s="25">
        <v>560422.68000000005</v>
      </c>
      <c r="N83" s="25">
        <v>91.069582349300006</v>
      </c>
      <c r="O83" s="26" t="s">
        <v>0</v>
      </c>
    </row>
    <row r="84" spans="2:15" ht="15" customHeight="1" x14ac:dyDescent="0.25">
      <c r="B84" s="23" t="s">
        <v>155</v>
      </c>
      <c r="C84" s="1" t="s">
        <v>190</v>
      </c>
      <c r="D84" s="1"/>
      <c r="E84" s="1" t="s">
        <v>158</v>
      </c>
      <c r="F84" s="1" t="s">
        <v>159</v>
      </c>
      <c r="G84" s="24">
        <v>44207.698553240742</v>
      </c>
      <c r="H84" s="24">
        <v>45303</v>
      </c>
      <c r="I84" s="1" t="s">
        <v>109</v>
      </c>
      <c r="J84" s="25">
        <v>560422.68000000005</v>
      </c>
      <c r="K84" s="25">
        <v>501000</v>
      </c>
      <c r="L84" s="25">
        <v>510374.59406649281</v>
      </c>
      <c r="M84" s="25">
        <v>560422.68000000005</v>
      </c>
      <c r="N84" s="25">
        <v>91.069582349300006</v>
      </c>
      <c r="O84" s="26" t="s">
        <v>0</v>
      </c>
    </row>
    <row r="85" spans="2:15" ht="15" customHeight="1" x14ac:dyDescent="0.25">
      <c r="B85" s="23" t="s">
        <v>155</v>
      </c>
      <c r="C85" s="1" t="s">
        <v>190</v>
      </c>
      <c r="D85" s="1"/>
      <c r="E85" s="1" t="s">
        <v>158</v>
      </c>
      <c r="F85" s="1" t="s">
        <v>159</v>
      </c>
      <c r="G85" s="24">
        <v>44209.691967592589</v>
      </c>
      <c r="H85" s="24">
        <v>45306</v>
      </c>
      <c r="I85" s="1" t="s">
        <v>109</v>
      </c>
      <c r="J85" s="25">
        <v>560476.91</v>
      </c>
      <c r="K85" s="25">
        <v>500999.99</v>
      </c>
      <c r="L85" s="25">
        <v>510263.63359676622</v>
      </c>
      <c r="M85" s="25">
        <v>560476.91</v>
      </c>
      <c r="N85" s="25">
        <v>91.040973230600002</v>
      </c>
      <c r="O85" s="26" t="s">
        <v>0</v>
      </c>
    </row>
    <row r="86" spans="2:15" ht="15" customHeight="1" x14ac:dyDescent="0.25">
      <c r="B86" s="23" t="s">
        <v>155</v>
      </c>
      <c r="C86" s="1" t="s">
        <v>190</v>
      </c>
      <c r="D86" s="1"/>
      <c r="E86" s="1" t="s">
        <v>158</v>
      </c>
      <c r="F86" s="1" t="s">
        <v>159</v>
      </c>
      <c r="G86" s="24">
        <v>44277.73987268519</v>
      </c>
      <c r="H86" s="24">
        <v>45373</v>
      </c>
      <c r="I86" s="1" t="s">
        <v>109</v>
      </c>
      <c r="J86" s="25">
        <v>560422.68999999994</v>
      </c>
      <c r="K86" s="25">
        <v>500999.99</v>
      </c>
      <c r="L86" s="25">
        <v>506398.11374656862</v>
      </c>
      <c r="M86" s="25">
        <v>560422.68999999994</v>
      </c>
      <c r="N86" s="25">
        <v>90.360030523800006</v>
      </c>
      <c r="O86" s="26" t="s">
        <v>0</v>
      </c>
    </row>
    <row r="87" spans="2:15" ht="15" customHeight="1" x14ac:dyDescent="0.25">
      <c r="B87" s="23" t="s">
        <v>155</v>
      </c>
      <c r="C87" s="1" t="s">
        <v>190</v>
      </c>
      <c r="D87" s="1"/>
      <c r="E87" s="1" t="s">
        <v>158</v>
      </c>
      <c r="F87" s="1" t="s">
        <v>159</v>
      </c>
      <c r="G87" s="24">
        <v>44277.740625000006</v>
      </c>
      <c r="H87" s="24">
        <v>45373</v>
      </c>
      <c r="I87" s="1" t="s">
        <v>109</v>
      </c>
      <c r="J87" s="25">
        <v>560422.68999999994</v>
      </c>
      <c r="K87" s="25">
        <v>500999.99</v>
      </c>
      <c r="L87" s="25">
        <v>506398.11374656862</v>
      </c>
      <c r="M87" s="25">
        <v>560422.68999999994</v>
      </c>
      <c r="N87" s="25">
        <v>90.360030523800006</v>
      </c>
      <c r="O87" s="26" t="s">
        <v>0</v>
      </c>
    </row>
    <row r="88" spans="2:15" ht="15" customHeight="1" x14ac:dyDescent="0.25">
      <c r="B88" s="23" t="s">
        <v>155</v>
      </c>
      <c r="C88" s="1" t="s">
        <v>190</v>
      </c>
      <c r="D88" s="1"/>
      <c r="E88" s="1" t="s">
        <v>158</v>
      </c>
      <c r="F88" s="1" t="s">
        <v>159</v>
      </c>
      <c r="G88" s="24">
        <v>44314.709236111114</v>
      </c>
      <c r="H88" s="24">
        <v>45408</v>
      </c>
      <c r="I88" s="1" t="s">
        <v>109</v>
      </c>
      <c r="J88" s="25">
        <v>560422.68000000005</v>
      </c>
      <c r="K88" s="25">
        <v>501107.39</v>
      </c>
      <c r="L88" s="25">
        <v>504555.8455240982</v>
      </c>
      <c r="M88" s="25">
        <v>560422.68000000005</v>
      </c>
      <c r="N88" s="25">
        <v>90.031303787400006</v>
      </c>
      <c r="O88" s="26" t="s">
        <v>0</v>
      </c>
    </row>
    <row r="89" spans="2:15" ht="15" customHeight="1" x14ac:dyDescent="0.25">
      <c r="B89" s="23" t="s">
        <v>155</v>
      </c>
      <c r="C89" s="1" t="s">
        <v>190</v>
      </c>
      <c r="D89" s="1"/>
      <c r="E89" s="1" t="s">
        <v>158</v>
      </c>
      <c r="F89" s="1" t="s">
        <v>159</v>
      </c>
      <c r="G89" s="24">
        <v>44327.658229166664</v>
      </c>
      <c r="H89" s="24">
        <v>45422</v>
      </c>
      <c r="I89" s="1" t="s">
        <v>109</v>
      </c>
      <c r="J89" s="25">
        <v>557413.93999999994</v>
      </c>
      <c r="K89" s="25">
        <v>501050.99</v>
      </c>
      <c r="L89" s="25">
        <v>503607.8599804886</v>
      </c>
      <c r="M89" s="25">
        <v>557413.93999999994</v>
      </c>
      <c r="N89" s="25">
        <v>90.347195116899996</v>
      </c>
      <c r="O89" s="26" t="s">
        <v>0</v>
      </c>
    </row>
    <row r="90" spans="2:15" ht="15" customHeight="1" x14ac:dyDescent="0.25">
      <c r="B90" s="23" t="s">
        <v>155</v>
      </c>
      <c r="C90" s="1" t="s">
        <v>190</v>
      </c>
      <c r="D90" s="1"/>
      <c r="E90" s="1" t="s">
        <v>158</v>
      </c>
      <c r="F90" s="1" t="s">
        <v>159</v>
      </c>
      <c r="G90" s="24">
        <v>44327.662175925929</v>
      </c>
      <c r="H90" s="24">
        <v>45422</v>
      </c>
      <c r="I90" s="1" t="s">
        <v>109</v>
      </c>
      <c r="J90" s="25">
        <v>557413.93999999994</v>
      </c>
      <c r="K90" s="25">
        <v>501050.99</v>
      </c>
      <c r="L90" s="25">
        <v>503607.8599804886</v>
      </c>
      <c r="M90" s="25">
        <v>557413.93999999994</v>
      </c>
      <c r="N90" s="25">
        <v>90.347195116899996</v>
      </c>
      <c r="O90" s="26" t="s">
        <v>0</v>
      </c>
    </row>
    <row r="91" spans="2:15" ht="15" customHeight="1" x14ac:dyDescent="0.25">
      <c r="B91" s="23" t="s">
        <v>155</v>
      </c>
      <c r="C91" s="1" t="s">
        <v>190</v>
      </c>
      <c r="D91" s="1"/>
      <c r="E91" s="1" t="s">
        <v>158</v>
      </c>
      <c r="F91" s="1" t="s">
        <v>159</v>
      </c>
      <c r="G91" s="24">
        <v>44327.662731481483</v>
      </c>
      <c r="H91" s="24">
        <v>45422</v>
      </c>
      <c r="I91" s="1" t="s">
        <v>109</v>
      </c>
      <c r="J91" s="25">
        <v>557413.93999999994</v>
      </c>
      <c r="K91" s="25">
        <v>501050.99</v>
      </c>
      <c r="L91" s="25">
        <v>503607.8599804886</v>
      </c>
      <c r="M91" s="25">
        <v>557413.93999999994</v>
      </c>
      <c r="N91" s="25">
        <v>90.347195116899996</v>
      </c>
      <c r="O91" s="26" t="s">
        <v>0</v>
      </c>
    </row>
    <row r="92" spans="2:15" ht="15" customHeight="1" x14ac:dyDescent="0.25">
      <c r="B92" s="23" t="s">
        <v>155</v>
      </c>
      <c r="C92" s="1" t="s">
        <v>190</v>
      </c>
      <c r="D92" s="1"/>
      <c r="E92" s="1" t="s">
        <v>158</v>
      </c>
      <c r="F92" s="1" t="s">
        <v>159</v>
      </c>
      <c r="G92" s="24">
        <v>44936.648865740739</v>
      </c>
      <c r="H92" s="24">
        <v>45422</v>
      </c>
      <c r="I92" s="1" t="s">
        <v>109</v>
      </c>
      <c r="J92" s="25">
        <v>529155.5</v>
      </c>
      <c r="K92" s="25">
        <v>504120.65</v>
      </c>
      <c r="L92" s="25">
        <v>503607.79063273629</v>
      </c>
      <c r="M92" s="25">
        <v>529155.5</v>
      </c>
      <c r="N92" s="25">
        <v>95.171984536300002</v>
      </c>
      <c r="O92" s="26" t="s">
        <v>0</v>
      </c>
    </row>
    <row r="93" spans="2:15" ht="15" customHeight="1" x14ac:dyDescent="0.25">
      <c r="B93" s="23" t="s">
        <v>155</v>
      </c>
      <c r="C93" s="1" t="s">
        <v>190</v>
      </c>
      <c r="D93" s="1"/>
      <c r="E93" s="1" t="s">
        <v>158</v>
      </c>
      <c r="F93" s="1" t="s">
        <v>159</v>
      </c>
      <c r="G93" s="24">
        <v>45163.567453703698</v>
      </c>
      <c r="H93" s="24">
        <v>45317</v>
      </c>
      <c r="I93" s="1" t="s">
        <v>109</v>
      </c>
      <c r="J93" s="25">
        <v>511030.28</v>
      </c>
      <c r="K93" s="25">
        <v>502666.84</v>
      </c>
      <c r="L93" s="25">
        <v>509609.45785076643</v>
      </c>
      <c r="M93" s="25">
        <v>511030.28</v>
      </c>
      <c r="N93" s="25">
        <v>99.721969087800005</v>
      </c>
      <c r="O93" s="26" t="s">
        <v>0</v>
      </c>
    </row>
    <row r="94" spans="2:15" ht="15" customHeight="1" x14ac:dyDescent="0.25">
      <c r="B94" s="23" t="s">
        <v>155</v>
      </c>
      <c r="C94" s="1" t="s">
        <v>190</v>
      </c>
      <c r="D94" s="1"/>
      <c r="E94" s="1" t="s">
        <v>158</v>
      </c>
      <c r="F94" s="1" t="s">
        <v>159</v>
      </c>
      <c r="G94" s="24">
        <v>45169.624780092599</v>
      </c>
      <c r="H94" s="24">
        <v>45317</v>
      </c>
      <c r="I94" s="1" t="s">
        <v>109</v>
      </c>
      <c r="J94" s="25">
        <v>511030.28</v>
      </c>
      <c r="K94" s="25">
        <v>502990.17</v>
      </c>
      <c r="L94" s="25">
        <v>509609.45785076643</v>
      </c>
      <c r="M94" s="25">
        <v>511030.28</v>
      </c>
      <c r="N94" s="25">
        <v>99.721969087800005</v>
      </c>
      <c r="O94" s="26" t="s">
        <v>0</v>
      </c>
    </row>
    <row r="95" spans="2:15" ht="15" customHeight="1" x14ac:dyDescent="0.25">
      <c r="B95" s="23" t="s">
        <v>155</v>
      </c>
      <c r="C95" s="1" t="s">
        <v>190</v>
      </c>
      <c r="D95" s="1"/>
      <c r="E95" s="1" t="s">
        <v>158</v>
      </c>
      <c r="F95" s="1" t="s">
        <v>159</v>
      </c>
      <c r="G95" s="24">
        <v>45182.473796296297</v>
      </c>
      <c r="H95" s="24">
        <v>45552</v>
      </c>
      <c r="I95" s="1" t="s">
        <v>109</v>
      </c>
      <c r="J95" s="25">
        <v>102990.39999999999</v>
      </c>
      <c r="K95" s="25">
        <v>97317.6</v>
      </c>
      <c r="L95" s="25">
        <v>98956.026147559096</v>
      </c>
      <c r="M95" s="25">
        <v>102990.39999999999</v>
      </c>
      <c r="N95" s="25">
        <v>96.082767080799997</v>
      </c>
      <c r="O95" s="26" t="s">
        <v>0</v>
      </c>
    </row>
    <row r="96" spans="2:15" ht="15" customHeight="1" x14ac:dyDescent="0.25">
      <c r="B96" s="23" t="s">
        <v>187</v>
      </c>
      <c r="C96" s="1" t="s">
        <v>164</v>
      </c>
      <c r="D96" s="1"/>
      <c r="E96" s="1" t="s">
        <v>158</v>
      </c>
      <c r="F96" s="1" t="s">
        <v>159</v>
      </c>
      <c r="G96" s="24">
        <v>44272.599537037044</v>
      </c>
      <c r="H96" s="24">
        <v>46829</v>
      </c>
      <c r="I96" s="1" t="s">
        <v>109</v>
      </c>
      <c r="J96" s="25">
        <v>346325.34</v>
      </c>
      <c r="K96" s="25">
        <v>250000.01</v>
      </c>
      <c r="L96" s="25">
        <v>253895.86140352811</v>
      </c>
      <c r="M96" s="25">
        <v>346325.34</v>
      </c>
      <c r="N96" s="25">
        <v>73.311372885300003</v>
      </c>
      <c r="O96" s="26" t="s">
        <v>0</v>
      </c>
    </row>
    <row r="97" spans="2:15" ht="15" customHeight="1" x14ac:dyDescent="0.25">
      <c r="B97" s="23" t="s">
        <v>187</v>
      </c>
      <c r="C97" s="1" t="s">
        <v>164</v>
      </c>
      <c r="D97" s="1"/>
      <c r="E97" s="1" t="s">
        <v>158</v>
      </c>
      <c r="F97" s="1" t="s">
        <v>159</v>
      </c>
      <c r="G97" s="24">
        <v>44328.737164351849</v>
      </c>
      <c r="H97" s="24">
        <v>46154</v>
      </c>
      <c r="I97" s="1" t="s">
        <v>109</v>
      </c>
      <c r="J97" s="25">
        <v>378793.15</v>
      </c>
      <c r="K97" s="25">
        <v>300000.01</v>
      </c>
      <c r="L97" s="25">
        <v>302052.56671636598</v>
      </c>
      <c r="M97" s="25">
        <v>378793.15</v>
      </c>
      <c r="N97" s="25">
        <v>79.740767940599994</v>
      </c>
      <c r="O97" s="26" t="s">
        <v>0</v>
      </c>
    </row>
    <row r="98" spans="2:15" ht="15" customHeight="1" x14ac:dyDescent="0.25">
      <c r="B98" s="23" t="s">
        <v>187</v>
      </c>
      <c r="C98" s="1" t="s">
        <v>164</v>
      </c>
      <c r="D98" s="1"/>
      <c r="E98" s="1" t="s">
        <v>158</v>
      </c>
      <c r="F98" s="1" t="s">
        <v>159</v>
      </c>
      <c r="G98" s="24">
        <v>44348.65697916667</v>
      </c>
      <c r="H98" s="24">
        <v>45789</v>
      </c>
      <c r="I98" s="1" t="s">
        <v>109</v>
      </c>
      <c r="J98" s="25">
        <v>757586.3</v>
      </c>
      <c r="K98" s="25">
        <v>610388.99</v>
      </c>
      <c r="L98" s="25">
        <v>608516.45294155215</v>
      </c>
      <c r="M98" s="25">
        <v>757586.3</v>
      </c>
      <c r="N98" s="25">
        <v>80.323054012699998</v>
      </c>
      <c r="O98" s="26" t="s">
        <v>0</v>
      </c>
    </row>
    <row r="99" spans="2:15" ht="15" customHeight="1" x14ac:dyDescent="0.25">
      <c r="B99" s="23" t="s">
        <v>156</v>
      </c>
      <c r="C99" s="1" t="s">
        <v>206</v>
      </c>
      <c r="D99" s="1"/>
      <c r="E99" s="1" t="s">
        <v>158</v>
      </c>
      <c r="F99" s="1"/>
      <c r="G99" s="24">
        <v>44944.444039351853</v>
      </c>
      <c r="H99" s="24">
        <v>46864</v>
      </c>
      <c r="I99" s="1" t="s">
        <v>109</v>
      </c>
      <c r="J99" s="25">
        <v>159491.54</v>
      </c>
      <c r="K99" s="25">
        <v>125217.55</v>
      </c>
      <c r="L99" s="25">
        <v>124302.17086916851</v>
      </c>
      <c r="M99" s="25">
        <v>159491.54</v>
      </c>
      <c r="N99" s="25">
        <v>77.936529341400004</v>
      </c>
      <c r="O99" s="26" t="s">
        <v>0</v>
      </c>
    </row>
    <row r="100" spans="2:15" ht="15" customHeight="1" x14ac:dyDescent="0.25">
      <c r="B100" s="23" t="s">
        <v>156</v>
      </c>
      <c r="C100" s="1" t="s">
        <v>206</v>
      </c>
      <c r="D100" s="1"/>
      <c r="E100" s="1" t="s">
        <v>158</v>
      </c>
      <c r="F100" s="1"/>
      <c r="G100" s="24">
        <v>44945.402800925927</v>
      </c>
      <c r="H100" s="24">
        <v>46864</v>
      </c>
      <c r="I100" s="1" t="s">
        <v>109</v>
      </c>
      <c r="J100" s="25">
        <v>66454.899999999994</v>
      </c>
      <c r="K100" s="25">
        <v>51932.17</v>
      </c>
      <c r="L100" s="25">
        <v>51583.720584302297</v>
      </c>
      <c r="M100" s="25">
        <v>66454.899999999994</v>
      </c>
      <c r="N100" s="25">
        <v>77.6221476284</v>
      </c>
      <c r="O100" s="26" t="s">
        <v>0</v>
      </c>
    </row>
    <row r="101" spans="2:15" ht="15" customHeight="1" x14ac:dyDescent="0.25">
      <c r="B101" s="23" t="s">
        <v>156</v>
      </c>
      <c r="C101" s="1" t="s">
        <v>206</v>
      </c>
      <c r="D101" s="1"/>
      <c r="E101" s="1" t="s">
        <v>158</v>
      </c>
      <c r="F101" s="1"/>
      <c r="G101" s="24">
        <v>45049.614363425928</v>
      </c>
      <c r="H101" s="24">
        <v>46864</v>
      </c>
      <c r="I101" s="1" t="s">
        <v>109</v>
      </c>
      <c r="J101" s="25">
        <v>190979.20000000001</v>
      </c>
      <c r="K101" s="25">
        <v>147121.01</v>
      </c>
      <c r="L101" s="25">
        <v>148568.2893556011</v>
      </c>
      <c r="M101" s="25">
        <v>190979.20000000001</v>
      </c>
      <c r="N101" s="25">
        <v>77.792916378100003</v>
      </c>
      <c r="O101" s="26" t="s">
        <v>0</v>
      </c>
    </row>
    <row r="102" spans="2:15" ht="15" customHeight="1" x14ac:dyDescent="0.25">
      <c r="B102" s="23" t="s">
        <v>207</v>
      </c>
      <c r="C102" s="1" t="s">
        <v>208</v>
      </c>
      <c r="D102" s="1"/>
      <c r="E102" s="1" t="s">
        <v>158</v>
      </c>
      <c r="F102" s="1"/>
      <c r="G102" s="24">
        <v>45273.658379629633</v>
      </c>
      <c r="H102" s="24">
        <v>45349</v>
      </c>
      <c r="I102" s="1" t="s">
        <v>109</v>
      </c>
      <c r="J102" s="25">
        <v>2000000</v>
      </c>
      <c r="K102" s="25">
        <v>1978894.8</v>
      </c>
      <c r="L102" s="25">
        <v>1983873.1843605966</v>
      </c>
      <c r="M102" s="25">
        <v>2000000</v>
      </c>
      <c r="N102" s="25">
        <v>99.193659217999993</v>
      </c>
      <c r="O102" s="26" t="s">
        <v>0</v>
      </c>
    </row>
    <row r="103" spans="2:15" ht="15" customHeight="1" x14ac:dyDescent="0.25">
      <c r="B103" s="23" t="s">
        <v>207</v>
      </c>
      <c r="C103" s="1" t="s">
        <v>208</v>
      </c>
      <c r="D103" s="1"/>
      <c r="E103" s="1" t="s">
        <v>158</v>
      </c>
      <c r="F103" s="1"/>
      <c r="G103" s="24">
        <v>45288.385752314811</v>
      </c>
      <c r="H103" s="24">
        <v>45386</v>
      </c>
      <c r="I103" s="1" t="s">
        <v>109</v>
      </c>
      <c r="J103" s="25">
        <v>2000000</v>
      </c>
      <c r="K103" s="25">
        <v>1971825</v>
      </c>
      <c r="L103" s="25">
        <v>1972681.5820974612</v>
      </c>
      <c r="M103" s="25">
        <v>2000000</v>
      </c>
      <c r="N103" s="25">
        <v>98.634079104899996</v>
      </c>
      <c r="O103" s="26" t="s">
        <v>0</v>
      </c>
    </row>
    <row r="104" spans="2:15" ht="15" customHeight="1" x14ac:dyDescent="0.25">
      <c r="B104" s="23" t="s">
        <v>187</v>
      </c>
      <c r="C104" s="1" t="s">
        <v>166</v>
      </c>
      <c r="D104" s="1"/>
      <c r="E104" s="1" t="s">
        <v>158</v>
      </c>
      <c r="F104" s="1"/>
      <c r="G104" s="24">
        <v>44291.658495370371</v>
      </c>
      <c r="H104" s="24">
        <v>45924</v>
      </c>
      <c r="I104" s="1" t="s">
        <v>109</v>
      </c>
      <c r="J104" s="25">
        <v>31507.09</v>
      </c>
      <c r="K104" s="25">
        <v>25019.87</v>
      </c>
      <c r="L104" s="25">
        <v>25374.925797658201</v>
      </c>
      <c r="M104" s="25">
        <v>31507.09</v>
      </c>
      <c r="N104" s="25">
        <v>80.537192732400001</v>
      </c>
      <c r="O104" s="26" t="s">
        <v>0</v>
      </c>
    </row>
    <row r="105" spans="2:15" ht="15" customHeight="1" x14ac:dyDescent="0.25">
      <c r="B105" s="23" t="s">
        <v>155</v>
      </c>
      <c r="C105" s="1" t="s">
        <v>166</v>
      </c>
      <c r="D105" s="1"/>
      <c r="E105" s="1" t="s">
        <v>158</v>
      </c>
      <c r="F105" s="1"/>
      <c r="G105" s="24">
        <v>44307.732407407406</v>
      </c>
      <c r="H105" s="24">
        <v>46132</v>
      </c>
      <c r="I105" s="1" t="s">
        <v>109</v>
      </c>
      <c r="J105" s="25">
        <v>127500</v>
      </c>
      <c r="K105" s="25">
        <v>100000</v>
      </c>
      <c r="L105" s="25">
        <v>101251.07403455371</v>
      </c>
      <c r="M105" s="25">
        <v>127500</v>
      </c>
      <c r="N105" s="25">
        <v>79.412607085900007</v>
      </c>
      <c r="O105" s="26" t="s">
        <v>0</v>
      </c>
    </row>
    <row r="106" spans="2:15" ht="15" customHeight="1" x14ac:dyDescent="0.25">
      <c r="B106" s="23" t="s">
        <v>155</v>
      </c>
      <c r="C106" s="1" t="s">
        <v>166</v>
      </c>
      <c r="D106" s="1"/>
      <c r="E106" s="1" t="s">
        <v>158</v>
      </c>
      <c r="F106" s="1"/>
      <c r="G106" s="24">
        <v>44307.732858796298</v>
      </c>
      <c r="H106" s="24">
        <v>46132</v>
      </c>
      <c r="I106" s="1" t="s">
        <v>109</v>
      </c>
      <c r="J106" s="25">
        <v>127500</v>
      </c>
      <c r="K106" s="25">
        <v>100000</v>
      </c>
      <c r="L106" s="25">
        <v>101251.07403455371</v>
      </c>
      <c r="M106" s="25">
        <v>127500</v>
      </c>
      <c r="N106" s="25">
        <v>79.412607085900007</v>
      </c>
      <c r="O106" s="26" t="s">
        <v>0</v>
      </c>
    </row>
    <row r="107" spans="2:15" ht="15" customHeight="1" x14ac:dyDescent="0.25">
      <c r="B107" s="23" t="s">
        <v>155</v>
      </c>
      <c r="C107" s="1" t="s">
        <v>166</v>
      </c>
      <c r="D107" s="1"/>
      <c r="E107" s="1" t="s">
        <v>158</v>
      </c>
      <c r="F107" s="1"/>
      <c r="G107" s="24">
        <v>44370.42659722222</v>
      </c>
      <c r="H107" s="24">
        <v>46132</v>
      </c>
      <c r="I107" s="1" t="s">
        <v>109</v>
      </c>
      <c r="J107" s="25">
        <v>127500</v>
      </c>
      <c r="K107" s="25">
        <v>100947.44</v>
      </c>
      <c r="L107" s="25">
        <v>101251.07403455371</v>
      </c>
      <c r="M107" s="25">
        <v>127500</v>
      </c>
      <c r="N107" s="25">
        <v>79.412607085900007</v>
      </c>
      <c r="O107" s="26" t="s">
        <v>0</v>
      </c>
    </row>
    <row r="108" spans="2:15" ht="15" customHeight="1" x14ac:dyDescent="0.25">
      <c r="B108" s="23" t="s">
        <v>155</v>
      </c>
      <c r="C108" s="1" t="s">
        <v>166</v>
      </c>
      <c r="D108" s="1"/>
      <c r="E108" s="1" t="s">
        <v>158</v>
      </c>
      <c r="F108" s="1"/>
      <c r="G108" s="24">
        <v>44370.426620370374</v>
      </c>
      <c r="H108" s="24">
        <v>46132</v>
      </c>
      <c r="I108" s="1" t="s">
        <v>109</v>
      </c>
      <c r="J108" s="25">
        <v>127500</v>
      </c>
      <c r="K108" s="25">
        <v>100947.44</v>
      </c>
      <c r="L108" s="25">
        <v>101251.07403455371</v>
      </c>
      <c r="M108" s="25">
        <v>127500</v>
      </c>
      <c r="N108" s="25">
        <v>79.412607085900007</v>
      </c>
      <c r="O108" s="26" t="s">
        <v>0</v>
      </c>
    </row>
    <row r="109" spans="2:15" ht="15" customHeight="1" x14ac:dyDescent="0.25">
      <c r="B109" s="23" t="s">
        <v>187</v>
      </c>
      <c r="C109" s="1" t="s">
        <v>166</v>
      </c>
      <c r="D109" s="1"/>
      <c r="E109" s="1" t="s">
        <v>158</v>
      </c>
      <c r="F109" s="1"/>
      <c r="G109" s="24">
        <v>44425.475775462961</v>
      </c>
      <c r="H109" s="24">
        <v>46659</v>
      </c>
      <c r="I109" s="1" t="s">
        <v>109</v>
      </c>
      <c r="J109" s="25">
        <v>2796.39</v>
      </c>
      <c r="K109" s="25">
        <v>2046.67</v>
      </c>
      <c r="L109" s="25">
        <v>2031.7348633309</v>
      </c>
      <c r="M109" s="25">
        <v>2796.39</v>
      </c>
      <c r="N109" s="25">
        <v>72.655633274699994</v>
      </c>
      <c r="O109" s="26" t="s">
        <v>0</v>
      </c>
    </row>
    <row r="110" spans="2:15" ht="15" customHeight="1" x14ac:dyDescent="0.25">
      <c r="B110" s="23" t="s">
        <v>155</v>
      </c>
      <c r="C110" s="1" t="s">
        <v>166</v>
      </c>
      <c r="D110" s="1"/>
      <c r="E110" s="1" t="s">
        <v>158</v>
      </c>
      <c r="F110" s="1"/>
      <c r="G110" s="24">
        <v>44432.391157407408</v>
      </c>
      <c r="H110" s="24">
        <v>46132</v>
      </c>
      <c r="I110" s="1" t="s">
        <v>109</v>
      </c>
      <c r="J110" s="25">
        <v>126143.84</v>
      </c>
      <c r="K110" s="25">
        <v>100528.71</v>
      </c>
      <c r="L110" s="25">
        <v>101252.8486978984</v>
      </c>
      <c r="M110" s="25">
        <v>126143.84</v>
      </c>
      <c r="N110" s="25">
        <v>80.267771060300007</v>
      </c>
      <c r="O110" s="26" t="s">
        <v>0</v>
      </c>
    </row>
    <row r="111" spans="2:15" ht="15" customHeight="1" x14ac:dyDescent="0.25">
      <c r="B111" s="23" t="s">
        <v>155</v>
      </c>
      <c r="C111" s="1" t="s">
        <v>166</v>
      </c>
      <c r="D111" s="1"/>
      <c r="E111" s="1" t="s">
        <v>158</v>
      </c>
      <c r="F111" s="1"/>
      <c r="G111" s="24">
        <v>44438.615972222222</v>
      </c>
      <c r="H111" s="24">
        <v>46132</v>
      </c>
      <c r="I111" s="1" t="s">
        <v>109</v>
      </c>
      <c r="J111" s="25">
        <v>126143.84</v>
      </c>
      <c r="K111" s="25">
        <v>100619.02</v>
      </c>
      <c r="L111" s="25">
        <v>101252.8487349542</v>
      </c>
      <c r="M111" s="25">
        <v>126143.84</v>
      </c>
      <c r="N111" s="25">
        <v>80.267771089700005</v>
      </c>
      <c r="O111" s="26" t="s">
        <v>0</v>
      </c>
    </row>
    <row r="112" spans="2:15" ht="15" customHeight="1" x14ac:dyDescent="0.25">
      <c r="B112" s="23" t="s">
        <v>155</v>
      </c>
      <c r="C112" s="1" t="s">
        <v>166</v>
      </c>
      <c r="D112" s="1"/>
      <c r="E112" s="1" t="s">
        <v>158</v>
      </c>
      <c r="F112" s="1"/>
      <c r="G112" s="24">
        <v>44467.425694444442</v>
      </c>
      <c r="H112" s="24">
        <v>46132</v>
      </c>
      <c r="I112" s="1" t="s">
        <v>109</v>
      </c>
      <c r="J112" s="25">
        <v>126143.84</v>
      </c>
      <c r="K112" s="25">
        <v>101056.67</v>
      </c>
      <c r="L112" s="25">
        <v>101252.84959451899</v>
      </c>
      <c r="M112" s="25">
        <v>126143.84</v>
      </c>
      <c r="N112" s="25">
        <v>80.267771771100001</v>
      </c>
      <c r="O112" s="26" t="s">
        <v>0</v>
      </c>
    </row>
    <row r="113" spans="2:15" ht="15" customHeight="1" x14ac:dyDescent="0.25">
      <c r="B113" s="23" t="s">
        <v>155</v>
      </c>
      <c r="C113" s="1" t="s">
        <v>166</v>
      </c>
      <c r="D113" s="1"/>
      <c r="E113" s="1" t="s">
        <v>158</v>
      </c>
      <c r="F113" s="1"/>
      <c r="G113" s="24">
        <v>44490.394548611112</v>
      </c>
      <c r="H113" s="24">
        <v>46132</v>
      </c>
      <c r="I113" s="1" t="s">
        <v>109</v>
      </c>
      <c r="J113" s="25">
        <v>124787.68</v>
      </c>
      <c r="K113" s="25">
        <v>100048.34</v>
      </c>
      <c r="L113" s="25">
        <v>101252.8487349542</v>
      </c>
      <c r="M113" s="25">
        <v>124787.68</v>
      </c>
      <c r="N113" s="25">
        <v>81.140100316800002</v>
      </c>
      <c r="O113" s="26" t="s">
        <v>0</v>
      </c>
    </row>
    <row r="114" spans="2:15" ht="15" customHeight="1" x14ac:dyDescent="0.25">
      <c r="B114" s="23" t="s">
        <v>155</v>
      </c>
      <c r="C114" s="1" t="s">
        <v>166</v>
      </c>
      <c r="D114" s="1"/>
      <c r="E114" s="1" t="s">
        <v>158</v>
      </c>
      <c r="F114" s="1"/>
      <c r="G114" s="24">
        <v>44551.482974537037</v>
      </c>
      <c r="H114" s="24">
        <v>46132</v>
      </c>
      <c r="I114" s="1" t="s">
        <v>109</v>
      </c>
      <c r="J114" s="25">
        <v>124787.68</v>
      </c>
      <c r="K114" s="25">
        <v>100965.89</v>
      </c>
      <c r="L114" s="25">
        <v>101252.8487349542</v>
      </c>
      <c r="M114" s="25">
        <v>124787.68</v>
      </c>
      <c r="N114" s="25">
        <v>81.140100316800002</v>
      </c>
      <c r="O114" s="26" t="s">
        <v>0</v>
      </c>
    </row>
    <row r="115" spans="2:15" ht="15" customHeight="1" x14ac:dyDescent="0.25">
      <c r="B115" s="23" t="s">
        <v>155</v>
      </c>
      <c r="C115" s="1" t="s">
        <v>166</v>
      </c>
      <c r="D115" s="1"/>
      <c r="E115" s="1" t="s">
        <v>158</v>
      </c>
      <c r="F115" s="1"/>
      <c r="G115" s="24">
        <v>44565.384328703702</v>
      </c>
      <c r="H115" s="24">
        <v>46132</v>
      </c>
      <c r="I115" s="1" t="s">
        <v>109</v>
      </c>
      <c r="J115" s="25">
        <v>124787.68</v>
      </c>
      <c r="K115" s="25">
        <v>101177.65</v>
      </c>
      <c r="L115" s="25">
        <v>101252.8487349542</v>
      </c>
      <c r="M115" s="25">
        <v>124787.68</v>
      </c>
      <c r="N115" s="25">
        <v>81.140100316800002</v>
      </c>
      <c r="O115" s="26" t="s">
        <v>0</v>
      </c>
    </row>
    <row r="116" spans="2:15" ht="15" customHeight="1" x14ac:dyDescent="0.25">
      <c r="B116" s="23" t="s">
        <v>155</v>
      </c>
      <c r="C116" s="1" t="s">
        <v>166</v>
      </c>
      <c r="D116" s="1"/>
      <c r="E116" s="1" t="s">
        <v>158</v>
      </c>
      <c r="F116" s="1"/>
      <c r="G116" s="24">
        <v>44593.54614583333</v>
      </c>
      <c r="H116" s="24">
        <v>46132</v>
      </c>
      <c r="I116" s="1" t="s">
        <v>109</v>
      </c>
      <c r="J116" s="25">
        <v>123416.45</v>
      </c>
      <c r="K116" s="25">
        <v>100228.2</v>
      </c>
      <c r="L116" s="25">
        <v>101252.84959451899</v>
      </c>
      <c r="M116" s="25">
        <v>123416.45</v>
      </c>
      <c r="N116" s="25">
        <v>82.041615679700001</v>
      </c>
      <c r="O116" s="26" t="s">
        <v>0</v>
      </c>
    </row>
    <row r="117" spans="2:15" ht="15" customHeight="1" x14ac:dyDescent="0.25">
      <c r="B117" s="23" t="s">
        <v>187</v>
      </c>
      <c r="C117" s="1" t="s">
        <v>166</v>
      </c>
      <c r="D117" s="1"/>
      <c r="E117" s="1" t="s">
        <v>158</v>
      </c>
      <c r="F117" s="1"/>
      <c r="G117" s="24">
        <v>44601.457673611112</v>
      </c>
      <c r="H117" s="24">
        <v>46659</v>
      </c>
      <c r="I117" s="1" t="s">
        <v>109</v>
      </c>
      <c r="J117" s="25">
        <v>54706.67</v>
      </c>
      <c r="K117" s="25">
        <v>40892.75</v>
      </c>
      <c r="L117" s="25">
        <v>40635.4098550821</v>
      </c>
      <c r="M117" s="25">
        <v>54706.67</v>
      </c>
      <c r="N117" s="25">
        <v>74.278712001800002</v>
      </c>
      <c r="O117" s="26" t="s">
        <v>0</v>
      </c>
    </row>
    <row r="118" spans="2:15" ht="15" customHeight="1" x14ac:dyDescent="0.25">
      <c r="B118" s="23" t="s">
        <v>187</v>
      </c>
      <c r="C118" s="1" t="s">
        <v>166</v>
      </c>
      <c r="D118" s="1"/>
      <c r="E118" s="1" t="s">
        <v>158</v>
      </c>
      <c r="F118" s="1"/>
      <c r="G118" s="24">
        <v>44601.462418981479</v>
      </c>
      <c r="H118" s="24">
        <v>47753</v>
      </c>
      <c r="I118" s="1" t="s">
        <v>109</v>
      </c>
      <c r="J118" s="25">
        <v>399419.97</v>
      </c>
      <c r="K118" s="25">
        <v>257968.58</v>
      </c>
      <c r="L118" s="25">
        <v>256250.80675195871</v>
      </c>
      <c r="M118" s="25">
        <v>399419.97</v>
      </c>
      <c r="N118" s="25">
        <v>64.155732311500003</v>
      </c>
      <c r="O118" s="26" t="s">
        <v>0</v>
      </c>
    </row>
    <row r="119" spans="2:15" ht="15" customHeight="1" x14ac:dyDescent="0.25">
      <c r="B119" s="23" t="s">
        <v>187</v>
      </c>
      <c r="C119" s="1" t="s">
        <v>166</v>
      </c>
      <c r="D119" s="1"/>
      <c r="E119" s="1" t="s">
        <v>158</v>
      </c>
      <c r="F119" s="1"/>
      <c r="G119" s="24">
        <v>44609.547418981485</v>
      </c>
      <c r="H119" s="24">
        <v>47753</v>
      </c>
      <c r="I119" s="1" t="s">
        <v>109</v>
      </c>
      <c r="J119" s="25">
        <v>792500.01</v>
      </c>
      <c r="K119" s="25">
        <v>512554.8</v>
      </c>
      <c r="L119" s="25">
        <v>508429.49826404691</v>
      </c>
      <c r="M119" s="25">
        <v>792500.01</v>
      </c>
      <c r="N119" s="25">
        <v>64.155140927299996</v>
      </c>
      <c r="O119" s="26" t="s">
        <v>0</v>
      </c>
    </row>
    <row r="120" spans="2:15" ht="15" customHeight="1" x14ac:dyDescent="0.25">
      <c r="B120" s="23" t="s">
        <v>187</v>
      </c>
      <c r="C120" s="1" t="s">
        <v>166</v>
      </c>
      <c r="D120" s="1"/>
      <c r="E120" s="1" t="s">
        <v>158</v>
      </c>
      <c r="F120" s="1"/>
      <c r="G120" s="24">
        <v>44754.625162037039</v>
      </c>
      <c r="H120" s="24">
        <v>47753</v>
      </c>
      <c r="I120" s="1" t="s">
        <v>109</v>
      </c>
      <c r="J120" s="25">
        <v>3105.15</v>
      </c>
      <c r="K120" s="25">
        <v>2037.02</v>
      </c>
      <c r="L120" s="25">
        <v>2033.7865583329999</v>
      </c>
      <c r="M120" s="25">
        <v>3105.15</v>
      </c>
      <c r="N120" s="25">
        <v>65.497208132699996</v>
      </c>
      <c r="O120" s="26" t="s">
        <v>0</v>
      </c>
    </row>
    <row r="121" spans="2:15" ht="15" customHeight="1" x14ac:dyDescent="0.25">
      <c r="B121" s="23" t="s">
        <v>155</v>
      </c>
      <c r="C121" s="1" t="s">
        <v>166</v>
      </c>
      <c r="D121" s="1"/>
      <c r="E121" s="1" t="s">
        <v>158</v>
      </c>
      <c r="F121" s="1"/>
      <c r="G121" s="24">
        <v>44862.4221412037</v>
      </c>
      <c r="H121" s="24">
        <v>46111</v>
      </c>
      <c r="I121" s="1" t="s">
        <v>109</v>
      </c>
      <c r="J121" s="25">
        <v>119363.03</v>
      </c>
      <c r="K121" s="25">
        <v>100543.38</v>
      </c>
      <c r="L121" s="25">
        <v>100197.6835520989</v>
      </c>
      <c r="M121" s="25">
        <v>119363.03</v>
      </c>
      <c r="N121" s="25">
        <v>83.943649513699995</v>
      </c>
      <c r="O121" s="26" t="s">
        <v>0</v>
      </c>
    </row>
    <row r="122" spans="2:15" ht="15" customHeight="1" x14ac:dyDescent="0.25">
      <c r="B122" s="23" t="s">
        <v>155</v>
      </c>
      <c r="C122" s="1" t="s">
        <v>166</v>
      </c>
      <c r="D122" s="1"/>
      <c r="E122" s="1" t="s">
        <v>158</v>
      </c>
      <c r="F122" s="1"/>
      <c r="G122" s="24">
        <v>44928.613437500004</v>
      </c>
      <c r="H122" s="24">
        <v>46111</v>
      </c>
      <c r="I122" s="1" t="s">
        <v>109</v>
      </c>
      <c r="J122" s="25">
        <v>118006.87</v>
      </c>
      <c r="K122" s="25">
        <v>100182.82</v>
      </c>
      <c r="L122" s="25">
        <v>100197.6835520989</v>
      </c>
      <c r="M122" s="25">
        <v>118006.87</v>
      </c>
      <c r="N122" s="25">
        <v>84.908347753100003</v>
      </c>
      <c r="O122" s="26" t="s">
        <v>0</v>
      </c>
    </row>
    <row r="123" spans="2:15" ht="15" customHeight="1" x14ac:dyDescent="0.25">
      <c r="B123" s="23" t="s">
        <v>155</v>
      </c>
      <c r="C123" s="1" t="s">
        <v>166</v>
      </c>
      <c r="D123" s="1"/>
      <c r="E123" s="1" t="s">
        <v>158</v>
      </c>
      <c r="F123" s="1"/>
      <c r="G123" s="24">
        <v>44928.614942129629</v>
      </c>
      <c r="H123" s="24">
        <v>46111</v>
      </c>
      <c r="I123" s="1" t="s">
        <v>109</v>
      </c>
      <c r="J123" s="25">
        <v>118006.87</v>
      </c>
      <c r="K123" s="25">
        <v>100182.82</v>
      </c>
      <c r="L123" s="25">
        <v>100197.6835520989</v>
      </c>
      <c r="M123" s="25">
        <v>118006.87</v>
      </c>
      <c r="N123" s="25">
        <v>84.908347753100003</v>
      </c>
      <c r="O123" s="26" t="s">
        <v>0</v>
      </c>
    </row>
    <row r="124" spans="2:15" ht="15" customHeight="1" x14ac:dyDescent="0.25">
      <c r="B124" s="23" t="s">
        <v>155</v>
      </c>
      <c r="C124" s="1" t="s">
        <v>166</v>
      </c>
      <c r="D124" s="1"/>
      <c r="E124" s="1" t="s">
        <v>158</v>
      </c>
      <c r="F124" s="1"/>
      <c r="G124" s="24">
        <v>44945.430937500001</v>
      </c>
      <c r="H124" s="24">
        <v>45412</v>
      </c>
      <c r="I124" s="1" t="s">
        <v>109</v>
      </c>
      <c r="J124" s="25">
        <v>26517.78</v>
      </c>
      <c r="K124" s="25">
        <v>25083.56</v>
      </c>
      <c r="L124" s="25">
        <v>25164.085698048399</v>
      </c>
      <c r="M124" s="25">
        <v>26517.78</v>
      </c>
      <c r="N124" s="25">
        <v>94.895144684200005</v>
      </c>
      <c r="O124" s="26" t="s">
        <v>0</v>
      </c>
    </row>
    <row r="125" spans="2:15" ht="15" customHeight="1" x14ac:dyDescent="0.25">
      <c r="B125" s="23" t="s">
        <v>155</v>
      </c>
      <c r="C125" s="1" t="s">
        <v>166</v>
      </c>
      <c r="D125" s="1"/>
      <c r="E125" s="1" t="s">
        <v>158</v>
      </c>
      <c r="F125" s="1"/>
      <c r="G125" s="24">
        <v>44945.433611111112</v>
      </c>
      <c r="H125" s="24">
        <v>45412</v>
      </c>
      <c r="I125" s="1" t="s">
        <v>109</v>
      </c>
      <c r="J125" s="25">
        <v>26517.78</v>
      </c>
      <c r="K125" s="25">
        <v>25083.56</v>
      </c>
      <c r="L125" s="25">
        <v>25164.085698048399</v>
      </c>
      <c r="M125" s="25">
        <v>26517.78</v>
      </c>
      <c r="N125" s="25">
        <v>94.895144684200005</v>
      </c>
      <c r="O125" s="26" t="s">
        <v>191</v>
      </c>
    </row>
    <row r="126" spans="2:15" ht="15" customHeight="1" x14ac:dyDescent="0.25">
      <c r="B126" s="23" t="s">
        <v>187</v>
      </c>
      <c r="C126" s="1" t="s">
        <v>166</v>
      </c>
      <c r="D126" s="1"/>
      <c r="E126" s="1" t="s">
        <v>158</v>
      </c>
      <c r="F126" s="1"/>
      <c r="G126" s="24">
        <v>45020.71466435185</v>
      </c>
      <c r="H126" s="24">
        <v>46657</v>
      </c>
      <c r="I126" s="1" t="s">
        <v>109</v>
      </c>
      <c r="J126" s="25">
        <v>141640.93</v>
      </c>
      <c r="K126" s="25">
        <v>111111.76</v>
      </c>
      <c r="L126" s="25">
        <v>112757.8825611842</v>
      </c>
      <c r="M126" s="25">
        <v>141640.93</v>
      </c>
      <c r="N126" s="25">
        <v>79.608261934699996</v>
      </c>
      <c r="O126" s="26" t="s">
        <v>0</v>
      </c>
    </row>
    <row r="127" spans="2:15" ht="15" customHeight="1" x14ac:dyDescent="0.25">
      <c r="B127" s="23" t="s">
        <v>187</v>
      </c>
      <c r="C127" s="1" t="s">
        <v>166</v>
      </c>
      <c r="D127" s="1"/>
      <c r="E127" s="1" t="s">
        <v>158</v>
      </c>
      <c r="F127" s="1"/>
      <c r="G127" s="24">
        <v>45174.551516203705</v>
      </c>
      <c r="H127" s="24">
        <v>46982</v>
      </c>
      <c r="I127" s="1" t="s">
        <v>109</v>
      </c>
      <c r="J127" s="25">
        <v>66828.800000000003</v>
      </c>
      <c r="K127" s="25">
        <v>50110.95</v>
      </c>
      <c r="L127" s="25">
        <v>50350.422488094198</v>
      </c>
      <c r="M127" s="25">
        <v>66828.800000000003</v>
      </c>
      <c r="N127" s="25">
        <v>75.342401012899998</v>
      </c>
      <c r="O127" s="26" t="s">
        <v>0</v>
      </c>
    </row>
    <row r="128" spans="2:15" ht="15" customHeight="1" x14ac:dyDescent="0.25">
      <c r="B128" s="23" t="s">
        <v>187</v>
      </c>
      <c r="C128" s="1" t="s">
        <v>166</v>
      </c>
      <c r="D128" s="1"/>
      <c r="E128" s="1" t="s">
        <v>158</v>
      </c>
      <c r="F128" s="1"/>
      <c r="G128" s="24">
        <v>45174.551527777781</v>
      </c>
      <c r="H128" s="24">
        <v>46982</v>
      </c>
      <c r="I128" s="1" t="s">
        <v>109</v>
      </c>
      <c r="J128" s="25">
        <v>66828.800000000003</v>
      </c>
      <c r="K128" s="25">
        <v>50110.95</v>
      </c>
      <c r="L128" s="25">
        <v>50350.422488094198</v>
      </c>
      <c r="M128" s="25">
        <v>66828.800000000003</v>
      </c>
      <c r="N128" s="25">
        <v>75.342401012899998</v>
      </c>
      <c r="O128" s="26" t="s">
        <v>0</v>
      </c>
    </row>
    <row r="129" spans="2:15" ht="15" customHeight="1" x14ac:dyDescent="0.25">
      <c r="B129" s="23" t="s">
        <v>187</v>
      </c>
      <c r="C129" s="1" t="s">
        <v>166</v>
      </c>
      <c r="D129" s="1"/>
      <c r="E129" s="1" t="s">
        <v>158</v>
      </c>
      <c r="F129" s="1"/>
      <c r="G129" s="24">
        <v>45174.551527777781</v>
      </c>
      <c r="H129" s="24">
        <v>46982</v>
      </c>
      <c r="I129" s="1" t="s">
        <v>109</v>
      </c>
      <c r="J129" s="25">
        <v>66828.800000000003</v>
      </c>
      <c r="K129" s="25">
        <v>50110.95</v>
      </c>
      <c r="L129" s="25">
        <v>50350.422488094198</v>
      </c>
      <c r="M129" s="25">
        <v>66828.800000000003</v>
      </c>
      <c r="N129" s="25">
        <v>75.342401012899998</v>
      </c>
      <c r="O129" s="26" t="s">
        <v>0</v>
      </c>
    </row>
    <row r="130" spans="2:15" ht="15" customHeight="1" x14ac:dyDescent="0.25">
      <c r="B130" s="23" t="s">
        <v>187</v>
      </c>
      <c r="C130" s="1" t="s">
        <v>166</v>
      </c>
      <c r="D130" s="1"/>
      <c r="E130" s="1" t="s">
        <v>158</v>
      </c>
      <c r="F130" s="1"/>
      <c r="G130" s="24">
        <v>45174.551539351851</v>
      </c>
      <c r="H130" s="24">
        <v>46982</v>
      </c>
      <c r="I130" s="1" t="s">
        <v>109</v>
      </c>
      <c r="J130" s="25">
        <v>66828.800000000003</v>
      </c>
      <c r="K130" s="25">
        <v>50110.95</v>
      </c>
      <c r="L130" s="25">
        <v>50350.422488094198</v>
      </c>
      <c r="M130" s="25">
        <v>66828.800000000003</v>
      </c>
      <c r="N130" s="25">
        <v>75.342401012899998</v>
      </c>
      <c r="O130" s="26" t="s">
        <v>0</v>
      </c>
    </row>
    <row r="131" spans="2:15" ht="15" customHeight="1" x14ac:dyDescent="0.25">
      <c r="B131" s="23" t="s">
        <v>187</v>
      </c>
      <c r="C131" s="1" t="s">
        <v>166</v>
      </c>
      <c r="D131" s="1"/>
      <c r="E131" s="1" t="s">
        <v>158</v>
      </c>
      <c r="F131" s="1"/>
      <c r="G131" s="24">
        <v>45174.551550925928</v>
      </c>
      <c r="H131" s="24">
        <v>46982</v>
      </c>
      <c r="I131" s="1" t="s">
        <v>109</v>
      </c>
      <c r="J131" s="25">
        <v>66828.800000000003</v>
      </c>
      <c r="K131" s="25">
        <v>50110.95</v>
      </c>
      <c r="L131" s="25">
        <v>50350.422488094198</v>
      </c>
      <c r="M131" s="25">
        <v>66828.800000000003</v>
      </c>
      <c r="N131" s="25">
        <v>75.342401012899998</v>
      </c>
      <c r="O131" s="26" t="s">
        <v>0</v>
      </c>
    </row>
    <row r="132" spans="2:15" ht="15" customHeight="1" x14ac:dyDescent="0.25">
      <c r="B132" s="23" t="s">
        <v>187</v>
      </c>
      <c r="C132" s="1" t="s">
        <v>166</v>
      </c>
      <c r="D132" s="1"/>
      <c r="E132" s="1" t="s">
        <v>158</v>
      </c>
      <c r="F132" s="1"/>
      <c r="G132" s="24">
        <v>45174.551562499997</v>
      </c>
      <c r="H132" s="24">
        <v>46982</v>
      </c>
      <c r="I132" s="1" t="s">
        <v>109</v>
      </c>
      <c r="J132" s="25">
        <v>66828.800000000003</v>
      </c>
      <c r="K132" s="25">
        <v>50110.95</v>
      </c>
      <c r="L132" s="25">
        <v>50350.422488094198</v>
      </c>
      <c r="M132" s="25">
        <v>66828.800000000003</v>
      </c>
      <c r="N132" s="25">
        <v>75.342401012899998</v>
      </c>
      <c r="O132" s="26" t="s">
        <v>0</v>
      </c>
    </row>
    <row r="133" spans="2:15" ht="15" customHeight="1" x14ac:dyDescent="0.25">
      <c r="B133" s="23" t="s">
        <v>188</v>
      </c>
      <c r="C133" s="1" t="s">
        <v>166</v>
      </c>
      <c r="D133" s="1"/>
      <c r="E133" s="1" t="s">
        <v>158</v>
      </c>
      <c r="F133" s="1"/>
      <c r="G133" s="24">
        <v>45176.674953703703</v>
      </c>
      <c r="H133" s="24">
        <v>46659</v>
      </c>
      <c r="I133" s="1" t="s">
        <v>109</v>
      </c>
      <c r="J133" s="25">
        <v>757164.9</v>
      </c>
      <c r="K133" s="25">
        <v>602868.53</v>
      </c>
      <c r="L133" s="25">
        <v>596877.53892301139</v>
      </c>
      <c r="M133" s="25">
        <v>757164.9</v>
      </c>
      <c r="N133" s="25">
        <v>78.830587488000006</v>
      </c>
      <c r="O133" s="26" t="s">
        <v>0</v>
      </c>
    </row>
    <row r="134" spans="2:15" ht="15" customHeight="1" x14ac:dyDescent="0.25">
      <c r="B134" s="23" t="s">
        <v>188</v>
      </c>
      <c r="C134" s="1" t="s">
        <v>166</v>
      </c>
      <c r="D134" s="1"/>
      <c r="E134" s="1" t="s">
        <v>158</v>
      </c>
      <c r="F134" s="1"/>
      <c r="G134" s="24">
        <v>45182.617442129631</v>
      </c>
      <c r="H134" s="24">
        <v>46659</v>
      </c>
      <c r="I134" s="1" t="s">
        <v>109</v>
      </c>
      <c r="J134" s="25">
        <v>80035.88</v>
      </c>
      <c r="K134" s="25">
        <v>64185.45</v>
      </c>
      <c r="L134" s="25">
        <v>63460.431008720101</v>
      </c>
      <c r="M134" s="25">
        <v>80035.88</v>
      </c>
      <c r="N134" s="25">
        <v>79.289977206100005</v>
      </c>
      <c r="O134" s="26" t="s">
        <v>0</v>
      </c>
    </row>
    <row r="135" spans="2:15" ht="15" customHeight="1" x14ac:dyDescent="0.25">
      <c r="B135" s="23" t="s">
        <v>155</v>
      </c>
      <c r="C135" s="1" t="s">
        <v>166</v>
      </c>
      <c r="D135" s="1"/>
      <c r="E135" s="1" t="s">
        <v>158</v>
      </c>
      <c r="F135" s="1"/>
      <c r="G135" s="24">
        <v>45210.752789351856</v>
      </c>
      <c r="H135" s="24">
        <v>45827</v>
      </c>
      <c r="I135" s="1" t="s">
        <v>109</v>
      </c>
      <c r="J135" s="25">
        <v>274297.92</v>
      </c>
      <c r="K135" s="25">
        <v>246074.11</v>
      </c>
      <c r="L135" s="25">
        <v>246356.22457671189</v>
      </c>
      <c r="M135" s="25">
        <v>274297.92</v>
      </c>
      <c r="N135" s="25">
        <v>89.813376848299995</v>
      </c>
      <c r="O135" s="26" t="s">
        <v>0</v>
      </c>
    </row>
    <row r="136" spans="2:15" ht="15" customHeight="1" x14ac:dyDescent="0.25">
      <c r="B136" s="23" t="s">
        <v>155</v>
      </c>
      <c r="C136" s="1" t="s">
        <v>166</v>
      </c>
      <c r="D136" s="1"/>
      <c r="E136" s="1" t="s">
        <v>158</v>
      </c>
      <c r="F136" s="1"/>
      <c r="G136" s="24">
        <v>45210.752800925926</v>
      </c>
      <c r="H136" s="24">
        <v>45827</v>
      </c>
      <c r="I136" s="1" t="s">
        <v>109</v>
      </c>
      <c r="J136" s="25">
        <v>274297.92</v>
      </c>
      <c r="K136" s="25">
        <v>246074.11</v>
      </c>
      <c r="L136" s="25">
        <v>246356.22457671189</v>
      </c>
      <c r="M136" s="25">
        <v>274297.92</v>
      </c>
      <c r="N136" s="25">
        <v>89.813376848299995</v>
      </c>
      <c r="O136" s="26" t="s">
        <v>0</v>
      </c>
    </row>
    <row r="137" spans="2:15" ht="15" customHeight="1" x14ac:dyDescent="0.25">
      <c r="B137" s="23" t="s">
        <v>187</v>
      </c>
      <c r="C137" s="1" t="s">
        <v>166</v>
      </c>
      <c r="D137" s="1"/>
      <c r="E137" s="1" t="s">
        <v>158</v>
      </c>
      <c r="F137" s="1"/>
      <c r="G137" s="24">
        <v>45215.716192129636</v>
      </c>
      <c r="H137" s="24">
        <v>46659</v>
      </c>
      <c r="I137" s="1" t="s">
        <v>109</v>
      </c>
      <c r="J137" s="25">
        <v>188071.05</v>
      </c>
      <c r="K137" s="25">
        <v>151481.44</v>
      </c>
      <c r="L137" s="25">
        <v>153395.9538959183</v>
      </c>
      <c r="M137" s="25">
        <v>188071.05</v>
      </c>
      <c r="N137" s="25">
        <v>81.562767845400003</v>
      </c>
      <c r="O137" s="26" t="s">
        <v>0</v>
      </c>
    </row>
    <row r="138" spans="2:15" ht="15" customHeight="1" x14ac:dyDescent="0.25">
      <c r="B138" s="23" t="s">
        <v>187</v>
      </c>
      <c r="C138" s="1" t="s">
        <v>166</v>
      </c>
      <c r="D138" s="1"/>
      <c r="E138" s="1" t="s">
        <v>158</v>
      </c>
      <c r="F138" s="1"/>
      <c r="G138" s="24">
        <v>45215.718090277784</v>
      </c>
      <c r="H138" s="24">
        <v>46659</v>
      </c>
      <c r="I138" s="1" t="s">
        <v>109</v>
      </c>
      <c r="J138" s="25">
        <v>1245.5</v>
      </c>
      <c r="K138" s="25">
        <v>1003.18</v>
      </c>
      <c r="L138" s="25">
        <v>1015.8635142542</v>
      </c>
      <c r="M138" s="25">
        <v>1245.5</v>
      </c>
      <c r="N138" s="25">
        <v>81.562706885099999</v>
      </c>
      <c r="O138" s="26" t="s">
        <v>0</v>
      </c>
    </row>
    <row r="139" spans="2:15" ht="15" customHeight="1" x14ac:dyDescent="0.25">
      <c r="B139" s="23" t="s">
        <v>187</v>
      </c>
      <c r="C139" s="1" t="s">
        <v>166</v>
      </c>
      <c r="D139" s="1"/>
      <c r="E139" s="1" t="s">
        <v>158</v>
      </c>
      <c r="F139" s="1"/>
      <c r="G139" s="24">
        <v>45217.64234953704</v>
      </c>
      <c r="H139" s="24">
        <v>46982</v>
      </c>
      <c r="I139" s="1" t="s">
        <v>109</v>
      </c>
      <c r="J139" s="25">
        <v>26731.599999999999</v>
      </c>
      <c r="K139" s="25">
        <v>20203.43</v>
      </c>
      <c r="L139" s="25">
        <v>20140.583755571999</v>
      </c>
      <c r="M139" s="25">
        <v>26731.599999999999</v>
      </c>
      <c r="N139" s="25">
        <v>75.343727107899994</v>
      </c>
      <c r="O139" s="26" t="s">
        <v>0</v>
      </c>
    </row>
    <row r="140" spans="2:15" ht="15" customHeight="1" x14ac:dyDescent="0.25">
      <c r="B140" s="23" t="s">
        <v>155</v>
      </c>
      <c r="C140" s="1" t="s">
        <v>166</v>
      </c>
      <c r="D140" s="1"/>
      <c r="E140" s="27" t="s">
        <v>158</v>
      </c>
      <c r="F140" s="1"/>
      <c r="G140" s="24">
        <v>45219.461076388892</v>
      </c>
      <c r="H140" s="24">
        <v>46132</v>
      </c>
      <c r="I140" s="1" t="s">
        <v>109</v>
      </c>
      <c r="J140" s="25">
        <v>113923.32</v>
      </c>
      <c r="K140" s="25">
        <v>100167.67</v>
      </c>
      <c r="L140" s="25">
        <v>101252.84959451899</v>
      </c>
      <c r="M140" s="25">
        <v>113923.32</v>
      </c>
      <c r="N140" s="25">
        <v>88.878071315400007</v>
      </c>
      <c r="O140" s="26" t="s">
        <v>0</v>
      </c>
    </row>
    <row r="141" spans="2:15" ht="15" customHeight="1" x14ac:dyDescent="0.25">
      <c r="B141" s="23" t="s">
        <v>155</v>
      </c>
      <c r="C141" s="1" t="s">
        <v>166</v>
      </c>
      <c r="D141" s="1"/>
      <c r="E141" s="27" t="s">
        <v>158</v>
      </c>
      <c r="F141" s="1"/>
      <c r="G141" s="24">
        <v>45219.462280092594</v>
      </c>
      <c r="H141" s="24">
        <v>46132</v>
      </c>
      <c r="I141" s="1" t="s">
        <v>109</v>
      </c>
      <c r="J141" s="25">
        <v>113923.32</v>
      </c>
      <c r="K141" s="25">
        <v>100167.67</v>
      </c>
      <c r="L141" s="25">
        <v>101252.84959451899</v>
      </c>
      <c r="M141" s="25">
        <v>113923.32</v>
      </c>
      <c r="N141" s="25">
        <v>88.878071315400007</v>
      </c>
      <c r="O141" s="26" t="s">
        <v>0</v>
      </c>
    </row>
    <row r="142" spans="2:15" ht="15" customHeight="1" x14ac:dyDescent="0.25">
      <c r="B142" s="23" t="s">
        <v>155</v>
      </c>
      <c r="C142" s="1" t="s">
        <v>166</v>
      </c>
      <c r="D142" s="1"/>
      <c r="E142" s="27" t="s">
        <v>158</v>
      </c>
      <c r="F142" s="1"/>
      <c r="G142" s="24">
        <v>45219.462291666663</v>
      </c>
      <c r="H142" s="24">
        <v>46132</v>
      </c>
      <c r="I142" s="1" t="s">
        <v>109</v>
      </c>
      <c r="J142" s="25">
        <v>113923.32</v>
      </c>
      <c r="K142" s="25">
        <v>100167.67</v>
      </c>
      <c r="L142" s="25">
        <v>101252.84959451899</v>
      </c>
      <c r="M142" s="25">
        <v>113923.32</v>
      </c>
      <c r="N142" s="25">
        <v>88.878071315400007</v>
      </c>
      <c r="O142" s="26" t="s">
        <v>0</v>
      </c>
    </row>
    <row r="143" spans="2:15" ht="15" customHeight="1" x14ac:dyDescent="0.25">
      <c r="B143" s="23" t="s">
        <v>155</v>
      </c>
      <c r="C143" s="1" t="s">
        <v>166</v>
      </c>
      <c r="D143" s="1"/>
      <c r="E143" s="27" t="s">
        <v>158</v>
      </c>
      <c r="F143" s="1"/>
      <c r="G143" s="24">
        <v>45219.46230324074</v>
      </c>
      <c r="H143" s="24">
        <v>46132</v>
      </c>
      <c r="I143" s="1" t="s">
        <v>109</v>
      </c>
      <c r="J143" s="25">
        <v>113923.32</v>
      </c>
      <c r="K143" s="25">
        <v>100167.67</v>
      </c>
      <c r="L143" s="25">
        <v>101252.84959451899</v>
      </c>
      <c r="M143" s="25">
        <v>113923.32</v>
      </c>
      <c r="N143" s="25">
        <v>88.878071315400007</v>
      </c>
      <c r="O143" s="26" t="s">
        <v>0</v>
      </c>
    </row>
    <row r="144" spans="2:15" ht="15" customHeight="1" x14ac:dyDescent="0.25">
      <c r="B144" s="23" t="s">
        <v>187</v>
      </c>
      <c r="C144" s="1" t="s">
        <v>166</v>
      </c>
      <c r="D144" s="1"/>
      <c r="E144" s="27" t="s">
        <v>158</v>
      </c>
      <c r="F144" s="1"/>
      <c r="G144" s="24">
        <v>45219.471250000002</v>
      </c>
      <c r="H144" s="24">
        <v>47753</v>
      </c>
      <c r="I144" s="1" t="s">
        <v>109</v>
      </c>
      <c r="J144" s="25">
        <v>14553.57</v>
      </c>
      <c r="K144" s="25">
        <v>10040.959999999999</v>
      </c>
      <c r="L144" s="25">
        <v>10168.4449614733</v>
      </c>
      <c r="M144" s="25">
        <v>14553.57</v>
      </c>
      <c r="N144" s="25">
        <v>69.869076532199998</v>
      </c>
      <c r="O144" s="26" t="s">
        <v>0</v>
      </c>
    </row>
    <row r="145" spans="2:15" ht="15" customHeight="1" x14ac:dyDescent="0.25">
      <c r="B145" s="23" t="s">
        <v>187</v>
      </c>
      <c r="C145" s="1" t="s">
        <v>166</v>
      </c>
      <c r="D145" s="1"/>
      <c r="E145" s="27" t="s">
        <v>158</v>
      </c>
      <c r="F145" s="1"/>
      <c r="G145" s="24">
        <v>45244.654085648144</v>
      </c>
      <c r="H145" s="24">
        <v>47711</v>
      </c>
      <c r="I145" s="1" t="s">
        <v>109</v>
      </c>
      <c r="J145" s="25">
        <v>77420.25</v>
      </c>
      <c r="K145" s="25">
        <v>52817.77</v>
      </c>
      <c r="L145" s="25">
        <v>52377.802585776997</v>
      </c>
      <c r="M145" s="25">
        <v>77420.25</v>
      </c>
      <c r="N145" s="25">
        <v>67.653879425300005</v>
      </c>
      <c r="O145" s="26" t="s">
        <v>0</v>
      </c>
    </row>
    <row r="146" spans="2:15" ht="15" customHeight="1" x14ac:dyDescent="0.25">
      <c r="B146" s="23" t="s">
        <v>187</v>
      </c>
      <c r="C146" s="1" t="s">
        <v>166</v>
      </c>
      <c r="D146" s="1"/>
      <c r="E146" s="27" t="s">
        <v>158</v>
      </c>
      <c r="F146" s="1"/>
      <c r="G146" s="24">
        <v>45244.654560185183</v>
      </c>
      <c r="H146" s="24">
        <v>47711</v>
      </c>
      <c r="I146" s="1" t="s">
        <v>109</v>
      </c>
      <c r="J146" s="25">
        <v>41687.85</v>
      </c>
      <c r="K146" s="25">
        <v>28440.31</v>
      </c>
      <c r="L146" s="25">
        <v>28203.449701841098</v>
      </c>
      <c r="M146" s="25">
        <v>41687.85</v>
      </c>
      <c r="N146" s="25">
        <v>67.653884049799998</v>
      </c>
      <c r="O146" s="26" t="s">
        <v>0</v>
      </c>
    </row>
    <row r="147" spans="2:15" ht="15" customHeight="1" x14ac:dyDescent="0.25">
      <c r="B147" s="23" t="s">
        <v>187</v>
      </c>
      <c r="C147" s="1" t="s">
        <v>166</v>
      </c>
      <c r="D147" s="1"/>
      <c r="E147" s="27" t="s">
        <v>158</v>
      </c>
      <c r="F147" s="1"/>
      <c r="G147" s="24">
        <v>45259.720821759263</v>
      </c>
      <c r="H147" s="24">
        <v>46982</v>
      </c>
      <c r="I147" s="1" t="s">
        <v>109</v>
      </c>
      <c r="J147" s="25">
        <v>67307.13</v>
      </c>
      <c r="K147" s="25">
        <v>51056.57</v>
      </c>
      <c r="L147" s="25">
        <v>51357.091315126003</v>
      </c>
      <c r="M147" s="25">
        <v>67307.13</v>
      </c>
      <c r="N147" s="25">
        <v>76.302601693400007</v>
      </c>
      <c r="O147" s="26" t="s">
        <v>0</v>
      </c>
    </row>
    <row r="148" spans="2:15" ht="15" customHeight="1" x14ac:dyDescent="0.25">
      <c r="B148" s="23" t="s">
        <v>155</v>
      </c>
      <c r="C148" s="1" t="s">
        <v>166</v>
      </c>
      <c r="D148" s="1"/>
      <c r="E148" s="27" t="s">
        <v>158</v>
      </c>
      <c r="F148" s="1"/>
      <c r="G148" s="24">
        <v>45265.624861111115</v>
      </c>
      <c r="H148" s="24">
        <v>46153</v>
      </c>
      <c r="I148" s="1" t="s">
        <v>109</v>
      </c>
      <c r="J148" s="25">
        <v>116650.69</v>
      </c>
      <c r="K148" s="25">
        <v>103249.42</v>
      </c>
      <c r="L148" s="25">
        <v>103643.9511427492</v>
      </c>
      <c r="M148" s="25">
        <v>116650.69</v>
      </c>
      <c r="N148" s="25">
        <v>88.849839759000005</v>
      </c>
      <c r="O148" s="26" t="s">
        <v>0</v>
      </c>
    </row>
    <row r="149" spans="2:15" ht="15" customHeight="1" x14ac:dyDescent="0.25">
      <c r="B149" s="23" t="s">
        <v>155</v>
      </c>
      <c r="C149" s="1" t="s">
        <v>166</v>
      </c>
      <c r="D149" s="1"/>
      <c r="E149" s="27" t="s">
        <v>158</v>
      </c>
      <c r="F149" s="1"/>
      <c r="G149" s="24">
        <v>45265.628055555557</v>
      </c>
      <c r="H149" s="24">
        <v>46153</v>
      </c>
      <c r="I149" s="1" t="s">
        <v>109</v>
      </c>
      <c r="J149" s="25">
        <v>116650.69</v>
      </c>
      <c r="K149" s="25">
        <v>103249.42</v>
      </c>
      <c r="L149" s="25">
        <v>103643.9511427492</v>
      </c>
      <c r="M149" s="25">
        <v>116650.69</v>
      </c>
      <c r="N149" s="25">
        <v>88.849839759000005</v>
      </c>
      <c r="O149" s="26" t="s">
        <v>0</v>
      </c>
    </row>
    <row r="150" spans="2:15" ht="15" customHeight="1" x14ac:dyDescent="0.25">
      <c r="B150" s="23" t="s">
        <v>155</v>
      </c>
      <c r="C150" s="1" t="s">
        <v>166</v>
      </c>
      <c r="D150" s="1"/>
      <c r="E150" s="27" t="s">
        <v>158</v>
      </c>
      <c r="F150" s="1"/>
      <c r="G150" s="24">
        <v>45265.628067129634</v>
      </c>
      <c r="H150" s="24">
        <v>46153</v>
      </c>
      <c r="I150" s="1" t="s">
        <v>109</v>
      </c>
      <c r="J150" s="25">
        <v>116650.69</v>
      </c>
      <c r="K150" s="25">
        <v>103249.42</v>
      </c>
      <c r="L150" s="25">
        <v>103643.9511427492</v>
      </c>
      <c r="M150" s="25">
        <v>116650.69</v>
      </c>
      <c r="N150" s="25">
        <v>88.849839759000005</v>
      </c>
      <c r="O150" s="26" t="s">
        <v>0</v>
      </c>
    </row>
    <row r="151" spans="2:15" ht="15" customHeight="1" x14ac:dyDescent="0.25">
      <c r="B151" s="23" t="s">
        <v>155</v>
      </c>
      <c r="C151" s="1" t="s">
        <v>166</v>
      </c>
      <c r="D151" s="1"/>
      <c r="E151" s="27" t="s">
        <v>158</v>
      </c>
      <c r="F151" s="1"/>
      <c r="G151" s="24">
        <v>45265.62809027778</v>
      </c>
      <c r="H151" s="24">
        <v>46153</v>
      </c>
      <c r="I151" s="1" t="s">
        <v>109</v>
      </c>
      <c r="J151" s="25">
        <v>116650.69</v>
      </c>
      <c r="K151" s="25">
        <v>103249.42</v>
      </c>
      <c r="L151" s="25">
        <v>103643.9511427492</v>
      </c>
      <c r="M151" s="25">
        <v>116650.69</v>
      </c>
      <c r="N151" s="25">
        <v>88.849839759000005</v>
      </c>
      <c r="O151" s="26" t="s">
        <v>0</v>
      </c>
    </row>
    <row r="152" spans="2:15" ht="15" customHeight="1" x14ac:dyDescent="0.25">
      <c r="B152" s="23" t="s">
        <v>155</v>
      </c>
      <c r="C152" s="1" t="s">
        <v>166</v>
      </c>
      <c r="D152" s="1"/>
      <c r="E152" s="27" t="s">
        <v>158</v>
      </c>
      <c r="F152" s="1"/>
      <c r="G152" s="24">
        <v>45265.628101851857</v>
      </c>
      <c r="H152" s="24">
        <v>46153</v>
      </c>
      <c r="I152" s="1" t="s">
        <v>109</v>
      </c>
      <c r="J152" s="25">
        <v>116650.69</v>
      </c>
      <c r="K152" s="25">
        <v>103249.42</v>
      </c>
      <c r="L152" s="25">
        <v>103643.9511427492</v>
      </c>
      <c r="M152" s="25">
        <v>116650.69</v>
      </c>
      <c r="N152" s="25">
        <v>88.849839759000005</v>
      </c>
      <c r="O152" s="26" t="s">
        <v>0</v>
      </c>
    </row>
    <row r="153" spans="2:15" ht="15" customHeight="1" x14ac:dyDescent="0.25">
      <c r="B153" s="23" t="s">
        <v>155</v>
      </c>
      <c r="C153" s="1" t="s">
        <v>166</v>
      </c>
      <c r="D153" s="1"/>
      <c r="E153" s="27" t="s">
        <v>158</v>
      </c>
      <c r="F153" s="1"/>
      <c r="G153" s="24">
        <v>45274.474270833336</v>
      </c>
      <c r="H153" s="24">
        <v>45975</v>
      </c>
      <c r="I153" s="1" t="s">
        <v>109</v>
      </c>
      <c r="J153" s="25">
        <v>28037</v>
      </c>
      <c r="K153" s="25">
        <v>25156.16</v>
      </c>
      <c r="L153" s="25">
        <v>25226.0228899024</v>
      </c>
      <c r="M153" s="25">
        <v>28037</v>
      </c>
      <c r="N153" s="25">
        <v>89.974044619300003</v>
      </c>
      <c r="O153" s="26" t="s">
        <v>0</v>
      </c>
    </row>
    <row r="154" spans="2:15" ht="15" customHeight="1" x14ac:dyDescent="0.25">
      <c r="B154" s="23" t="s">
        <v>155</v>
      </c>
      <c r="C154" s="1" t="s">
        <v>166</v>
      </c>
      <c r="D154" s="1"/>
      <c r="E154" s="27" t="s">
        <v>158</v>
      </c>
      <c r="F154" s="1"/>
      <c r="G154" s="24">
        <v>45287.60974537037</v>
      </c>
      <c r="H154" s="24">
        <v>46111</v>
      </c>
      <c r="I154" s="1" t="s">
        <v>109</v>
      </c>
      <c r="J154" s="25">
        <v>112552.09</v>
      </c>
      <c r="K154" s="25">
        <v>100137.7</v>
      </c>
      <c r="L154" s="25">
        <v>100197.6789796754</v>
      </c>
      <c r="M154" s="25">
        <v>112552.09</v>
      </c>
      <c r="N154" s="25">
        <v>89.023383732499994</v>
      </c>
      <c r="O154" s="26" t="s">
        <v>0</v>
      </c>
    </row>
    <row r="155" spans="2:15" ht="15" customHeight="1" x14ac:dyDescent="0.25">
      <c r="B155" s="23" t="s">
        <v>187</v>
      </c>
      <c r="C155" s="1" t="s">
        <v>166</v>
      </c>
      <c r="D155" s="1"/>
      <c r="E155" s="27" t="s">
        <v>158</v>
      </c>
      <c r="F155" s="1"/>
      <c r="G155" s="24">
        <v>45287.763206018521</v>
      </c>
      <c r="H155" s="24">
        <v>46659</v>
      </c>
      <c r="I155" s="1" t="s">
        <v>109</v>
      </c>
      <c r="J155" s="25">
        <v>8718.5400000000009</v>
      </c>
      <c r="K155" s="25">
        <v>7106.88</v>
      </c>
      <c r="L155" s="25">
        <v>7111.6014071377003</v>
      </c>
      <c r="M155" s="25">
        <v>8718.5400000000009</v>
      </c>
      <c r="N155" s="25">
        <v>81.568719156399993</v>
      </c>
      <c r="O155" s="26" t="s">
        <v>0</v>
      </c>
    </row>
    <row r="156" spans="2:15" ht="15" customHeight="1" x14ac:dyDescent="0.25">
      <c r="B156" s="23" t="s">
        <v>155</v>
      </c>
      <c r="C156" s="1" t="s">
        <v>166</v>
      </c>
      <c r="D156" s="1"/>
      <c r="E156" s="27" t="s">
        <v>158</v>
      </c>
      <c r="F156" s="1"/>
      <c r="G156" s="24">
        <v>45288.780358796299</v>
      </c>
      <c r="H156" s="24">
        <v>46111</v>
      </c>
      <c r="I156" s="1" t="s">
        <v>109</v>
      </c>
      <c r="J156" s="25">
        <v>112552.09</v>
      </c>
      <c r="K156" s="25">
        <v>100152.71</v>
      </c>
      <c r="L156" s="25">
        <v>100197.68615121819</v>
      </c>
      <c r="M156" s="25">
        <v>112552.09</v>
      </c>
      <c r="N156" s="25">
        <v>89.023390104300006</v>
      </c>
      <c r="O156" s="26" t="s">
        <v>0</v>
      </c>
    </row>
    <row r="157" spans="2:15" ht="15" customHeight="1" x14ac:dyDescent="0.25">
      <c r="B157" s="23" t="s">
        <v>156</v>
      </c>
      <c r="C157" s="1" t="s">
        <v>176</v>
      </c>
      <c r="D157" s="1"/>
      <c r="E157" s="27" t="s">
        <v>158</v>
      </c>
      <c r="F157" s="1" t="s">
        <v>159</v>
      </c>
      <c r="G157" s="24">
        <v>45033.515509259261</v>
      </c>
      <c r="H157" s="24">
        <v>47297</v>
      </c>
      <c r="I157" s="1" t="s">
        <v>109</v>
      </c>
      <c r="J157" s="25">
        <v>1436301.5</v>
      </c>
      <c r="K157" s="25">
        <v>1002109.61</v>
      </c>
      <c r="L157" s="25">
        <v>1016693.1790330901</v>
      </c>
      <c r="M157" s="25">
        <v>1436301.5</v>
      </c>
      <c r="N157" s="25">
        <v>70.785498659799998</v>
      </c>
      <c r="O157" s="26" t="s">
        <v>0</v>
      </c>
    </row>
    <row r="158" spans="2:15" ht="15" customHeight="1" x14ac:dyDescent="0.25">
      <c r="B158" s="23" t="s">
        <v>156</v>
      </c>
      <c r="C158" s="1" t="s">
        <v>176</v>
      </c>
      <c r="D158" s="1"/>
      <c r="E158" s="27" t="s">
        <v>158</v>
      </c>
      <c r="F158" s="1" t="s">
        <v>159</v>
      </c>
      <c r="G158" s="24">
        <v>45078.688472222217</v>
      </c>
      <c r="H158" s="24">
        <v>47297</v>
      </c>
      <c r="I158" s="1" t="s">
        <v>109</v>
      </c>
      <c r="J158" s="25">
        <v>2886965.75</v>
      </c>
      <c r="K158" s="25">
        <v>2031586.93</v>
      </c>
      <c r="L158" s="25">
        <v>2043590.2163439007</v>
      </c>
      <c r="M158" s="25">
        <v>2886965.75</v>
      </c>
      <c r="N158" s="25">
        <v>70.786784233399999</v>
      </c>
      <c r="O158" s="26" t="s">
        <v>0</v>
      </c>
    </row>
    <row r="159" spans="2:15" ht="15" customHeight="1" x14ac:dyDescent="0.25">
      <c r="B159" s="23" t="s">
        <v>156</v>
      </c>
      <c r="C159" s="1" t="s">
        <v>176</v>
      </c>
      <c r="D159" s="1"/>
      <c r="E159" s="27" t="s">
        <v>158</v>
      </c>
      <c r="F159" s="1" t="s">
        <v>159</v>
      </c>
      <c r="G159" s="24">
        <v>45217.637916666667</v>
      </c>
      <c r="H159" s="24">
        <v>47297</v>
      </c>
      <c r="I159" s="1" t="s">
        <v>109</v>
      </c>
      <c r="J159" s="25">
        <v>580178.44999999995</v>
      </c>
      <c r="K159" s="25">
        <v>415032.15</v>
      </c>
      <c r="L159" s="25">
        <v>420912.32338154147</v>
      </c>
      <c r="M159" s="25">
        <v>580178.44999999995</v>
      </c>
      <c r="N159" s="25">
        <v>72.548768983299993</v>
      </c>
      <c r="O159" s="26" t="s">
        <v>0</v>
      </c>
    </row>
    <row r="160" spans="2:15" ht="15" customHeight="1" x14ac:dyDescent="0.25">
      <c r="B160" s="23" t="s">
        <v>156</v>
      </c>
      <c r="C160" s="1" t="s">
        <v>176</v>
      </c>
      <c r="D160" s="1"/>
      <c r="E160" s="27" t="s">
        <v>158</v>
      </c>
      <c r="F160" s="1" t="s">
        <v>159</v>
      </c>
      <c r="G160" s="24">
        <v>45232.48268518519</v>
      </c>
      <c r="H160" s="24">
        <v>47297</v>
      </c>
      <c r="I160" s="1" t="s">
        <v>109</v>
      </c>
      <c r="J160" s="25">
        <v>140139.82999999999</v>
      </c>
      <c r="K160" s="25">
        <v>100536.99</v>
      </c>
      <c r="L160" s="25">
        <v>101671.08353131539</v>
      </c>
      <c r="M160" s="25">
        <v>140139.82999999999</v>
      </c>
      <c r="N160" s="25">
        <v>72.549740877600001</v>
      </c>
      <c r="O160" s="26" t="s">
        <v>0</v>
      </c>
    </row>
    <row r="161" spans="2:15" ht="15" customHeight="1" x14ac:dyDescent="0.25">
      <c r="B161" s="23" t="s">
        <v>156</v>
      </c>
      <c r="C161" s="1" t="s">
        <v>176</v>
      </c>
      <c r="D161" s="1"/>
      <c r="E161" s="27" t="s">
        <v>158</v>
      </c>
      <c r="F161" s="1" t="s">
        <v>159</v>
      </c>
      <c r="G161" s="24">
        <v>45278.488807870373</v>
      </c>
      <c r="H161" s="24">
        <v>47297</v>
      </c>
      <c r="I161" s="1" t="s">
        <v>109</v>
      </c>
      <c r="J161" s="25">
        <v>64464.17</v>
      </c>
      <c r="K161" s="25">
        <v>46652.83</v>
      </c>
      <c r="L161" s="25">
        <v>46768.178585994399</v>
      </c>
      <c r="M161" s="25">
        <v>64464.17</v>
      </c>
      <c r="N161" s="25">
        <v>72.549105318499997</v>
      </c>
      <c r="O161" s="26" t="s">
        <v>0</v>
      </c>
    </row>
    <row r="162" spans="2:15" ht="15" customHeight="1" x14ac:dyDescent="0.25">
      <c r="B162" s="23" t="s">
        <v>156</v>
      </c>
      <c r="C162" s="1" t="s">
        <v>228</v>
      </c>
      <c r="D162" s="1"/>
      <c r="E162" s="27" t="s">
        <v>158</v>
      </c>
      <c r="F162" s="1"/>
      <c r="G162" s="24">
        <v>45002.67496527778</v>
      </c>
      <c r="H162" s="24">
        <v>48026</v>
      </c>
      <c r="I162" s="1" t="s">
        <v>109</v>
      </c>
      <c r="J162" s="25">
        <v>122789.47</v>
      </c>
      <c r="K162" s="25">
        <v>76185.17</v>
      </c>
      <c r="L162" s="25">
        <v>75045.887486603795</v>
      </c>
      <c r="M162" s="25">
        <v>122789.47</v>
      </c>
      <c r="N162" s="25">
        <v>61.117527004999999</v>
      </c>
      <c r="O162" s="26" t="s">
        <v>0</v>
      </c>
    </row>
    <row r="163" spans="2:15" ht="15" customHeight="1" x14ac:dyDescent="0.25">
      <c r="B163" s="23" t="s">
        <v>156</v>
      </c>
      <c r="C163" s="1" t="s">
        <v>228</v>
      </c>
      <c r="D163" s="1"/>
      <c r="E163" s="27" t="s">
        <v>158</v>
      </c>
      <c r="F163" s="1"/>
      <c r="G163" s="24">
        <v>45029.66138888889</v>
      </c>
      <c r="H163" s="24">
        <v>48026</v>
      </c>
      <c r="I163" s="1" t="s">
        <v>109</v>
      </c>
      <c r="J163" s="25">
        <v>8092.4</v>
      </c>
      <c r="K163" s="25">
        <v>5013.3599999999997</v>
      </c>
      <c r="L163" s="25">
        <v>5003.0959323453999</v>
      </c>
      <c r="M163" s="25">
        <v>8092.4</v>
      </c>
      <c r="N163" s="25">
        <v>61.824624738600001</v>
      </c>
      <c r="O163" s="26" t="s">
        <v>0</v>
      </c>
    </row>
    <row r="164" spans="2:15" ht="15" customHeight="1" x14ac:dyDescent="0.25">
      <c r="B164" s="23" t="s">
        <v>156</v>
      </c>
      <c r="C164" s="1" t="s">
        <v>228</v>
      </c>
      <c r="D164" s="1"/>
      <c r="E164" s="27" t="s">
        <v>158</v>
      </c>
      <c r="F164" s="1"/>
      <c r="G164" s="24">
        <v>45107.670300925922</v>
      </c>
      <c r="H164" s="24">
        <v>47588</v>
      </c>
      <c r="I164" s="1" t="s">
        <v>109</v>
      </c>
      <c r="J164" s="25">
        <v>226065.38</v>
      </c>
      <c r="K164" s="25">
        <v>152145.01</v>
      </c>
      <c r="L164" s="25">
        <v>152204.57424354411</v>
      </c>
      <c r="M164" s="25">
        <v>226065.38</v>
      </c>
      <c r="N164" s="25">
        <v>67.327679383499998</v>
      </c>
      <c r="O164" s="26" t="s">
        <v>0</v>
      </c>
    </row>
    <row r="165" spans="2:15" ht="15" customHeight="1" x14ac:dyDescent="0.25">
      <c r="B165" s="23" t="s">
        <v>156</v>
      </c>
      <c r="C165" s="1" t="s">
        <v>228</v>
      </c>
      <c r="D165" s="1"/>
      <c r="E165" s="27" t="s">
        <v>158</v>
      </c>
      <c r="F165" s="1"/>
      <c r="G165" s="24">
        <v>45154.703414351854</v>
      </c>
      <c r="H165" s="24">
        <v>48026</v>
      </c>
      <c r="I165" s="1" t="s">
        <v>109</v>
      </c>
      <c r="J165" s="25">
        <v>239969.07</v>
      </c>
      <c r="K165" s="25">
        <v>151445.37</v>
      </c>
      <c r="L165" s="25">
        <v>150094.2894456177</v>
      </c>
      <c r="M165" s="25">
        <v>239969.07</v>
      </c>
      <c r="N165" s="25">
        <v>62.547348058499999</v>
      </c>
      <c r="O165" s="26" t="s">
        <v>0</v>
      </c>
    </row>
    <row r="166" spans="2:15" ht="15" customHeight="1" x14ac:dyDescent="0.25">
      <c r="B166" s="23" t="s">
        <v>156</v>
      </c>
      <c r="C166" s="1" t="s">
        <v>228</v>
      </c>
      <c r="D166" s="1"/>
      <c r="E166" s="27" t="s">
        <v>158</v>
      </c>
      <c r="F166" s="1"/>
      <c r="G166" s="24">
        <v>45160.484548611108</v>
      </c>
      <c r="H166" s="24">
        <v>46202</v>
      </c>
      <c r="I166" s="1" t="s">
        <v>109</v>
      </c>
      <c r="J166" s="25">
        <v>328625.02</v>
      </c>
      <c r="K166" s="25">
        <v>277595.56</v>
      </c>
      <c r="L166" s="25">
        <v>275152.97051777941</v>
      </c>
      <c r="M166" s="25">
        <v>328625.02</v>
      </c>
      <c r="N166" s="25">
        <v>83.728551927599995</v>
      </c>
      <c r="O166" s="26" t="s">
        <v>0</v>
      </c>
    </row>
    <row r="167" spans="2:15" ht="15" customHeight="1" x14ac:dyDescent="0.25">
      <c r="B167" s="23" t="s">
        <v>156</v>
      </c>
      <c r="C167" s="1" t="s">
        <v>228</v>
      </c>
      <c r="D167" s="1"/>
      <c r="E167" s="27" t="s">
        <v>158</v>
      </c>
      <c r="F167" s="1"/>
      <c r="G167" s="24">
        <v>45215.723715277782</v>
      </c>
      <c r="H167" s="24">
        <v>48026</v>
      </c>
      <c r="I167" s="1" t="s">
        <v>109</v>
      </c>
      <c r="J167" s="25">
        <v>238776.44</v>
      </c>
      <c r="K167" s="25">
        <v>151558.51</v>
      </c>
      <c r="L167" s="25">
        <v>151096.21405987599</v>
      </c>
      <c r="M167" s="25">
        <v>238776.44</v>
      </c>
      <c r="N167" s="25">
        <v>63.279364605600001</v>
      </c>
      <c r="O167" s="26" t="s">
        <v>0</v>
      </c>
    </row>
    <row r="168" spans="2:15" ht="15" customHeight="1" x14ac:dyDescent="0.25">
      <c r="B168" s="23" t="s">
        <v>156</v>
      </c>
      <c r="C168" s="1" t="s">
        <v>228</v>
      </c>
      <c r="D168" s="1"/>
      <c r="E168" s="27" t="s">
        <v>158</v>
      </c>
      <c r="F168" s="1"/>
      <c r="G168" s="24">
        <v>45215.773379629631</v>
      </c>
      <c r="H168" s="24">
        <v>45947</v>
      </c>
      <c r="I168" s="1" t="s">
        <v>109</v>
      </c>
      <c r="J168" s="25">
        <v>233819.35</v>
      </c>
      <c r="K168" s="25">
        <v>208124.13</v>
      </c>
      <c r="L168" s="25">
        <v>207594.26283871679</v>
      </c>
      <c r="M168" s="25">
        <v>233819.35</v>
      </c>
      <c r="N168" s="25">
        <v>88.784038976600002</v>
      </c>
      <c r="O168" s="26" t="s">
        <v>0</v>
      </c>
    </row>
    <row r="169" spans="2:15" ht="15" customHeight="1" x14ac:dyDescent="0.25">
      <c r="B169" s="23" t="s">
        <v>156</v>
      </c>
      <c r="C169" s="1" t="s">
        <v>228</v>
      </c>
      <c r="D169" s="1"/>
      <c r="E169" s="27" t="s">
        <v>158</v>
      </c>
      <c r="F169" s="1"/>
      <c r="G169" s="24">
        <v>45229.551655092589</v>
      </c>
      <c r="H169" s="24">
        <v>46931</v>
      </c>
      <c r="I169" s="1" t="s">
        <v>109</v>
      </c>
      <c r="J169" s="25">
        <v>139917.59</v>
      </c>
      <c r="K169" s="25">
        <v>105644.36</v>
      </c>
      <c r="L169" s="25">
        <v>105063.4181974894</v>
      </c>
      <c r="M169" s="25">
        <v>139917.59</v>
      </c>
      <c r="N169" s="25">
        <v>75.089499610100006</v>
      </c>
      <c r="O169" s="26" t="s">
        <v>0</v>
      </c>
    </row>
    <row r="170" spans="2:15" ht="15" customHeight="1" x14ac:dyDescent="0.25">
      <c r="B170" s="23" t="s">
        <v>156</v>
      </c>
      <c r="C170" s="1" t="s">
        <v>228</v>
      </c>
      <c r="D170" s="1"/>
      <c r="E170" s="27" t="s">
        <v>158</v>
      </c>
      <c r="F170" s="1"/>
      <c r="G170" s="24">
        <v>45230.399409722224</v>
      </c>
      <c r="H170" s="24">
        <v>46202</v>
      </c>
      <c r="I170" s="1" t="s">
        <v>109</v>
      </c>
      <c r="J170" s="25">
        <v>582412.49</v>
      </c>
      <c r="K170" s="25">
        <v>496903.09</v>
      </c>
      <c r="L170" s="25">
        <v>494275.72342858079</v>
      </c>
      <c r="M170" s="25">
        <v>582412.49</v>
      </c>
      <c r="N170" s="25">
        <v>84.866951158399999</v>
      </c>
      <c r="O170" s="26" t="s">
        <v>191</v>
      </c>
    </row>
    <row r="171" spans="2:15" ht="15" customHeight="1" x14ac:dyDescent="0.25">
      <c r="B171" s="23" t="s">
        <v>156</v>
      </c>
      <c r="C171" s="1" t="s">
        <v>228</v>
      </c>
      <c r="D171" s="1"/>
      <c r="E171" s="27" t="s">
        <v>158</v>
      </c>
      <c r="F171" s="1"/>
      <c r="G171" s="24">
        <v>45243.57734953703</v>
      </c>
      <c r="H171" s="24">
        <v>47588</v>
      </c>
      <c r="I171" s="1" t="s">
        <v>109</v>
      </c>
      <c r="J171" s="25">
        <v>219171.94</v>
      </c>
      <c r="K171" s="25">
        <v>149769.51</v>
      </c>
      <c r="L171" s="25">
        <v>151191.2995105813</v>
      </c>
      <c r="M171" s="25">
        <v>219171.94</v>
      </c>
      <c r="N171" s="25">
        <v>68.982963562999998</v>
      </c>
      <c r="O171" s="26" t="s">
        <v>0</v>
      </c>
    </row>
    <row r="172" spans="2:15" ht="15" customHeight="1" x14ac:dyDescent="0.25">
      <c r="B172" s="23" t="s">
        <v>155</v>
      </c>
      <c r="C172" s="1" t="s">
        <v>167</v>
      </c>
      <c r="D172" s="1"/>
      <c r="E172" s="27" t="s">
        <v>158</v>
      </c>
      <c r="F172" s="1" t="s">
        <v>159</v>
      </c>
      <c r="G172" s="24">
        <v>44350.661041666666</v>
      </c>
      <c r="H172" s="24">
        <v>45448</v>
      </c>
      <c r="I172" s="1" t="s">
        <v>109</v>
      </c>
      <c r="J172" s="25">
        <v>110230</v>
      </c>
      <c r="K172" s="25">
        <v>100000</v>
      </c>
      <c r="L172" s="25">
        <v>100240.4872111367</v>
      </c>
      <c r="M172" s="25">
        <v>110230</v>
      </c>
      <c r="N172" s="25">
        <v>90.9375734475</v>
      </c>
      <c r="O172" s="26" t="s">
        <v>0</v>
      </c>
    </row>
    <row r="173" spans="2:15" ht="15" customHeight="1" x14ac:dyDescent="0.25">
      <c r="B173" s="23" t="s">
        <v>155</v>
      </c>
      <c r="C173" s="1" t="s">
        <v>167</v>
      </c>
      <c r="D173" s="1"/>
      <c r="E173" s="27" t="s">
        <v>158</v>
      </c>
      <c r="F173" s="1" t="s">
        <v>159</v>
      </c>
      <c r="G173" s="24">
        <v>44350.662847222222</v>
      </c>
      <c r="H173" s="24">
        <v>45448</v>
      </c>
      <c r="I173" s="1" t="s">
        <v>109</v>
      </c>
      <c r="J173" s="25">
        <v>110230</v>
      </c>
      <c r="K173" s="25">
        <v>100000</v>
      </c>
      <c r="L173" s="25">
        <v>100240.4872111367</v>
      </c>
      <c r="M173" s="25">
        <v>110230</v>
      </c>
      <c r="N173" s="25">
        <v>90.9375734475</v>
      </c>
      <c r="O173" s="26" t="s">
        <v>0</v>
      </c>
    </row>
    <row r="174" spans="2:15" ht="15" customHeight="1" x14ac:dyDescent="0.25">
      <c r="B174" s="23" t="s">
        <v>155</v>
      </c>
      <c r="C174" s="1" t="s">
        <v>167</v>
      </c>
      <c r="D174" s="1"/>
      <c r="E174" s="27" t="s">
        <v>158</v>
      </c>
      <c r="F174" s="1" t="s">
        <v>159</v>
      </c>
      <c r="G174" s="24">
        <v>44350.664224537039</v>
      </c>
      <c r="H174" s="24">
        <v>45448</v>
      </c>
      <c r="I174" s="1" t="s">
        <v>109</v>
      </c>
      <c r="J174" s="25">
        <v>110230</v>
      </c>
      <c r="K174" s="25">
        <v>100000</v>
      </c>
      <c r="L174" s="25">
        <v>100240.4872111367</v>
      </c>
      <c r="M174" s="25">
        <v>110230</v>
      </c>
      <c r="N174" s="25">
        <v>90.9375734475</v>
      </c>
      <c r="O174" s="26" t="s">
        <v>0</v>
      </c>
    </row>
    <row r="175" spans="2:15" ht="15" customHeight="1" x14ac:dyDescent="0.25">
      <c r="B175" s="23" t="s">
        <v>155</v>
      </c>
      <c r="C175" s="1" t="s">
        <v>167</v>
      </c>
      <c r="D175" s="1"/>
      <c r="E175" s="27" t="s">
        <v>158</v>
      </c>
      <c r="F175" s="1" t="s">
        <v>159</v>
      </c>
      <c r="G175" s="24">
        <v>44350.664861111109</v>
      </c>
      <c r="H175" s="24">
        <v>45448</v>
      </c>
      <c r="I175" s="1" t="s">
        <v>109</v>
      </c>
      <c r="J175" s="25">
        <v>110230</v>
      </c>
      <c r="K175" s="25">
        <v>100000</v>
      </c>
      <c r="L175" s="25">
        <v>100240.4872111367</v>
      </c>
      <c r="M175" s="25">
        <v>110230</v>
      </c>
      <c r="N175" s="25">
        <v>90.9375734475</v>
      </c>
      <c r="O175" s="26" t="s">
        <v>0</v>
      </c>
    </row>
    <row r="176" spans="2:15" ht="15" customHeight="1" x14ac:dyDescent="0.25">
      <c r="B176" s="23" t="s">
        <v>155</v>
      </c>
      <c r="C176" s="1" t="s">
        <v>167</v>
      </c>
      <c r="D176" s="1"/>
      <c r="E176" s="27" t="s">
        <v>158</v>
      </c>
      <c r="F176" s="1" t="s">
        <v>159</v>
      </c>
      <c r="G176" s="24">
        <v>44350.665405092594</v>
      </c>
      <c r="H176" s="24">
        <v>45448</v>
      </c>
      <c r="I176" s="1" t="s">
        <v>109</v>
      </c>
      <c r="J176" s="25">
        <v>110230</v>
      </c>
      <c r="K176" s="25">
        <v>100000</v>
      </c>
      <c r="L176" s="25">
        <v>100240.4872111367</v>
      </c>
      <c r="M176" s="25">
        <v>110230</v>
      </c>
      <c r="N176" s="25">
        <v>90.9375734475</v>
      </c>
      <c r="O176" s="26" t="s">
        <v>0</v>
      </c>
    </row>
    <row r="177" spans="2:15" ht="15" customHeight="1" x14ac:dyDescent="0.25">
      <c r="B177" s="23" t="s">
        <v>155</v>
      </c>
      <c r="C177" s="1" t="s">
        <v>167</v>
      </c>
      <c r="D177" s="1"/>
      <c r="E177" s="27" t="s">
        <v>158</v>
      </c>
      <c r="F177" s="1" t="s">
        <v>159</v>
      </c>
      <c r="G177" s="24">
        <v>44350.665659722225</v>
      </c>
      <c r="H177" s="24">
        <v>45448</v>
      </c>
      <c r="I177" s="1" t="s">
        <v>109</v>
      </c>
      <c r="J177" s="25">
        <v>110230</v>
      </c>
      <c r="K177" s="25">
        <v>100000</v>
      </c>
      <c r="L177" s="25">
        <v>100240.4872111367</v>
      </c>
      <c r="M177" s="25">
        <v>110230</v>
      </c>
      <c r="N177" s="25">
        <v>90.9375734475</v>
      </c>
      <c r="O177" s="26" t="s">
        <v>0</v>
      </c>
    </row>
    <row r="178" spans="2:15" ht="15" customHeight="1" x14ac:dyDescent="0.25">
      <c r="B178" s="23" t="s">
        <v>155</v>
      </c>
      <c r="C178" s="1" t="s">
        <v>167</v>
      </c>
      <c r="D178" s="1"/>
      <c r="E178" s="27" t="s">
        <v>158</v>
      </c>
      <c r="F178" s="1" t="s">
        <v>159</v>
      </c>
      <c r="G178" s="24">
        <v>44350.665972222225</v>
      </c>
      <c r="H178" s="24">
        <v>45448</v>
      </c>
      <c r="I178" s="1" t="s">
        <v>109</v>
      </c>
      <c r="J178" s="25">
        <v>110230</v>
      </c>
      <c r="K178" s="25">
        <v>100000</v>
      </c>
      <c r="L178" s="25">
        <v>100240.4872111367</v>
      </c>
      <c r="M178" s="25">
        <v>110230</v>
      </c>
      <c r="N178" s="25">
        <v>90.9375734475</v>
      </c>
      <c r="O178" s="26" t="s">
        <v>0</v>
      </c>
    </row>
    <row r="179" spans="2:15" ht="15" customHeight="1" x14ac:dyDescent="0.25">
      <c r="B179" s="23" t="s">
        <v>155</v>
      </c>
      <c r="C179" s="1" t="s">
        <v>167</v>
      </c>
      <c r="D179" s="1"/>
      <c r="E179" s="27" t="s">
        <v>158</v>
      </c>
      <c r="F179" s="1" t="s">
        <v>159</v>
      </c>
      <c r="G179" s="24">
        <v>44350.666273148148</v>
      </c>
      <c r="H179" s="24">
        <v>45448</v>
      </c>
      <c r="I179" s="1" t="s">
        <v>109</v>
      </c>
      <c r="J179" s="25">
        <v>110230</v>
      </c>
      <c r="K179" s="25">
        <v>100000</v>
      </c>
      <c r="L179" s="25">
        <v>100240.4872111367</v>
      </c>
      <c r="M179" s="25">
        <v>110230</v>
      </c>
      <c r="N179" s="25">
        <v>90.9375734475</v>
      </c>
      <c r="O179" s="26" t="s">
        <v>0</v>
      </c>
    </row>
    <row r="180" spans="2:15" ht="15" customHeight="1" x14ac:dyDescent="0.25">
      <c r="B180" s="23" t="s">
        <v>155</v>
      </c>
      <c r="C180" s="1" t="s">
        <v>167</v>
      </c>
      <c r="D180" s="1"/>
      <c r="E180" s="27" t="s">
        <v>158</v>
      </c>
      <c r="F180" s="1" t="s">
        <v>159</v>
      </c>
      <c r="G180" s="24">
        <v>44350.666527777779</v>
      </c>
      <c r="H180" s="24">
        <v>45448</v>
      </c>
      <c r="I180" s="1" t="s">
        <v>109</v>
      </c>
      <c r="J180" s="25">
        <v>110230</v>
      </c>
      <c r="K180" s="25">
        <v>100000</v>
      </c>
      <c r="L180" s="25">
        <v>100240.4872111367</v>
      </c>
      <c r="M180" s="25">
        <v>110230</v>
      </c>
      <c r="N180" s="25">
        <v>90.9375734475</v>
      </c>
      <c r="O180" s="26" t="s">
        <v>0</v>
      </c>
    </row>
    <row r="181" spans="2:15" ht="15" customHeight="1" x14ac:dyDescent="0.25">
      <c r="B181" s="23" t="s">
        <v>155</v>
      </c>
      <c r="C181" s="1" t="s">
        <v>167</v>
      </c>
      <c r="D181" s="1"/>
      <c r="E181" s="27" t="s">
        <v>158</v>
      </c>
      <c r="F181" s="1" t="s">
        <v>159</v>
      </c>
      <c r="G181" s="24">
        <v>44350.666770833333</v>
      </c>
      <c r="H181" s="24">
        <v>45448</v>
      </c>
      <c r="I181" s="1" t="s">
        <v>109</v>
      </c>
      <c r="J181" s="25">
        <v>110230</v>
      </c>
      <c r="K181" s="25">
        <v>100000</v>
      </c>
      <c r="L181" s="25">
        <v>100240.4872111367</v>
      </c>
      <c r="M181" s="25">
        <v>110230</v>
      </c>
      <c r="N181" s="25">
        <v>90.9375734475</v>
      </c>
      <c r="O181" s="26" t="s">
        <v>191</v>
      </c>
    </row>
    <row r="182" spans="2:15" ht="15" customHeight="1" x14ac:dyDescent="0.25">
      <c r="B182" s="23" t="s">
        <v>155</v>
      </c>
      <c r="C182" s="1" t="s">
        <v>167</v>
      </c>
      <c r="D182" s="1"/>
      <c r="E182" s="27" t="s">
        <v>158</v>
      </c>
      <c r="F182" s="1" t="s">
        <v>159</v>
      </c>
      <c r="G182" s="24">
        <v>44350.669583333336</v>
      </c>
      <c r="H182" s="24">
        <v>45448</v>
      </c>
      <c r="I182" s="1" t="s">
        <v>109</v>
      </c>
      <c r="J182" s="25">
        <v>275572</v>
      </c>
      <c r="K182" s="25">
        <v>250000</v>
      </c>
      <c r="L182" s="25">
        <v>250601.14804284921</v>
      </c>
      <c r="M182" s="25">
        <v>275572</v>
      </c>
      <c r="N182" s="25">
        <v>90.938538038299995</v>
      </c>
      <c r="O182" s="26" t="s">
        <v>0</v>
      </c>
    </row>
    <row r="183" spans="2:15" ht="15" customHeight="1" x14ac:dyDescent="0.25">
      <c r="B183" s="23" t="s">
        <v>155</v>
      </c>
      <c r="C183" s="1" t="s">
        <v>167</v>
      </c>
      <c r="D183" s="1"/>
      <c r="E183" s="27" t="s">
        <v>158</v>
      </c>
      <c r="F183" s="1" t="s">
        <v>159</v>
      </c>
      <c r="G183" s="24">
        <v>44350.670624999992</v>
      </c>
      <c r="H183" s="24">
        <v>45448</v>
      </c>
      <c r="I183" s="1" t="s">
        <v>109</v>
      </c>
      <c r="J183" s="25">
        <v>275572</v>
      </c>
      <c r="K183" s="25">
        <v>250000</v>
      </c>
      <c r="L183" s="25">
        <v>250601.14804284921</v>
      </c>
      <c r="M183" s="25">
        <v>275572</v>
      </c>
      <c r="N183" s="25">
        <v>90.938538038299995</v>
      </c>
      <c r="O183" s="26" t="s">
        <v>191</v>
      </c>
    </row>
    <row r="184" spans="2:15" ht="15" customHeight="1" x14ac:dyDescent="0.25">
      <c r="B184" s="23" t="s">
        <v>155</v>
      </c>
      <c r="C184" s="1" t="s">
        <v>167</v>
      </c>
      <c r="D184" s="1"/>
      <c r="E184" s="27" t="s">
        <v>158</v>
      </c>
      <c r="F184" s="1" t="s">
        <v>159</v>
      </c>
      <c r="G184" s="24">
        <v>44350.670937499999</v>
      </c>
      <c r="H184" s="24">
        <v>45448</v>
      </c>
      <c r="I184" s="1" t="s">
        <v>109</v>
      </c>
      <c r="J184" s="25">
        <v>275572</v>
      </c>
      <c r="K184" s="25">
        <v>250000</v>
      </c>
      <c r="L184" s="25">
        <v>250601.14804284921</v>
      </c>
      <c r="M184" s="25">
        <v>275572</v>
      </c>
      <c r="N184" s="25">
        <v>90.938538038299995</v>
      </c>
      <c r="O184" s="26" t="s">
        <v>191</v>
      </c>
    </row>
    <row r="185" spans="2:15" ht="15" customHeight="1" x14ac:dyDescent="0.25">
      <c r="B185" s="23" t="s">
        <v>155</v>
      </c>
      <c r="C185" s="1" t="s">
        <v>167</v>
      </c>
      <c r="D185" s="1"/>
      <c r="E185" s="27" t="s">
        <v>158</v>
      </c>
      <c r="F185" s="1" t="s">
        <v>159</v>
      </c>
      <c r="G185" s="24">
        <v>44350.671238425923</v>
      </c>
      <c r="H185" s="24">
        <v>45448</v>
      </c>
      <c r="I185" s="1" t="s">
        <v>109</v>
      </c>
      <c r="J185" s="25">
        <v>275572</v>
      </c>
      <c r="K185" s="25">
        <v>250000</v>
      </c>
      <c r="L185" s="25">
        <v>250601.14804284921</v>
      </c>
      <c r="M185" s="25">
        <v>275572</v>
      </c>
      <c r="N185" s="25">
        <v>90.938538038299995</v>
      </c>
      <c r="O185" s="26" t="s">
        <v>191</v>
      </c>
    </row>
    <row r="186" spans="2:15" ht="15" customHeight="1" x14ac:dyDescent="0.25">
      <c r="B186" s="23" t="s">
        <v>156</v>
      </c>
      <c r="C186" s="1" t="s">
        <v>229</v>
      </c>
      <c r="D186" s="1"/>
      <c r="E186" s="27" t="s">
        <v>158</v>
      </c>
      <c r="F186" s="1" t="s">
        <v>159</v>
      </c>
      <c r="G186" s="24">
        <v>45278.500358796293</v>
      </c>
      <c r="H186" s="24">
        <v>46735</v>
      </c>
      <c r="I186" s="1" t="s">
        <v>109</v>
      </c>
      <c r="J186" s="25">
        <v>1240000.01</v>
      </c>
      <c r="K186" s="25">
        <v>1000493.16</v>
      </c>
      <c r="L186" s="25">
        <v>1002601.9168729878</v>
      </c>
      <c r="M186" s="25">
        <v>1240000.01</v>
      </c>
      <c r="N186" s="25">
        <v>80.854992644199996</v>
      </c>
      <c r="O186" s="26" t="s">
        <v>0</v>
      </c>
    </row>
    <row r="187" spans="2:15" ht="15" customHeight="1" x14ac:dyDescent="0.25">
      <c r="B187" s="23" t="s">
        <v>156</v>
      </c>
      <c r="C187" s="1" t="s">
        <v>229</v>
      </c>
      <c r="D187" s="1"/>
      <c r="E187" s="27" t="s">
        <v>158</v>
      </c>
      <c r="F187" s="1" t="s">
        <v>159</v>
      </c>
      <c r="G187" s="24">
        <v>45278.503553240735</v>
      </c>
      <c r="H187" s="24">
        <v>46735</v>
      </c>
      <c r="I187" s="1" t="s">
        <v>109</v>
      </c>
      <c r="J187" s="25">
        <v>62000</v>
      </c>
      <c r="K187" s="25">
        <v>50024.66</v>
      </c>
      <c r="L187" s="25">
        <v>50130.095093821699</v>
      </c>
      <c r="M187" s="25">
        <v>62000</v>
      </c>
      <c r="N187" s="25">
        <v>80.854992086799996</v>
      </c>
      <c r="O187" s="26" t="s">
        <v>0</v>
      </c>
    </row>
    <row r="188" spans="2:15" ht="15" customHeight="1" x14ac:dyDescent="0.25">
      <c r="B188" s="23" t="s">
        <v>156</v>
      </c>
      <c r="C188" s="1" t="s">
        <v>229</v>
      </c>
      <c r="D188" s="1"/>
      <c r="E188" s="27" t="s">
        <v>158</v>
      </c>
      <c r="F188" s="1" t="s">
        <v>159</v>
      </c>
      <c r="G188" s="24">
        <v>45278.504259259258</v>
      </c>
      <c r="H188" s="24">
        <v>46735</v>
      </c>
      <c r="I188" s="1" t="s">
        <v>109</v>
      </c>
      <c r="J188" s="25">
        <v>62000</v>
      </c>
      <c r="K188" s="25">
        <v>50024.66</v>
      </c>
      <c r="L188" s="25">
        <v>50130.095093821699</v>
      </c>
      <c r="M188" s="25">
        <v>62000</v>
      </c>
      <c r="N188" s="25">
        <v>80.854992086799996</v>
      </c>
      <c r="O188" s="26" t="s">
        <v>0</v>
      </c>
    </row>
    <row r="189" spans="2:15" ht="15" customHeight="1" x14ac:dyDescent="0.25">
      <c r="B189" s="23" t="s">
        <v>156</v>
      </c>
      <c r="C189" s="1" t="s">
        <v>229</v>
      </c>
      <c r="D189" s="1"/>
      <c r="E189" s="27" t="s">
        <v>158</v>
      </c>
      <c r="F189" s="1" t="s">
        <v>159</v>
      </c>
      <c r="G189" s="24">
        <v>45278.504328703704</v>
      </c>
      <c r="H189" s="24">
        <v>46735</v>
      </c>
      <c r="I189" s="1" t="s">
        <v>109</v>
      </c>
      <c r="J189" s="25">
        <v>62000</v>
      </c>
      <c r="K189" s="25">
        <v>50024.66</v>
      </c>
      <c r="L189" s="25">
        <v>50130.095093821699</v>
      </c>
      <c r="M189" s="25">
        <v>62000</v>
      </c>
      <c r="N189" s="25">
        <v>80.854992086799996</v>
      </c>
      <c r="O189" s="26" t="s">
        <v>0</v>
      </c>
    </row>
    <row r="190" spans="2:15" ht="15" customHeight="1" x14ac:dyDescent="0.25">
      <c r="B190" s="23" t="s">
        <v>156</v>
      </c>
      <c r="C190" s="1" t="s">
        <v>229</v>
      </c>
      <c r="D190" s="1"/>
      <c r="E190" s="27" t="s">
        <v>158</v>
      </c>
      <c r="F190" s="1" t="s">
        <v>159</v>
      </c>
      <c r="G190" s="24">
        <v>45278.504363425927</v>
      </c>
      <c r="H190" s="24">
        <v>46735</v>
      </c>
      <c r="I190" s="1" t="s">
        <v>109</v>
      </c>
      <c r="J190" s="25">
        <v>62000</v>
      </c>
      <c r="K190" s="25">
        <v>50024.66</v>
      </c>
      <c r="L190" s="25">
        <v>50130.095093821699</v>
      </c>
      <c r="M190" s="25">
        <v>62000</v>
      </c>
      <c r="N190" s="25">
        <v>80.854992086799996</v>
      </c>
      <c r="O190" s="26" t="s">
        <v>0</v>
      </c>
    </row>
    <row r="191" spans="2:15" ht="15" customHeight="1" x14ac:dyDescent="0.25">
      <c r="B191" s="23" t="s">
        <v>156</v>
      </c>
      <c r="C191" s="1" t="s">
        <v>229</v>
      </c>
      <c r="D191" s="1"/>
      <c r="E191" s="27" t="s">
        <v>158</v>
      </c>
      <c r="F191" s="1" t="s">
        <v>159</v>
      </c>
      <c r="G191" s="24">
        <v>45278.504374999997</v>
      </c>
      <c r="H191" s="24">
        <v>46735</v>
      </c>
      <c r="I191" s="1" t="s">
        <v>109</v>
      </c>
      <c r="J191" s="25">
        <v>62000</v>
      </c>
      <c r="K191" s="25">
        <v>50024.66</v>
      </c>
      <c r="L191" s="25">
        <v>50130.095093821699</v>
      </c>
      <c r="M191" s="25">
        <v>62000</v>
      </c>
      <c r="N191" s="25">
        <v>80.854992086799996</v>
      </c>
      <c r="O191" s="26" t="s">
        <v>0</v>
      </c>
    </row>
    <row r="192" spans="2:15" ht="15" customHeight="1" x14ac:dyDescent="0.25">
      <c r="B192" s="23" t="s">
        <v>156</v>
      </c>
      <c r="C192" s="1" t="s">
        <v>229</v>
      </c>
      <c r="D192" s="1"/>
      <c r="E192" s="27" t="s">
        <v>158</v>
      </c>
      <c r="F192" s="1" t="s">
        <v>159</v>
      </c>
      <c r="G192" s="24">
        <v>45278.504386574074</v>
      </c>
      <c r="H192" s="24">
        <v>46735</v>
      </c>
      <c r="I192" s="1" t="s">
        <v>109</v>
      </c>
      <c r="J192" s="25">
        <v>62000</v>
      </c>
      <c r="K192" s="25">
        <v>50024.66</v>
      </c>
      <c r="L192" s="25">
        <v>50130.095093821699</v>
      </c>
      <c r="M192" s="25">
        <v>62000</v>
      </c>
      <c r="N192" s="25">
        <v>80.854992086799996</v>
      </c>
      <c r="O192" s="26" t="s">
        <v>191</v>
      </c>
    </row>
    <row r="193" spans="2:15" ht="15" customHeight="1" x14ac:dyDescent="0.25">
      <c r="B193" s="23" t="s">
        <v>156</v>
      </c>
      <c r="C193" s="1" t="s">
        <v>229</v>
      </c>
      <c r="D193" s="1"/>
      <c r="E193" s="27" t="s">
        <v>158</v>
      </c>
      <c r="F193" s="1" t="s">
        <v>159</v>
      </c>
      <c r="G193" s="24">
        <v>45278.50439814815</v>
      </c>
      <c r="H193" s="24">
        <v>46735</v>
      </c>
      <c r="I193" s="1" t="s">
        <v>109</v>
      </c>
      <c r="J193" s="25">
        <v>62000</v>
      </c>
      <c r="K193" s="25">
        <v>50024.66</v>
      </c>
      <c r="L193" s="25">
        <v>50130.095093821699</v>
      </c>
      <c r="M193" s="25">
        <v>62000</v>
      </c>
      <c r="N193" s="25">
        <v>80.854992086799996</v>
      </c>
      <c r="O193" s="26" t="s">
        <v>0</v>
      </c>
    </row>
    <row r="194" spans="2:15" ht="15" customHeight="1" x14ac:dyDescent="0.25">
      <c r="B194" s="23" t="s">
        <v>156</v>
      </c>
      <c r="C194" s="1" t="s">
        <v>229</v>
      </c>
      <c r="D194" s="1"/>
      <c r="E194" s="27" t="s">
        <v>158</v>
      </c>
      <c r="F194" s="1" t="s">
        <v>159</v>
      </c>
      <c r="G194" s="24">
        <v>45278.50440972222</v>
      </c>
      <c r="H194" s="24">
        <v>46735</v>
      </c>
      <c r="I194" s="1" t="s">
        <v>109</v>
      </c>
      <c r="J194" s="25">
        <v>62000</v>
      </c>
      <c r="K194" s="25">
        <v>50024.66</v>
      </c>
      <c r="L194" s="25">
        <v>50130.095093821699</v>
      </c>
      <c r="M194" s="25">
        <v>62000</v>
      </c>
      <c r="N194" s="25">
        <v>80.854992086799996</v>
      </c>
      <c r="O194" s="26" t="s">
        <v>0</v>
      </c>
    </row>
    <row r="195" spans="2:15" ht="15" customHeight="1" x14ac:dyDescent="0.25">
      <c r="B195" s="23" t="s">
        <v>156</v>
      </c>
      <c r="C195" s="1" t="s">
        <v>229</v>
      </c>
      <c r="D195" s="1"/>
      <c r="E195" s="27" t="s">
        <v>158</v>
      </c>
      <c r="F195" s="1" t="s">
        <v>159</v>
      </c>
      <c r="G195" s="24">
        <v>45278.504421296297</v>
      </c>
      <c r="H195" s="24">
        <v>46735</v>
      </c>
      <c r="I195" s="1" t="s">
        <v>109</v>
      </c>
      <c r="J195" s="25">
        <v>62000</v>
      </c>
      <c r="K195" s="25">
        <v>50024.66</v>
      </c>
      <c r="L195" s="25">
        <v>50130.095093821699</v>
      </c>
      <c r="M195" s="25">
        <v>62000</v>
      </c>
      <c r="N195" s="25">
        <v>80.854992086799996</v>
      </c>
      <c r="O195" s="26" t="s">
        <v>0</v>
      </c>
    </row>
    <row r="196" spans="2:15" ht="15" customHeight="1" x14ac:dyDescent="0.25">
      <c r="B196" s="23" t="s">
        <v>156</v>
      </c>
      <c r="C196" s="1" t="s">
        <v>229</v>
      </c>
      <c r="D196" s="1"/>
      <c r="E196" s="27" t="s">
        <v>158</v>
      </c>
      <c r="F196" s="1" t="s">
        <v>159</v>
      </c>
      <c r="G196" s="24">
        <v>45278.504432870366</v>
      </c>
      <c r="H196" s="24">
        <v>46735</v>
      </c>
      <c r="I196" s="1" t="s">
        <v>109</v>
      </c>
      <c r="J196" s="25">
        <v>62000</v>
      </c>
      <c r="K196" s="25">
        <v>50024.66</v>
      </c>
      <c r="L196" s="25">
        <v>50130.095093821699</v>
      </c>
      <c r="M196" s="25">
        <v>62000</v>
      </c>
      <c r="N196" s="25">
        <v>80.854992086799996</v>
      </c>
      <c r="O196" s="26" t="s">
        <v>0</v>
      </c>
    </row>
    <row r="197" spans="2:15" ht="15" customHeight="1" x14ac:dyDescent="0.25">
      <c r="B197" s="23" t="s">
        <v>156</v>
      </c>
      <c r="C197" s="1" t="s">
        <v>229</v>
      </c>
      <c r="D197" s="1"/>
      <c r="E197" s="27" t="s">
        <v>158</v>
      </c>
      <c r="F197" s="1" t="s">
        <v>159</v>
      </c>
      <c r="G197" s="24">
        <v>45278.504444444443</v>
      </c>
      <c r="H197" s="24">
        <v>46735</v>
      </c>
      <c r="I197" s="1" t="s">
        <v>109</v>
      </c>
      <c r="J197" s="25">
        <v>62000</v>
      </c>
      <c r="K197" s="25">
        <v>50024.66</v>
      </c>
      <c r="L197" s="25">
        <v>50130.095093821699</v>
      </c>
      <c r="M197" s="25">
        <v>62000</v>
      </c>
      <c r="N197" s="25">
        <v>80.854992086799996</v>
      </c>
      <c r="O197" s="26" t="s">
        <v>0</v>
      </c>
    </row>
    <row r="198" spans="2:15" ht="15" customHeight="1" x14ac:dyDescent="0.25">
      <c r="B198" s="23" t="s">
        <v>155</v>
      </c>
      <c r="C198" s="1" t="s">
        <v>186</v>
      </c>
      <c r="D198" s="1"/>
      <c r="E198" s="27" t="s">
        <v>158</v>
      </c>
      <c r="F198" s="1"/>
      <c r="G198" s="24">
        <v>44225.551400462966</v>
      </c>
      <c r="H198" s="24">
        <v>45320</v>
      </c>
      <c r="I198" s="1" t="s">
        <v>109</v>
      </c>
      <c r="J198" s="25">
        <v>28753.42</v>
      </c>
      <c r="K198" s="25">
        <v>25003.4</v>
      </c>
      <c r="L198" s="25">
        <v>25259.668902589699</v>
      </c>
      <c r="M198" s="25">
        <v>28753.42</v>
      </c>
      <c r="N198" s="25">
        <v>87.849267678700002</v>
      </c>
      <c r="O198" s="26" t="s">
        <v>0</v>
      </c>
    </row>
    <row r="199" spans="2:15" ht="15" customHeight="1" x14ac:dyDescent="0.25">
      <c r="B199" s="23" t="s">
        <v>155</v>
      </c>
      <c r="C199" s="1" t="s">
        <v>186</v>
      </c>
      <c r="D199" s="1"/>
      <c r="E199" s="27" t="s">
        <v>158</v>
      </c>
      <c r="F199" s="1"/>
      <c r="G199" s="24">
        <v>44225.551666666666</v>
      </c>
      <c r="H199" s="24">
        <v>45320</v>
      </c>
      <c r="I199" s="1" t="s">
        <v>109</v>
      </c>
      <c r="J199" s="25">
        <v>28753.42</v>
      </c>
      <c r="K199" s="25">
        <v>25003.4</v>
      </c>
      <c r="L199" s="25">
        <v>25259.668902589699</v>
      </c>
      <c r="M199" s="25">
        <v>28753.42</v>
      </c>
      <c r="N199" s="25">
        <v>87.849267678700002</v>
      </c>
      <c r="O199" s="26" t="s">
        <v>0</v>
      </c>
    </row>
    <row r="200" spans="2:15" ht="15" customHeight="1" x14ac:dyDescent="0.25">
      <c r="B200" s="23" t="s">
        <v>155</v>
      </c>
      <c r="C200" s="1" t="s">
        <v>186</v>
      </c>
      <c r="D200" s="1"/>
      <c r="E200" s="27" t="s">
        <v>158</v>
      </c>
      <c r="F200" s="1"/>
      <c r="G200" s="24">
        <v>44225.552025462966</v>
      </c>
      <c r="H200" s="24">
        <v>45320</v>
      </c>
      <c r="I200" s="1" t="s">
        <v>109</v>
      </c>
      <c r="J200" s="25">
        <v>28753.42</v>
      </c>
      <c r="K200" s="25">
        <v>25003.4</v>
      </c>
      <c r="L200" s="25">
        <v>25259.668902589699</v>
      </c>
      <c r="M200" s="25">
        <v>28753.42</v>
      </c>
      <c r="N200" s="25">
        <v>87.849267678700002</v>
      </c>
      <c r="O200" s="26" t="s">
        <v>0</v>
      </c>
    </row>
    <row r="201" spans="2:15" ht="15" customHeight="1" x14ac:dyDescent="0.25">
      <c r="B201" s="23" t="s">
        <v>155</v>
      </c>
      <c r="C201" s="1" t="s">
        <v>186</v>
      </c>
      <c r="D201" s="1"/>
      <c r="E201" s="27" t="s">
        <v>158</v>
      </c>
      <c r="F201" s="1"/>
      <c r="G201" s="24">
        <v>44225.55229166666</v>
      </c>
      <c r="H201" s="24">
        <v>45320</v>
      </c>
      <c r="I201" s="1" t="s">
        <v>109</v>
      </c>
      <c r="J201" s="25">
        <v>28753.42</v>
      </c>
      <c r="K201" s="25">
        <v>25003.4</v>
      </c>
      <c r="L201" s="25">
        <v>25259.668902589699</v>
      </c>
      <c r="M201" s="25">
        <v>28753.42</v>
      </c>
      <c r="N201" s="25">
        <v>87.849267678700002</v>
      </c>
      <c r="O201" s="26" t="s">
        <v>0</v>
      </c>
    </row>
    <row r="202" spans="2:15" ht="15" customHeight="1" x14ac:dyDescent="0.25">
      <c r="B202" s="23" t="s">
        <v>155</v>
      </c>
      <c r="C202" s="1" t="s">
        <v>186</v>
      </c>
      <c r="D202" s="1"/>
      <c r="E202" s="27" t="s">
        <v>158</v>
      </c>
      <c r="F202" s="1"/>
      <c r="G202" s="24">
        <v>44225.553368055553</v>
      </c>
      <c r="H202" s="24">
        <v>45320</v>
      </c>
      <c r="I202" s="1" t="s">
        <v>109</v>
      </c>
      <c r="J202" s="25">
        <v>28753.42</v>
      </c>
      <c r="K202" s="25">
        <v>25003.4</v>
      </c>
      <c r="L202" s="25">
        <v>25259.668902589699</v>
      </c>
      <c r="M202" s="25">
        <v>28753.42</v>
      </c>
      <c r="N202" s="25">
        <v>87.849267678700002</v>
      </c>
      <c r="O202" s="26" t="s">
        <v>0</v>
      </c>
    </row>
    <row r="203" spans="2:15" ht="15" customHeight="1" x14ac:dyDescent="0.25">
      <c r="B203" s="23" t="s">
        <v>155</v>
      </c>
      <c r="C203" s="1" t="s">
        <v>186</v>
      </c>
      <c r="D203" s="1"/>
      <c r="E203" s="27" t="s">
        <v>158</v>
      </c>
      <c r="F203" s="1"/>
      <c r="G203" s="24">
        <v>44225.553796296299</v>
      </c>
      <c r="H203" s="24">
        <v>45320</v>
      </c>
      <c r="I203" s="1" t="s">
        <v>109</v>
      </c>
      <c r="J203" s="25">
        <v>28753.42</v>
      </c>
      <c r="K203" s="25">
        <v>25003.4</v>
      </c>
      <c r="L203" s="25">
        <v>25259.668902589699</v>
      </c>
      <c r="M203" s="25">
        <v>28753.42</v>
      </c>
      <c r="N203" s="25">
        <v>87.849267678700002</v>
      </c>
      <c r="O203" s="26" t="s">
        <v>0</v>
      </c>
    </row>
    <row r="204" spans="2:15" ht="15" customHeight="1" x14ac:dyDescent="0.25">
      <c r="B204" s="23" t="s">
        <v>155</v>
      </c>
      <c r="C204" s="1" t="s">
        <v>186</v>
      </c>
      <c r="D204" s="1"/>
      <c r="E204" s="27" t="s">
        <v>158</v>
      </c>
      <c r="F204" s="1"/>
      <c r="G204" s="24">
        <v>44225.554131944446</v>
      </c>
      <c r="H204" s="24">
        <v>45320</v>
      </c>
      <c r="I204" s="1" t="s">
        <v>109</v>
      </c>
      <c r="J204" s="25">
        <v>28753.42</v>
      </c>
      <c r="K204" s="25">
        <v>25003.4</v>
      </c>
      <c r="L204" s="25">
        <v>25259.668902589699</v>
      </c>
      <c r="M204" s="25">
        <v>28753.42</v>
      </c>
      <c r="N204" s="25">
        <v>87.849267678700002</v>
      </c>
      <c r="O204" s="26" t="s">
        <v>0</v>
      </c>
    </row>
    <row r="205" spans="2:15" ht="15" customHeight="1" x14ac:dyDescent="0.25">
      <c r="B205" s="23" t="s">
        <v>155</v>
      </c>
      <c r="C205" s="1" t="s">
        <v>186</v>
      </c>
      <c r="D205" s="1"/>
      <c r="E205" s="27" t="s">
        <v>158</v>
      </c>
      <c r="F205" s="1"/>
      <c r="G205" s="24">
        <v>44225.554444444439</v>
      </c>
      <c r="H205" s="24">
        <v>45320</v>
      </c>
      <c r="I205" s="1" t="s">
        <v>109</v>
      </c>
      <c r="J205" s="25">
        <v>28753.42</v>
      </c>
      <c r="K205" s="25">
        <v>25003.4</v>
      </c>
      <c r="L205" s="25">
        <v>25259.668902589699</v>
      </c>
      <c r="M205" s="25">
        <v>28753.42</v>
      </c>
      <c r="N205" s="25">
        <v>87.849267678700002</v>
      </c>
      <c r="O205" s="26" t="s">
        <v>0</v>
      </c>
    </row>
    <row r="206" spans="2:15" ht="15" customHeight="1" x14ac:dyDescent="0.25">
      <c r="B206" s="23" t="s">
        <v>155</v>
      </c>
      <c r="C206" s="1" t="s">
        <v>186</v>
      </c>
      <c r="D206" s="1"/>
      <c r="E206" s="27" t="s">
        <v>158</v>
      </c>
      <c r="F206" s="1"/>
      <c r="G206" s="24">
        <v>44225.554768518516</v>
      </c>
      <c r="H206" s="24">
        <v>45320</v>
      </c>
      <c r="I206" s="1" t="s">
        <v>109</v>
      </c>
      <c r="J206" s="25">
        <v>28753.42</v>
      </c>
      <c r="K206" s="25">
        <v>25003.4</v>
      </c>
      <c r="L206" s="25">
        <v>25259.668902589699</v>
      </c>
      <c r="M206" s="25">
        <v>28753.42</v>
      </c>
      <c r="N206" s="25">
        <v>87.849267678700002</v>
      </c>
      <c r="O206" s="26" t="s">
        <v>0</v>
      </c>
    </row>
    <row r="207" spans="2:15" ht="15" customHeight="1" x14ac:dyDescent="0.25">
      <c r="B207" s="23" t="s">
        <v>187</v>
      </c>
      <c r="C207" s="1" t="s">
        <v>186</v>
      </c>
      <c r="D207" s="1"/>
      <c r="E207" s="27" t="s">
        <v>158</v>
      </c>
      <c r="F207" s="1"/>
      <c r="G207" s="24">
        <v>44558.418020833335</v>
      </c>
      <c r="H207" s="24">
        <v>47882</v>
      </c>
      <c r="I207" s="1" t="s">
        <v>109</v>
      </c>
      <c r="J207" s="25">
        <v>3028.23</v>
      </c>
      <c r="K207" s="25">
        <v>2026.54</v>
      </c>
      <c r="L207" s="25">
        <v>2027.1167548123999</v>
      </c>
      <c r="M207" s="25">
        <v>3028.23</v>
      </c>
      <c r="N207" s="25">
        <v>66.940647005399995</v>
      </c>
      <c r="O207" s="26" t="s">
        <v>0</v>
      </c>
    </row>
    <row r="208" spans="2:15" ht="15" customHeight="1" x14ac:dyDescent="0.25">
      <c r="B208" s="23" t="s">
        <v>187</v>
      </c>
      <c r="C208" s="1" t="s">
        <v>186</v>
      </c>
      <c r="D208" s="1"/>
      <c r="E208" s="27" t="s">
        <v>158</v>
      </c>
      <c r="F208" s="1"/>
      <c r="G208" s="24">
        <v>45083.428136574068</v>
      </c>
      <c r="H208" s="24">
        <v>47819</v>
      </c>
      <c r="I208" s="1" t="s">
        <v>109</v>
      </c>
      <c r="J208" s="25">
        <v>14219.15</v>
      </c>
      <c r="K208" s="25">
        <v>10094.950000000001</v>
      </c>
      <c r="L208" s="25">
        <v>10134.364020161</v>
      </c>
      <c r="M208" s="25">
        <v>14219.15</v>
      </c>
      <c r="N208" s="25">
        <v>71.272643021299999</v>
      </c>
      <c r="O208" s="26" t="s">
        <v>0</v>
      </c>
    </row>
    <row r="209" spans="2:15" ht="15" customHeight="1" x14ac:dyDescent="0.25">
      <c r="B209" s="23" t="s">
        <v>155</v>
      </c>
      <c r="C209" s="1" t="s">
        <v>186</v>
      </c>
      <c r="D209" s="1"/>
      <c r="E209" s="27" t="s">
        <v>158</v>
      </c>
      <c r="F209" s="1"/>
      <c r="G209" s="24">
        <v>45204.477592592601</v>
      </c>
      <c r="H209" s="24">
        <v>45523</v>
      </c>
      <c r="I209" s="1" t="s">
        <v>109</v>
      </c>
      <c r="J209" s="25">
        <v>26642.81</v>
      </c>
      <c r="K209" s="25">
        <v>25116.49</v>
      </c>
      <c r="L209" s="25">
        <v>25135.5238585964</v>
      </c>
      <c r="M209" s="25">
        <v>26642.81</v>
      </c>
      <c r="N209" s="25">
        <v>94.342615732300004</v>
      </c>
      <c r="O209" s="26" t="s">
        <v>0</v>
      </c>
    </row>
    <row r="210" spans="2:15" ht="15" customHeight="1" x14ac:dyDescent="0.25">
      <c r="B210" s="23" t="s">
        <v>155</v>
      </c>
      <c r="C210" s="1" t="s">
        <v>168</v>
      </c>
      <c r="D210" s="1"/>
      <c r="E210" s="27" t="s">
        <v>158</v>
      </c>
      <c r="F210" s="1" t="s">
        <v>159</v>
      </c>
      <c r="G210" s="24">
        <v>44351.728368055556</v>
      </c>
      <c r="H210" s="24">
        <v>45442</v>
      </c>
      <c r="I210" s="1" t="s">
        <v>109</v>
      </c>
      <c r="J210" s="25">
        <v>540352.05000000005</v>
      </c>
      <c r="K210" s="25">
        <v>500000</v>
      </c>
      <c r="L210" s="25">
        <v>501475.42512075778</v>
      </c>
      <c r="M210" s="25">
        <v>540352.05000000005</v>
      </c>
      <c r="N210" s="25">
        <v>92.805315556899998</v>
      </c>
      <c r="O210" s="26" t="s">
        <v>0</v>
      </c>
    </row>
    <row r="211" spans="2:15" ht="15" customHeight="1" x14ac:dyDescent="0.25">
      <c r="B211" s="23" t="s">
        <v>187</v>
      </c>
      <c r="C211" s="1" t="s">
        <v>168</v>
      </c>
      <c r="D211" s="1"/>
      <c r="E211" s="27" t="s">
        <v>158</v>
      </c>
      <c r="F211" s="1" t="s">
        <v>159</v>
      </c>
      <c r="G211" s="24">
        <v>44474.425127314811</v>
      </c>
      <c r="H211" s="24">
        <v>48094</v>
      </c>
      <c r="I211" s="1" t="s">
        <v>109</v>
      </c>
      <c r="J211" s="25">
        <v>144876.79999999999</v>
      </c>
      <c r="K211" s="25">
        <v>100734.3</v>
      </c>
      <c r="L211" s="25">
        <v>100617.3270336463</v>
      </c>
      <c r="M211" s="25">
        <v>144876.79999999999</v>
      </c>
      <c r="N211" s="25">
        <v>69.450268803300006</v>
      </c>
      <c r="O211" s="26" t="s">
        <v>0</v>
      </c>
    </row>
    <row r="212" spans="2:15" ht="15" customHeight="1" x14ac:dyDescent="0.25">
      <c r="B212" s="23" t="s">
        <v>187</v>
      </c>
      <c r="C212" s="1" t="s">
        <v>168</v>
      </c>
      <c r="D212" s="1"/>
      <c r="E212" s="27" t="s">
        <v>158</v>
      </c>
      <c r="F212" s="1" t="s">
        <v>159</v>
      </c>
      <c r="G212" s="24">
        <v>44550.543495370366</v>
      </c>
      <c r="H212" s="24">
        <v>47458</v>
      </c>
      <c r="I212" s="1" t="s">
        <v>109</v>
      </c>
      <c r="J212" s="25">
        <v>61540.800000000003</v>
      </c>
      <c r="K212" s="25">
        <v>40699.85</v>
      </c>
      <c r="L212" s="25">
        <v>40655.6587572641</v>
      </c>
      <c r="M212" s="25">
        <v>61540.800000000003</v>
      </c>
      <c r="N212" s="25">
        <v>66.062935089000007</v>
      </c>
      <c r="O212" s="26" t="s">
        <v>0</v>
      </c>
    </row>
    <row r="213" spans="2:15" ht="15" customHeight="1" x14ac:dyDescent="0.25">
      <c r="B213" s="23" t="s">
        <v>187</v>
      </c>
      <c r="C213" s="1" t="s">
        <v>168</v>
      </c>
      <c r="D213" s="1"/>
      <c r="E213" s="27" t="s">
        <v>158</v>
      </c>
      <c r="F213" s="1" t="s">
        <v>159</v>
      </c>
      <c r="G213" s="24">
        <v>44558.425266203696</v>
      </c>
      <c r="H213" s="24">
        <v>46056</v>
      </c>
      <c r="I213" s="1" t="s">
        <v>109</v>
      </c>
      <c r="J213" s="25">
        <v>6483.42</v>
      </c>
      <c r="K213" s="25">
        <v>5046.99</v>
      </c>
      <c r="L213" s="25">
        <v>5051.7029864300002</v>
      </c>
      <c r="M213" s="25">
        <v>6483.42</v>
      </c>
      <c r="N213" s="25">
        <v>77.917256423799998</v>
      </c>
      <c r="O213" s="26" t="s">
        <v>0</v>
      </c>
    </row>
    <row r="214" spans="2:15" ht="15" customHeight="1" x14ac:dyDescent="0.25">
      <c r="B214" s="23" t="s">
        <v>187</v>
      </c>
      <c r="C214" s="1" t="s">
        <v>168</v>
      </c>
      <c r="D214" s="1"/>
      <c r="E214" s="27" t="s">
        <v>158</v>
      </c>
      <c r="F214" s="1" t="s">
        <v>159</v>
      </c>
      <c r="G214" s="24">
        <v>44558.43005787037</v>
      </c>
      <c r="H214" s="24">
        <v>46632</v>
      </c>
      <c r="I214" s="1" t="s">
        <v>109</v>
      </c>
      <c r="J214" s="25">
        <v>7042.84</v>
      </c>
      <c r="K214" s="25">
        <v>5018.54</v>
      </c>
      <c r="L214" s="25">
        <v>5023.3703763642998</v>
      </c>
      <c r="M214" s="25">
        <v>7042.84</v>
      </c>
      <c r="N214" s="25">
        <v>71.325919321800001</v>
      </c>
      <c r="O214" s="26" t="s">
        <v>0</v>
      </c>
    </row>
    <row r="215" spans="2:15" ht="15" customHeight="1" x14ac:dyDescent="0.25">
      <c r="B215" s="23" t="s">
        <v>187</v>
      </c>
      <c r="C215" s="1" t="s">
        <v>168</v>
      </c>
      <c r="D215" s="1"/>
      <c r="E215" s="27" t="s">
        <v>158</v>
      </c>
      <c r="F215" s="1" t="s">
        <v>159</v>
      </c>
      <c r="G215" s="24">
        <v>44784.446875000001</v>
      </c>
      <c r="H215" s="24">
        <v>46632</v>
      </c>
      <c r="I215" s="1" t="s">
        <v>109</v>
      </c>
      <c r="J215" s="25">
        <v>137303.76999999999</v>
      </c>
      <c r="K215" s="25">
        <v>110679.79</v>
      </c>
      <c r="L215" s="25">
        <v>107557.45286836709</v>
      </c>
      <c r="M215" s="25">
        <v>137303.76999999999</v>
      </c>
      <c r="N215" s="25">
        <v>78.335396667099999</v>
      </c>
      <c r="O215" s="26" t="s">
        <v>0</v>
      </c>
    </row>
    <row r="216" spans="2:15" ht="15" customHeight="1" x14ac:dyDescent="0.25">
      <c r="B216" s="23" t="s">
        <v>187</v>
      </c>
      <c r="C216" s="1" t="s">
        <v>168</v>
      </c>
      <c r="D216" s="1"/>
      <c r="E216" s="27" t="s">
        <v>158</v>
      </c>
      <c r="F216" s="1" t="s">
        <v>159</v>
      </c>
      <c r="G216" s="24">
        <v>44839.447106481479</v>
      </c>
      <c r="H216" s="24">
        <v>48094</v>
      </c>
      <c r="I216" s="1" t="s">
        <v>109</v>
      </c>
      <c r="J216" s="25">
        <v>701945.24</v>
      </c>
      <c r="K216" s="25">
        <v>501294.52</v>
      </c>
      <c r="L216" s="25">
        <v>501109.53334841429</v>
      </c>
      <c r="M216" s="25">
        <v>701945.24</v>
      </c>
      <c r="N216" s="25">
        <v>71.388693133399997</v>
      </c>
      <c r="O216" s="26" t="s">
        <v>0</v>
      </c>
    </row>
    <row r="217" spans="2:15" ht="15" customHeight="1" x14ac:dyDescent="0.25">
      <c r="B217" s="23" t="s">
        <v>188</v>
      </c>
      <c r="C217" s="1" t="s">
        <v>168</v>
      </c>
      <c r="D217" s="1"/>
      <c r="E217" s="27" t="s">
        <v>158</v>
      </c>
      <c r="F217" s="1" t="s">
        <v>159</v>
      </c>
      <c r="G217" s="24">
        <v>44846.39063657407</v>
      </c>
      <c r="H217" s="24">
        <v>45386</v>
      </c>
      <c r="I217" s="1" t="s">
        <v>109</v>
      </c>
      <c r="J217" s="25">
        <v>547345.91</v>
      </c>
      <c r="K217" s="25">
        <v>532013</v>
      </c>
      <c r="L217" s="25">
        <v>505757.7526348051</v>
      </c>
      <c r="M217" s="25">
        <v>547345.91</v>
      </c>
      <c r="N217" s="25">
        <v>92.401851077100005</v>
      </c>
      <c r="O217" s="26" t="s">
        <v>0</v>
      </c>
    </row>
    <row r="218" spans="2:15" ht="15" customHeight="1" x14ac:dyDescent="0.25">
      <c r="B218" s="23" t="s">
        <v>187</v>
      </c>
      <c r="C218" s="1" t="s">
        <v>168</v>
      </c>
      <c r="D218" s="1"/>
      <c r="E218" s="27" t="s">
        <v>158</v>
      </c>
      <c r="F218" s="1" t="s">
        <v>159</v>
      </c>
      <c r="G218" s="24">
        <v>44886.704849537033</v>
      </c>
      <c r="H218" s="24">
        <v>48094</v>
      </c>
      <c r="I218" s="1" t="s">
        <v>109</v>
      </c>
      <c r="J218" s="25">
        <v>308855.92</v>
      </c>
      <c r="K218" s="25">
        <v>221844.4</v>
      </c>
      <c r="L218" s="25">
        <v>220488.3607964665</v>
      </c>
      <c r="M218" s="25">
        <v>308855.92</v>
      </c>
      <c r="N218" s="25">
        <v>71.388743591700006</v>
      </c>
      <c r="O218" s="26" t="s">
        <v>0</v>
      </c>
    </row>
    <row r="219" spans="2:15" ht="15" customHeight="1" x14ac:dyDescent="0.25">
      <c r="B219" s="23" t="s">
        <v>187</v>
      </c>
      <c r="C219" s="1" t="s">
        <v>168</v>
      </c>
      <c r="D219" s="1"/>
      <c r="E219" s="27" t="s">
        <v>158</v>
      </c>
      <c r="F219" s="1" t="s">
        <v>159</v>
      </c>
      <c r="G219" s="24">
        <v>44890.428784722222</v>
      </c>
      <c r="H219" s="24">
        <v>48094</v>
      </c>
      <c r="I219" s="1" t="s">
        <v>109</v>
      </c>
      <c r="J219" s="25">
        <v>1252270.3600000001</v>
      </c>
      <c r="K219" s="25">
        <v>899918.04</v>
      </c>
      <c r="L219" s="25">
        <v>893978.92467754672</v>
      </c>
      <c r="M219" s="25">
        <v>1252270.3600000001</v>
      </c>
      <c r="N219" s="25">
        <v>71.388651622899999</v>
      </c>
      <c r="O219" s="26" t="s">
        <v>0</v>
      </c>
    </row>
    <row r="220" spans="2:15" ht="15" customHeight="1" x14ac:dyDescent="0.25">
      <c r="B220" s="23" t="s">
        <v>187</v>
      </c>
      <c r="C220" s="1" t="s">
        <v>168</v>
      </c>
      <c r="D220" s="1"/>
      <c r="E220" s="27" t="s">
        <v>158</v>
      </c>
      <c r="F220" s="1" t="s">
        <v>159</v>
      </c>
      <c r="G220" s="24">
        <v>44893.640173611107</v>
      </c>
      <c r="H220" s="24">
        <v>48094</v>
      </c>
      <c r="I220" s="1" t="s">
        <v>109</v>
      </c>
      <c r="J220" s="25">
        <v>8423.52</v>
      </c>
      <c r="K220" s="25">
        <v>5242.4799999999996</v>
      </c>
      <c r="L220" s="25">
        <v>5278.1719376696001</v>
      </c>
      <c r="M220" s="25">
        <v>8423.52</v>
      </c>
      <c r="N220" s="25">
        <v>62.659932399600002</v>
      </c>
      <c r="O220" s="26" t="s">
        <v>0</v>
      </c>
    </row>
    <row r="221" spans="2:15" ht="15" customHeight="1" x14ac:dyDescent="0.25">
      <c r="B221" s="23" t="s">
        <v>187</v>
      </c>
      <c r="C221" s="1" t="s">
        <v>168</v>
      </c>
      <c r="D221" s="1"/>
      <c r="E221" s="27" t="s">
        <v>158</v>
      </c>
      <c r="F221" s="1" t="s">
        <v>159</v>
      </c>
      <c r="G221" s="24">
        <v>44915.640844907408</v>
      </c>
      <c r="H221" s="24">
        <v>46056</v>
      </c>
      <c r="I221" s="1" t="s">
        <v>109</v>
      </c>
      <c r="J221" s="25">
        <v>36806.28</v>
      </c>
      <c r="K221" s="25">
        <v>30241.65</v>
      </c>
      <c r="L221" s="25">
        <v>30310.3590221874</v>
      </c>
      <c r="M221" s="25">
        <v>36806.28</v>
      </c>
      <c r="N221" s="25">
        <v>82.3510526524</v>
      </c>
      <c r="O221" s="26" t="s">
        <v>0</v>
      </c>
    </row>
    <row r="222" spans="2:15" ht="15" customHeight="1" x14ac:dyDescent="0.25">
      <c r="B222" s="23" t="s">
        <v>155</v>
      </c>
      <c r="C222" s="1" t="s">
        <v>168</v>
      </c>
      <c r="D222" s="1"/>
      <c r="E222" s="27" t="s">
        <v>158</v>
      </c>
      <c r="F222" s="1" t="s">
        <v>159</v>
      </c>
      <c r="G222" s="24">
        <v>44929.527048611111</v>
      </c>
      <c r="H222" s="24">
        <v>45919</v>
      </c>
      <c r="I222" s="1" t="s">
        <v>109</v>
      </c>
      <c r="J222" s="25">
        <v>11289.63</v>
      </c>
      <c r="K222" s="25">
        <v>9567.23</v>
      </c>
      <c r="L222" s="25">
        <v>9719.7505633210003</v>
      </c>
      <c r="M222" s="25">
        <v>11289.63</v>
      </c>
      <c r="N222" s="25">
        <v>86.094500557800004</v>
      </c>
      <c r="O222" s="26" t="s">
        <v>0</v>
      </c>
    </row>
    <row r="223" spans="2:15" ht="15" customHeight="1" x14ac:dyDescent="0.25">
      <c r="B223" s="23" t="s">
        <v>188</v>
      </c>
      <c r="C223" s="1" t="s">
        <v>168</v>
      </c>
      <c r="D223" s="1"/>
      <c r="E223" s="27" t="s">
        <v>158</v>
      </c>
      <c r="F223" s="1" t="s">
        <v>159</v>
      </c>
      <c r="G223" s="24">
        <v>44992.665370370371</v>
      </c>
      <c r="H223" s="24">
        <v>46190</v>
      </c>
      <c r="I223" s="1" t="s">
        <v>109</v>
      </c>
      <c r="J223" s="25">
        <v>24316.83</v>
      </c>
      <c r="K223" s="25">
        <v>20279.7</v>
      </c>
      <c r="L223" s="25">
        <v>20060.411835642</v>
      </c>
      <c r="M223" s="25">
        <v>24316.83</v>
      </c>
      <c r="N223" s="25">
        <v>82.495999008300004</v>
      </c>
      <c r="O223" s="26" t="s">
        <v>0</v>
      </c>
    </row>
    <row r="224" spans="2:15" ht="15" customHeight="1" x14ac:dyDescent="0.25">
      <c r="B224" s="23" t="s">
        <v>188</v>
      </c>
      <c r="C224" s="1" t="s">
        <v>168</v>
      </c>
      <c r="D224" s="1"/>
      <c r="E224" s="27" t="s">
        <v>158</v>
      </c>
      <c r="F224" s="1" t="s">
        <v>159</v>
      </c>
      <c r="G224" s="24">
        <v>44998.525648148148</v>
      </c>
      <c r="H224" s="24">
        <v>45386</v>
      </c>
      <c r="I224" s="1" t="s">
        <v>109</v>
      </c>
      <c r="J224" s="25">
        <v>26977.72</v>
      </c>
      <c r="K224" s="25">
        <v>26379.279999999999</v>
      </c>
      <c r="L224" s="25">
        <v>25275.2178256917</v>
      </c>
      <c r="M224" s="25">
        <v>26977.72</v>
      </c>
      <c r="N224" s="25">
        <v>93.689228836599995</v>
      </c>
      <c r="O224" s="26" t="s">
        <v>0</v>
      </c>
    </row>
    <row r="225" spans="2:15" ht="15" customHeight="1" x14ac:dyDescent="0.25">
      <c r="B225" s="23" t="s">
        <v>188</v>
      </c>
      <c r="C225" s="1" t="s">
        <v>168</v>
      </c>
      <c r="D225" s="1"/>
      <c r="E225" s="27" t="s">
        <v>158</v>
      </c>
      <c r="F225" s="1" t="s">
        <v>159</v>
      </c>
      <c r="G225" s="24">
        <v>44998.535046296296</v>
      </c>
      <c r="H225" s="24">
        <v>45470</v>
      </c>
      <c r="I225" s="1" t="s">
        <v>109</v>
      </c>
      <c r="J225" s="25">
        <v>10946.91</v>
      </c>
      <c r="K225" s="25">
        <v>10638.7</v>
      </c>
      <c r="L225" s="25">
        <v>10208.4501257103</v>
      </c>
      <c r="M225" s="25">
        <v>10946.91</v>
      </c>
      <c r="N225" s="25">
        <v>93.254170589799998</v>
      </c>
      <c r="O225" s="26" t="s">
        <v>0</v>
      </c>
    </row>
    <row r="226" spans="2:15" ht="15" customHeight="1" x14ac:dyDescent="0.25">
      <c r="B226" s="23" t="s">
        <v>187</v>
      </c>
      <c r="C226" s="1" t="s">
        <v>168</v>
      </c>
      <c r="D226" s="1"/>
      <c r="E226" s="27" t="s">
        <v>158</v>
      </c>
      <c r="F226" s="1" t="s">
        <v>159</v>
      </c>
      <c r="G226" s="24">
        <v>45036.459490740745</v>
      </c>
      <c r="H226" s="24">
        <v>47458</v>
      </c>
      <c r="I226" s="1" t="s">
        <v>109</v>
      </c>
      <c r="J226" s="25">
        <v>1454.41</v>
      </c>
      <c r="K226" s="25">
        <v>1006.44</v>
      </c>
      <c r="L226" s="25">
        <v>1003.1502624611001</v>
      </c>
      <c r="M226" s="25">
        <v>1454.41</v>
      </c>
      <c r="N226" s="25">
        <v>68.973003655200003</v>
      </c>
      <c r="O226" s="26" t="s">
        <v>0</v>
      </c>
    </row>
    <row r="227" spans="2:15" ht="15" customHeight="1" x14ac:dyDescent="0.25">
      <c r="B227" s="23" t="s">
        <v>187</v>
      </c>
      <c r="C227" s="1" t="s">
        <v>168</v>
      </c>
      <c r="D227" s="1"/>
      <c r="E227" s="27" t="s">
        <v>158</v>
      </c>
      <c r="F227" s="1" t="s">
        <v>159</v>
      </c>
      <c r="G227" s="24">
        <v>45091.45103009259</v>
      </c>
      <c r="H227" s="24">
        <v>48094</v>
      </c>
      <c r="I227" s="1" t="s">
        <v>109</v>
      </c>
      <c r="J227" s="25">
        <v>342558.07</v>
      </c>
      <c r="K227" s="25">
        <v>250000</v>
      </c>
      <c r="L227" s="25">
        <v>250552.313515138</v>
      </c>
      <c r="M227" s="25">
        <v>342558.07</v>
      </c>
      <c r="N227" s="25">
        <v>73.141559185899993</v>
      </c>
      <c r="O227" s="26" t="s">
        <v>0</v>
      </c>
    </row>
    <row r="228" spans="2:15" ht="15" customHeight="1" x14ac:dyDescent="0.25">
      <c r="B228" s="23" t="s">
        <v>187</v>
      </c>
      <c r="C228" s="1" t="s">
        <v>168</v>
      </c>
      <c r="D228" s="1"/>
      <c r="E228" s="27" t="s">
        <v>158</v>
      </c>
      <c r="F228" s="1" t="s">
        <v>159</v>
      </c>
      <c r="G228" s="24">
        <v>45091.663333333338</v>
      </c>
      <c r="H228" s="24">
        <v>48094</v>
      </c>
      <c r="I228" s="1" t="s">
        <v>109</v>
      </c>
      <c r="J228" s="25">
        <v>342558.07</v>
      </c>
      <c r="K228" s="25">
        <v>250000</v>
      </c>
      <c r="L228" s="25">
        <v>250552.313515138</v>
      </c>
      <c r="M228" s="25">
        <v>342558.07</v>
      </c>
      <c r="N228" s="25">
        <v>73.141559185899993</v>
      </c>
      <c r="O228" s="26" t="s">
        <v>0</v>
      </c>
    </row>
    <row r="229" spans="2:15" ht="15" customHeight="1" x14ac:dyDescent="0.25">
      <c r="B229" s="23" t="s">
        <v>187</v>
      </c>
      <c r="C229" s="1" t="s">
        <v>168</v>
      </c>
      <c r="D229" s="1"/>
      <c r="E229" s="27" t="s">
        <v>158</v>
      </c>
      <c r="F229" s="1" t="s">
        <v>159</v>
      </c>
      <c r="G229" s="24">
        <v>45107.680578703701</v>
      </c>
      <c r="H229" s="24">
        <v>48094</v>
      </c>
      <c r="I229" s="1" t="s">
        <v>109</v>
      </c>
      <c r="J229" s="25">
        <v>98656.74</v>
      </c>
      <c r="K229" s="25">
        <v>72142.06</v>
      </c>
      <c r="L229" s="25">
        <v>72159.703843102601</v>
      </c>
      <c r="M229" s="25">
        <v>98656.74</v>
      </c>
      <c r="N229" s="25">
        <v>73.142193673799994</v>
      </c>
      <c r="O229" s="26" t="s">
        <v>0</v>
      </c>
    </row>
    <row r="230" spans="2:15" ht="15" customHeight="1" x14ac:dyDescent="0.25">
      <c r="B230" s="23" t="s">
        <v>187</v>
      </c>
      <c r="C230" s="1" t="s">
        <v>168</v>
      </c>
      <c r="D230" s="1"/>
      <c r="E230" s="27" t="s">
        <v>158</v>
      </c>
      <c r="F230" s="1" t="s">
        <v>159</v>
      </c>
      <c r="G230" s="24">
        <v>45107.689537037033</v>
      </c>
      <c r="H230" s="24">
        <v>48094</v>
      </c>
      <c r="I230" s="1" t="s">
        <v>109</v>
      </c>
      <c r="J230" s="25">
        <v>49328.37</v>
      </c>
      <c r="K230" s="25">
        <v>36071.03</v>
      </c>
      <c r="L230" s="25">
        <v>36079.8568614709</v>
      </c>
      <c r="M230" s="25">
        <v>49328.37</v>
      </c>
      <c r="N230" s="25">
        <v>73.142203688199999</v>
      </c>
      <c r="O230" s="26" t="s">
        <v>0</v>
      </c>
    </row>
    <row r="231" spans="2:15" ht="15" customHeight="1" x14ac:dyDescent="0.25">
      <c r="B231" s="23" t="s">
        <v>155</v>
      </c>
      <c r="C231" s="1" t="s">
        <v>168</v>
      </c>
      <c r="D231" s="1"/>
      <c r="E231" s="27" t="s">
        <v>158</v>
      </c>
      <c r="F231" s="1" t="s">
        <v>159</v>
      </c>
      <c r="G231" s="24">
        <v>45118.536631944444</v>
      </c>
      <c r="H231" s="24">
        <v>45313</v>
      </c>
      <c r="I231" s="1" t="s">
        <v>109</v>
      </c>
      <c r="J231" s="25">
        <v>10302.049999999999</v>
      </c>
      <c r="K231" s="25">
        <v>9969.14</v>
      </c>
      <c r="L231" s="25">
        <v>10006.919442811701</v>
      </c>
      <c r="M231" s="25">
        <v>10302.049999999999</v>
      </c>
      <c r="N231" s="25">
        <v>97.1352249583</v>
      </c>
      <c r="O231" s="26" t="s">
        <v>0</v>
      </c>
    </row>
    <row r="232" spans="2:15" ht="15" customHeight="1" x14ac:dyDescent="0.25">
      <c r="B232" s="23" t="s">
        <v>188</v>
      </c>
      <c r="C232" s="1" t="s">
        <v>168</v>
      </c>
      <c r="D232" s="1"/>
      <c r="E232" s="27" t="s">
        <v>158</v>
      </c>
      <c r="F232" s="1" t="s">
        <v>159</v>
      </c>
      <c r="G232" s="24">
        <v>45119.444386574076</v>
      </c>
      <c r="H232" s="24">
        <v>45386</v>
      </c>
      <c r="I232" s="1" t="s">
        <v>109</v>
      </c>
      <c r="J232" s="25">
        <v>10479.450000000001</v>
      </c>
      <c r="K232" s="25">
        <v>10022.26</v>
      </c>
      <c r="L232" s="25">
        <v>10005.0905743199</v>
      </c>
      <c r="M232" s="25">
        <v>10479.450000000001</v>
      </c>
      <c r="N232" s="25">
        <v>95.473432043900004</v>
      </c>
      <c r="O232" s="26" t="s">
        <v>0</v>
      </c>
    </row>
    <row r="233" spans="2:15" ht="15" customHeight="1" x14ac:dyDescent="0.25">
      <c r="B233" s="23" t="s">
        <v>188</v>
      </c>
      <c r="C233" s="1" t="s">
        <v>168</v>
      </c>
      <c r="D233" s="1"/>
      <c r="E233" s="27" t="s">
        <v>158</v>
      </c>
      <c r="F233" s="1" t="s">
        <v>159</v>
      </c>
      <c r="G233" s="24">
        <v>45141.517534722218</v>
      </c>
      <c r="H233" s="24">
        <v>45386</v>
      </c>
      <c r="I233" s="1" t="s">
        <v>109</v>
      </c>
      <c r="J233" s="25">
        <v>2095.88</v>
      </c>
      <c r="K233" s="25">
        <v>2011.99</v>
      </c>
      <c r="L233" s="25">
        <v>2001.0337852657999</v>
      </c>
      <c r="M233" s="25">
        <v>2095.88</v>
      </c>
      <c r="N233" s="25">
        <v>95.474635249399995</v>
      </c>
      <c r="O233" s="26" t="s">
        <v>0</v>
      </c>
    </row>
    <row r="234" spans="2:15" ht="15" customHeight="1" x14ac:dyDescent="0.25">
      <c r="B234" s="23" t="s">
        <v>187</v>
      </c>
      <c r="C234" s="1" t="s">
        <v>168</v>
      </c>
      <c r="D234" s="1"/>
      <c r="E234" s="27" t="s">
        <v>158</v>
      </c>
      <c r="F234" s="1" t="s">
        <v>159</v>
      </c>
      <c r="G234" s="24">
        <v>45148.671458333331</v>
      </c>
      <c r="H234" s="24">
        <v>48094</v>
      </c>
      <c r="I234" s="1" t="s">
        <v>109</v>
      </c>
      <c r="J234" s="25">
        <v>132912.57999999999</v>
      </c>
      <c r="K234" s="25">
        <v>97681.67</v>
      </c>
      <c r="L234" s="25">
        <v>97215.663612443197</v>
      </c>
      <c r="M234" s="25">
        <v>132912.57999999999</v>
      </c>
      <c r="N234" s="25">
        <v>73.142560028899993</v>
      </c>
      <c r="O234" s="26" t="s">
        <v>0</v>
      </c>
    </row>
    <row r="235" spans="2:15" ht="15" customHeight="1" x14ac:dyDescent="0.25">
      <c r="B235" s="23" t="s">
        <v>187</v>
      </c>
      <c r="C235" s="1" t="s">
        <v>168</v>
      </c>
      <c r="D235" s="1"/>
      <c r="E235" s="27" t="s">
        <v>158</v>
      </c>
      <c r="F235" s="1" t="s">
        <v>159</v>
      </c>
      <c r="G235" s="24">
        <v>45148.673483796294</v>
      </c>
      <c r="H235" s="24">
        <v>48094</v>
      </c>
      <c r="I235" s="1" t="s">
        <v>109</v>
      </c>
      <c r="J235" s="25">
        <v>109618.49</v>
      </c>
      <c r="K235" s="25">
        <v>80562.179999999993</v>
      </c>
      <c r="L235" s="25">
        <v>80177.865096214096</v>
      </c>
      <c r="M235" s="25">
        <v>109618.49</v>
      </c>
      <c r="N235" s="25">
        <v>73.142646916800004</v>
      </c>
      <c r="O235" s="26" t="s">
        <v>0</v>
      </c>
    </row>
    <row r="236" spans="2:15" ht="15" customHeight="1" x14ac:dyDescent="0.25">
      <c r="B236" s="23" t="s">
        <v>188</v>
      </c>
      <c r="C236" s="1" t="s">
        <v>168</v>
      </c>
      <c r="D236" s="1"/>
      <c r="E236" s="27" t="s">
        <v>158</v>
      </c>
      <c r="F236" s="1" t="s">
        <v>159</v>
      </c>
      <c r="G236" s="24">
        <v>45219.501921296294</v>
      </c>
      <c r="H236" s="24">
        <v>45386</v>
      </c>
      <c r="I236" s="1" t="s">
        <v>109</v>
      </c>
      <c r="J236" s="25">
        <v>7226.55</v>
      </c>
      <c r="K236" s="25">
        <v>7026.37</v>
      </c>
      <c r="L236" s="25">
        <v>7003.6316815652999</v>
      </c>
      <c r="M236" s="25">
        <v>7226.55</v>
      </c>
      <c r="N236" s="25">
        <v>96.915287122699993</v>
      </c>
      <c r="O236" s="26" t="s">
        <v>0</v>
      </c>
    </row>
    <row r="237" spans="2:15" ht="15" customHeight="1" x14ac:dyDescent="0.25">
      <c r="B237" s="23" t="s">
        <v>187</v>
      </c>
      <c r="C237" s="1" t="s">
        <v>168</v>
      </c>
      <c r="D237" s="1"/>
      <c r="E237" s="27" t="s">
        <v>158</v>
      </c>
      <c r="F237" s="1" t="s">
        <v>159</v>
      </c>
      <c r="G237" s="24">
        <v>45219.504699074074</v>
      </c>
      <c r="H237" s="24">
        <v>47458</v>
      </c>
      <c r="I237" s="1" t="s">
        <v>109</v>
      </c>
      <c r="J237" s="25">
        <v>9945</v>
      </c>
      <c r="K237" s="25">
        <v>7046.58</v>
      </c>
      <c r="L237" s="25">
        <v>7022.0840427803996</v>
      </c>
      <c r="M237" s="25">
        <v>9945</v>
      </c>
      <c r="N237" s="25">
        <v>70.609190978200004</v>
      </c>
      <c r="O237" s="26" t="s">
        <v>0</v>
      </c>
    </row>
    <row r="238" spans="2:15" ht="15" customHeight="1" x14ac:dyDescent="0.25">
      <c r="B238" s="23" t="s">
        <v>188</v>
      </c>
      <c r="C238" s="1" t="s">
        <v>168</v>
      </c>
      <c r="D238" s="1"/>
      <c r="E238" s="27" t="s">
        <v>158</v>
      </c>
      <c r="F238" s="1" t="s">
        <v>159</v>
      </c>
      <c r="G238" s="24">
        <v>45258.652812500004</v>
      </c>
      <c r="H238" s="24">
        <v>45386</v>
      </c>
      <c r="I238" s="1" t="s">
        <v>109</v>
      </c>
      <c r="J238" s="25">
        <v>7226.55</v>
      </c>
      <c r="K238" s="25">
        <v>7073.12</v>
      </c>
      <c r="L238" s="25">
        <v>7003.6966132280004</v>
      </c>
      <c r="M238" s="25">
        <v>7226.55</v>
      </c>
      <c r="N238" s="25">
        <v>96.916185638100004</v>
      </c>
      <c r="O238" s="26" t="s">
        <v>0</v>
      </c>
    </row>
    <row r="239" spans="2:15" ht="15" customHeight="1" x14ac:dyDescent="0.25">
      <c r="B239" s="23" t="s">
        <v>155</v>
      </c>
      <c r="C239" s="1" t="s">
        <v>168</v>
      </c>
      <c r="D239" s="1"/>
      <c r="E239" s="27" t="s">
        <v>158</v>
      </c>
      <c r="F239" s="1" t="s">
        <v>159</v>
      </c>
      <c r="G239" s="24">
        <v>45260.670682870368</v>
      </c>
      <c r="H239" s="24">
        <v>45477</v>
      </c>
      <c r="I239" s="1" t="s">
        <v>109</v>
      </c>
      <c r="J239" s="25">
        <v>103101.36</v>
      </c>
      <c r="K239" s="25">
        <v>99341.78</v>
      </c>
      <c r="L239" s="25">
        <v>98911.562507264302</v>
      </c>
      <c r="M239" s="25">
        <v>103101.36</v>
      </c>
      <c r="N239" s="25">
        <v>95.936234504799998</v>
      </c>
      <c r="O239" s="26" t="s">
        <v>0</v>
      </c>
    </row>
    <row r="240" spans="2:15" ht="15" customHeight="1" x14ac:dyDescent="0.25">
      <c r="B240" s="23" t="s">
        <v>155</v>
      </c>
      <c r="C240" s="1" t="s">
        <v>168</v>
      </c>
      <c r="D240" s="1"/>
      <c r="E240" s="27" t="s">
        <v>158</v>
      </c>
      <c r="F240" s="1" t="s">
        <v>159</v>
      </c>
      <c r="G240" s="24">
        <v>45260.672268518523</v>
      </c>
      <c r="H240" s="24">
        <v>45477</v>
      </c>
      <c r="I240" s="1" t="s">
        <v>109</v>
      </c>
      <c r="J240" s="25">
        <v>103101.36</v>
      </c>
      <c r="K240" s="25">
        <v>99341.78</v>
      </c>
      <c r="L240" s="25">
        <v>98911.562507264302</v>
      </c>
      <c r="M240" s="25">
        <v>103101.36</v>
      </c>
      <c r="N240" s="25">
        <v>95.936234504799998</v>
      </c>
      <c r="O240" s="26" t="s">
        <v>0</v>
      </c>
    </row>
    <row r="241" spans="2:15" ht="15" customHeight="1" x14ac:dyDescent="0.25">
      <c r="B241" s="23" t="s">
        <v>155</v>
      </c>
      <c r="C241" s="1" t="s">
        <v>168</v>
      </c>
      <c r="D241" s="1"/>
      <c r="E241" s="27" t="s">
        <v>158</v>
      </c>
      <c r="F241" s="1" t="s">
        <v>159</v>
      </c>
      <c r="G241" s="24">
        <v>45260.672280092593</v>
      </c>
      <c r="H241" s="24">
        <v>45477</v>
      </c>
      <c r="I241" s="1" t="s">
        <v>109</v>
      </c>
      <c r="J241" s="25">
        <v>103101.36</v>
      </c>
      <c r="K241" s="25">
        <v>99341.78</v>
      </c>
      <c r="L241" s="25">
        <v>98911.562507264302</v>
      </c>
      <c r="M241" s="25">
        <v>103101.36</v>
      </c>
      <c r="N241" s="25">
        <v>95.936234504799998</v>
      </c>
      <c r="O241" s="26" t="s">
        <v>0</v>
      </c>
    </row>
    <row r="242" spans="2:15" ht="15" customHeight="1" x14ac:dyDescent="0.25">
      <c r="B242" s="23" t="s">
        <v>155</v>
      </c>
      <c r="C242" s="1" t="s">
        <v>168</v>
      </c>
      <c r="D242" s="1"/>
      <c r="E242" s="27" t="s">
        <v>158</v>
      </c>
      <c r="F242" s="1" t="s">
        <v>159</v>
      </c>
      <c r="G242" s="24">
        <v>45260.672291666669</v>
      </c>
      <c r="H242" s="24">
        <v>45477</v>
      </c>
      <c r="I242" s="1" t="s">
        <v>109</v>
      </c>
      <c r="J242" s="25">
        <v>103101.36</v>
      </c>
      <c r="K242" s="25">
        <v>99341.78</v>
      </c>
      <c r="L242" s="25">
        <v>98911.562507264302</v>
      </c>
      <c r="M242" s="25">
        <v>103101.36</v>
      </c>
      <c r="N242" s="25">
        <v>95.936234504799998</v>
      </c>
      <c r="O242" s="26" t="s">
        <v>0</v>
      </c>
    </row>
    <row r="243" spans="2:15" ht="15" customHeight="1" x14ac:dyDescent="0.25">
      <c r="B243" s="23" t="s">
        <v>155</v>
      </c>
      <c r="C243" s="1" t="s">
        <v>168</v>
      </c>
      <c r="D243" s="1"/>
      <c r="E243" s="27" t="s">
        <v>158</v>
      </c>
      <c r="F243" s="1" t="s">
        <v>159</v>
      </c>
      <c r="G243" s="24">
        <v>45260.672314814816</v>
      </c>
      <c r="H243" s="24">
        <v>45477</v>
      </c>
      <c r="I243" s="1" t="s">
        <v>109</v>
      </c>
      <c r="J243" s="25">
        <v>103101.36</v>
      </c>
      <c r="K243" s="25">
        <v>99341.78</v>
      </c>
      <c r="L243" s="25">
        <v>98911.562507264302</v>
      </c>
      <c r="M243" s="25">
        <v>103101.36</v>
      </c>
      <c r="N243" s="25">
        <v>95.936234504799998</v>
      </c>
      <c r="O243" s="26" t="s">
        <v>0</v>
      </c>
    </row>
    <row r="244" spans="2:15" ht="15" customHeight="1" x14ac:dyDescent="0.25">
      <c r="B244" s="23" t="s">
        <v>155</v>
      </c>
      <c r="C244" s="1" t="s">
        <v>168</v>
      </c>
      <c r="D244" s="1"/>
      <c r="E244" s="27" t="s">
        <v>158</v>
      </c>
      <c r="F244" s="1" t="s">
        <v>159</v>
      </c>
      <c r="G244" s="24">
        <v>45260.672326388893</v>
      </c>
      <c r="H244" s="24">
        <v>45477</v>
      </c>
      <c r="I244" s="1" t="s">
        <v>109</v>
      </c>
      <c r="J244" s="25">
        <v>103101.36</v>
      </c>
      <c r="K244" s="25">
        <v>99341.78</v>
      </c>
      <c r="L244" s="25">
        <v>98911.562507264302</v>
      </c>
      <c r="M244" s="25">
        <v>103101.36</v>
      </c>
      <c r="N244" s="25">
        <v>95.936234504799998</v>
      </c>
      <c r="O244" s="26" t="s">
        <v>0</v>
      </c>
    </row>
    <row r="245" spans="2:15" ht="15" customHeight="1" x14ac:dyDescent="0.25">
      <c r="B245" s="23" t="s">
        <v>155</v>
      </c>
      <c r="C245" s="1" t="s">
        <v>168</v>
      </c>
      <c r="D245" s="1"/>
      <c r="E245" s="27" t="s">
        <v>158</v>
      </c>
      <c r="F245" s="1" t="s">
        <v>159</v>
      </c>
      <c r="G245" s="24">
        <v>45260.672337962962</v>
      </c>
      <c r="H245" s="24">
        <v>45477</v>
      </c>
      <c r="I245" s="1" t="s">
        <v>109</v>
      </c>
      <c r="J245" s="25">
        <v>103101.36</v>
      </c>
      <c r="K245" s="25">
        <v>99341.78</v>
      </c>
      <c r="L245" s="25">
        <v>98911.562507264302</v>
      </c>
      <c r="M245" s="25">
        <v>103101.36</v>
      </c>
      <c r="N245" s="25">
        <v>95.936234504799998</v>
      </c>
      <c r="O245" s="26" t="s">
        <v>0</v>
      </c>
    </row>
    <row r="246" spans="2:15" ht="15" customHeight="1" x14ac:dyDescent="0.25">
      <c r="B246" s="23" t="s">
        <v>155</v>
      </c>
      <c r="C246" s="1" t="s">
        <v>168</v>
      </c>
      <c r="D246" s="1"/>
      <c r="E246" s="27" t="s">
        <v>158</v>
      </c>
      <c r="F246" s="1" t="s">
        <v>159</v>
      </c>
      <c r="G246" s="24">
        <v>45260.672349537039</v>
      </c>
      <c r="H246" s="24">
        <v>45477</v>
      </c>
      <c r="I246" s="1" t="s">
        <v>109</v>
      </c>
      <c r="J246" s="25">
        <v>103101.36</v>
      </c>
      <c r="K246" s="25">
        <v>99341.78</v>
      </c>
      <c r="L246" s="25">
        <v>98911.562507264302</v>
      </c>
      <c r="M246" s="25">
        <v>103101.36</v>
      </c>
      <c r="N246" s="25">
        <v>95.936234504799998</v>
      </c>
      <c r="O246" s="26" t="s">
        <v>0</v>
      </c>
    </row>
    <row r="247" spans="2:15" ht="15" customHeight="1" x14ac:dyDescent="0.25">
      <c r="B247" s="23" t="s">
        <v>187</v>
      </c>
      <c r="C247" s="1" t="s">
        <v>168</v>
      </c>
      <c r="D247" s="1"/>
      <c r="E247" s="27" t="s">
        <v>158</v>
      </c>
      <c r="F247" s="1" t="s">
        <v>159</v>
      </c>
      <c r="G247" s="24">
        <v>45281.398784722216</v>
      </c>
      <c r="H247" s="24">
        <v>45295</v>
      </c>
      <c r="I247" s="1" t="s">
        <v>109</v>
      </c>
      <c r="J247" s="25">
        <v>1003481.91</v>
      </c>
      <c r="K247" s="25">
        <v>1000986.3</v>
      </c>
      <c r="L247" s="25">
        <v>1002768.2442296458</v>
      </c>
      <c r="M247" s="25">
        <v>1003481.91</v>
      </c>
      <c r="N247" s="25">
        <v>99.928881052700007</v>
      </c>
      <c r="O247" s="26" t="s">
        <v>0</v>
      </c>
    </row>
    <row r="248" spans="2:15" ht="15" customHeight="1" x14ac:dyDescent="0.25">
      <c r="B248" s="23" t="s">
        <v>187</v>
      </c>
      <c r="C248" s="1" t="s">
        <v>168</v>
      </c>
      <c r="D248" s="1"/>
      <c r="E248" s="27" t="s">
        <v>158</v>
      </c>
      <c r="F248" s="1" t="s">
        <v>159</v>
      </c>
      <c r="G248" s="24">
        <v>45282.456793981481</v>
      </c>
      <c r="H248" s="24">
        <v>45296</v>
      </c>
      <c r="I248" s="1" t="s">
        <v>109</v>
      </c>
      <c r="J248" s="25">
        <v>1003605.51</v>
      </c>
      <c r="K248" s="25">
        <v>1001109.59</v>
      </c>
      <c r="L248" s="25">
        <v>1002713.397237093</v>
      </c>
      <c r="M248" s="25">
        <v>1003605.51</v>
      </c>
      <c r="N248" s="25">
        <v>99.911109220300006</v>
      </c>
      <c r="O248" s="26" t="s">
        <v>0</v>
      </c>
    </row>
    <row r="249" spans="2:15" ht="15" customHeight="1" x14ac:dyDescent="0.25">
      <c r="B249" s="23" t="s">
        <v>187</v>
      </c>
      <c r="C249" s="1" t="s">
        <v>168</v>
      </c>
      <c r="D249" s="1"/>
      <c r="E249" s="27" t="s">
        <v>158</v>
      </c>
      <c r="F249" s="1" t="s">
        <v>159</v>
      </c>
      <c r="G249" s="24">
        <v>45287.468067129637</v>
      </c>
      <c r="H249" s="24">
        <v>45294</v>
      </c>
      <c r="I249" s="1" t="s">
        <v>109</v>
      </c>
      <c r="J249" s="25">
        <v>1002974.75</v>
      </c>
      <c r="K249" s="25">
        <v>1001726.03</v>
      </c>
      <c r="L249" s="25">
        <v>1002439.3936993213</v>
      </c>
      <c r="M249" s="25">
        <v>1002974.75</v>
      </c>
      <c r="N249" s="25">
        <v>99.946623152699999</v>
      </c>
      <c r="O249" s="26" t="s">
        <v>0</v>
      </c>
    </row>
    <row r="250" spans="2:15" ht="15" customHeight="1" x14ac:dyDescent="0.25">
      <c r="B250" s="23" t="s">
        <v>155</v>
      </c>
      <c r="C250" s="1" t="s">
        <v>209</v>
      </c>
      <c r="D250" s="1"/>
      <c r="E250" s="27" t="s">
        <v>158</v>
      </c>
      <c r="F250" s="1" t="s">
        <v>159</v>
      </c>
      <c r="G250" s="24">
        <v>45072.380335648151</v>
      </c>
      <c r="H250" s="24">
        <v>45439</v>
      </c>
      <c r="I250" s="1" t="s">
        <v>109</v>
      </c>
      <c r="J250" s="25">
        <v>106301.37</v>
      </c>
      <c r="K250" s="25">
        <v>100016.98</v>
      </c>
      <c r="L250" s="25">
        <v>100681.3394985497</v>
      </c>
      <c r="M250" s="25">
        <v>106301.37</v>
      </c>
      <c r="N250" s="25">
        <v>94.7131156433</v>
      </c>
      <c r="O250" s="26" t="s">
        <v>0</v>
      </c>
    </row>
    <row r="251" spans="2:15" ht="15" customHeight="1" x14ac:dyDescent="0.25">
      <c r="B251" s="23" t="s">
        <v>155</v>
      </c>
      <c r="C251" s="1" t="s">
        <v>209</v>
      </c>
      <c r="D251" s="1"/>
      <c r="E251" s="27" t="s">
        <v>158</v>
      </c>
      <c r="F251" s="1" t="s">
        <v>159</v>
      </c>
      <c r="G251" s="24">
        <v>45072.380347222221</v>
      </c>
      <c r="H251" s="24">
        <v>45439</v>
      </c>
      <c r="I251" s="1" t="s">
        <v>109</v>
      </c>
      <c r="J251" s="25">
        <v>106301.37</v>
      </c>
      <c r="K251" s="25">
        <v>100016.98</v>
      </c>
      <c r="L251" s="25">
        <v>100681.3394985497</v>
      </c>
      <c r="M251" s="25">
        <v>106301.37</v>
      </c>
      <c r="N251" s="25">
        <v>94.7131156433</v>
      </c>
      <c r="O251" s="26" t="s">
        <v>0</v>
      </c>
    </row>
    <row r="252" spans="2:15" ht="15" customHeight="1" x14ac:dyDescent="0.25">
      <c r="B252" s="23" t="s">
        <v>155</v>
      </c>
      <c r="C252" s="1" t="s">
        <v>209</v>
      </c>
      <c r="D252" s="1"/>
      <c r="E252" s="27" t="s">
        <v>158</v>
      </c>
      <c r="F252" s="1" t="s">
        <v>159</v>
      </c>
      <c r="G252" s="24">
        <v>45072.380370370374</v>
      </c>
      <c r="H252" s="24">
        <v>45439</v>
      </c>
      <c r="I252" s="1" t="s">
        <v>109</v>
      </c>
      <c r="J252" s="25">
        <v>106301.37</v>
      </c>
      <c r="K252" s="25">
        <v>100016.98</v>
      </c>
      <c r="L252" s="25">
        <v>100681.3394985497</v>
      </c>
      <c r="M252" s="25">
        <v>106301.37</v>
      </c>
      <c r="N252" s="25">
        <v>94.7131156433</v>
      </c>
      <c r="O252" s="26" t="s">
        <v>0</v>
      </c>
    </row>
    <row r="253" spans="2:15" ht="15" customHeight="1" x14ac:dyDescent="0.25">
      <c r="B253" s="23" t="s">
        <v>155</v>
      </c>
      <c r="C253" s="1" t="s">
        <v>209</v>
      </c>
      <c r="D253" s="1"/>
      <c r="E253" s="27" t="s">
        <v>158</v>
      </c>
      <c r="F253" s="1" t="s">
        <v>159</v>
      </c>
      <c r="G253" s="24">
        <v>45072.380381944444</v>
      </c>
      <c r="H253" s="24">
        <v>45439</v>
      </c>
      <c r="I253" s="1" t="s">
        <v>109</v>
      </c>
      <c r="J253" s="25">
        <v>106301.37</v>
      </c>
      <c r="K253" s="25">
        <v>100016.98</v>
      </c>
      <c r="L253" s="25">
        <v>100681.3394985497</v>
      </c>
      <c r="M253" s="25">
        <v>106301.37</v>
      </c>
      <c r="N253" s="25">
        <v>94.7131156433</v>
      </c>
      <c r="O253" s="26" t="s">
        <v>0</v>
      </c>
    </row>
    <row r="254" spans="2:15" ht="15" customHeight="1" x14ac:dyDescent="0.25">
      <c r="B254" s="23" t="s">
        <v>155</v>
      </c>
      <c r="C254" s="1" t="s">
        <v>209</v>
      </c>
      <c r="D254" s="1"/>
      <c r="E254" s="27" t="s">
        <v>158</v>
      </c>
      <c r="F254" s="1" t="s">
        <v>159</v>
      </c>
      <c r="G254" s="24">
        <v>45072.380416666667</v>
      </c>
      <c r="H254" s="24">
        <v>45439</v>
      </c>
      <c r="I254" s="1" t="s">
        <v>109</v>
      </c>
      <c r="J254" s="25">
        <v>106301.37</v>
      </c>
      <c r="K254" s="25">
        <v>100016.98</v>
      </c>
      <c r="L254" s="25">
        <v>100681.3394985497</v>
      </c>
      <c r="M254" s="25">
        <v>106301.37</v>
      </c>
      <c r="N254" s="25">
        <v>94.7131156433</v>
      </c>
      <c r="O254" s="26" t="s">
        <v>0</v>
      </c>
    </row>
    <row r="255" spans="2:15" ht="15" customHeight="1" x14ac:dyDescent="0.25">
      <c r="B255" s="23" t="s">
        <v>155</v>
      </c>
      <c r="C255" s="1" t="s">
        <v>209</v>
      </c>
      <c r="D255" s="1"/>
      <c r="E255" s="27" t="s">
        <v>158</v>
      </c>
      <c r="F255" s="1" t="s">
        <v>159</v>
      </c>
      <c r="G255" s="24">
        <v>45072.380428240744</v>
      </c>
      <c r="H255" s="24">
        <v>45439</v>
      </c>
      <c r="I255" s="1" t="s">
        <v>109</v>
      </c>
      <c r="J255" s="25">
        <v>106301.37</v>
      </c>
      <c r="K255" s="25">
        <v>100016.98</v>
      </c>
      <c r="L255" s="25">
        <v>100681.3394985497</v>
      </c>
      <c r="M255" s="25">
        <v>106301.37</v>
      </c>
      <c r="N255" s="25">
        <v>94.7131156433</v>
      </c>
      <c r="O255" s="26" t="s">
        <v>0</v>
      </c>
    </row>
    <row r="256" spans="2:15" ht="15" customHeight="1" x14ac:dyDescent="0.25">
      <c r="B256" s="23" t="s">
        <v>155</v>
      </c>
      <c r="C256" s="1" t="s">
        <v>209</v>
      </c>
      <c r="D256" s="1"/>
      <c r="E256" s="27" t="s">
        <v>158</v>
      </c>
      <c r="F256" s="1" t="s">
        <v>159</v>
      </c>
      <c r="G256" s="24">
        <v>45072.380439814813</v>
      </c>
      <c r="H256" s="24">
        <v>45439</v>
      </c>
      <c r="I256" s="1" t="s">
        <v>109</v>
      </c>
      <c r="J256" s="25">
        <v>106301.37</v>
      </c>
      <c r="K256" s="25">
        <v>100016.98</v>
      </c>
      <c r="L256" s="25">
        <v>100681.3394985497</v>
      </c>
      <c r="M256" s="25">
        <v>106301.37</v>
      </c>
      <c r="N256" s="25">
        <v>94.7131156433</v>
      </c>
      <c r="O256" s="26" t="s">
        <v>0</v>
      </c>
    </row>
    <row r="257" spans="2:15" ht="15" customHeight="1" x14ac:dyDescent="0.25">
      <c r="B257" s="23" t="s">
        <v>155</v>
      </c>
      <c r="C257" s="1" t="s">
        <v>209</v>
      </c>
      <c r="D257" s="1"/>
      <c r="E257" s="27" t="s">
        <v>158</v>
      </c>
      <c r="F257" s="1" t="s">
        <v>159</v>
      </c>
      <c r="G257" s="24">
        <v>45072.380462962967</v>
      </c>
      <c r="H257" s="24">
        <v>45439</v>
      </c>
      <c r="I257" s="1" t="s">
        <v>109</v>
      </c>
      <c r="J257" s="25">
        <v>106301.37</v>
      </c>
      <c r="K257" s="25">
        <v>100016.98</v>
      </c>
      <c r="L257" s="25">
        <v>100681.3394985497</v>
      </c>
      <c r="M257" s="25">
        <v>106301.37</v>
      </c>
      <c r="N257" s="25">
        <v>94.7131156433</v>
      </c>
      <c r="O257" s="26" t="s">
        <v>0</v>
      </c>
    </row>
    <row r="258" spans="2:15" ht="15" customHeight="1" x14ac:dyDescent="0.25">
      <c r="B258" s="23" t="s">
        <v>155</v>
      </c>
      <c r="C258" s="1" t="s">
        <v>209</v>
      </c>
      <c r="D258" s="1"/>
      <c r="E258" s="27" t="s">
        <v>158</v>
      </c>
      <c r="F258" s="1" t="s">
        <v>159</v>
      </c>
      <c r="G258" s="24">
        <v>45072.380474537036</v>
      </c>
      <c r="H258" s="24">
        <v>45439</v>
      </c>
      <c r="I258" s="1" t="s">
        <v>109</v>
      </c>
      <c r="J258" s="25">
        <v>106301.37</v>
      </c>
      <c r="K258" s="25">
        <v>100016.98</v>
      </c>
      <c r="L258" s="25">
        <v>100681.3394985497</v>
      </c>
      <c r="M258" s="25">
        <v>106301.37</v>
      </c>
      <c r="N258" s="25">
        <v>94.7131156433</v>
      </c>
      <c r="O258" s="26" t="s">
        <v>0</v>
      </c>
    </row>
    <row r="259" spans="2:15" ht="15" customHeight="1" x14ac:dyDescent="0.25">
      <c r="B259" s="23" t="s">
        <v>187</v>
      </c>
      <c r="C259" s="1" t="s">
        <v>209</v>
      </c>
      <c r="D259" s="1"/>
      <c r="E259" s="27" t="s">
        <v>158</v>
      </c>
      <c r="F259" s="1" t="s">
        <v>159</v>
      </c>
      <c r="G259" s="24">
        <v>45229.612129629633</v>
      </c>
      <c r="H259" s="24">
        <v>47053</v>
      </c>
      <c r="I259" s="1" t="s">
        <v>109</v>
      </c>
      <c r="J259" s="25">
        <v>2709610.96</v>
      </c>
      <c r="K259" s="25">
        <v>2000000.01</v>
      </c>
      <c r="L259" s="25">
        <v>2024052.596713275</v>
      </c>
      <c r="M259" s="25">
        <v>2709610.96</v>
      </c>
      <c r="N259" s="25">
        <v>74.699011282200004</v>
      </c>
      <c r="O259" s="26" t="s">
        <v>0</v>
      </c>
    </row>
    <row r="260" spans="2:15" ht="15" customHeight="1" x14ac:dyDescent="0.25">
      <c r="B260" s="23" t="s">
        <v>187</v>
      </c>
      <c r="C260" s="1" t="s">
        <v>209</v>
      </c>
      <c r="D260" s="1"/>
      <c r="E260" s="27" t="s">
        <v>158</v>
      </c>
      <c r="F260" s="1" t="s">
        <v>159</v>
      </c>
      <c r="G260" s="24">
        <v>45229.614895833336</v>
      </c>
      <c r="H260" s="24">
        <v>47053</v>
      </c>
      <c r="I260" s="1" t="s">
        <v>109</v>
      </c>
      <c r="J260" s="25">
        <v>135480.6</v>
      </c>
      <c r="K260" s="25">
        <v>100000</v>
      </c>
      <c r="L260" s="25">
        <v>101202.67432791871</v>
      </c>
      <c r="M260" s="25">
        <v>135480.6</v>
      </c>
      <c r="N260" s="25">
        <v>74.699015451600005</v>
      </c>
      <c r="O260" s="26" t="s">
        <v>0</v>
      </c>
    </row>
    <row r="261" spans="2:15" ht="15" customHeight="1" x14ac:dyDescent="0.25">
      <c r="B261" s="23" t="s">
        <v>187</v>
      </c>
      <c r="C261" s="1" t="s">
        <v>209</v>
      </c>
      <c r="D261" s="1"/>
      <c r="E261" s="27" t="s">
        <v>158</v>
      </c>
      <c r="F261" s="1" t="s">
        <v>159</v>
      </c>
      <c r="G261" s="24">
        <v>45229.614907407413</v>
      </c>
      <c r="H261" s="24">
        <v>47053</v>
      </c>
      <c r="I261" s="1" t="s">
        <v>109</v>
      </c>
      <c r="J261" s="25">
        <v>135480.6</v>
      </c>
      <c r="K261" s="25">
        <v>100000</v>
      </c>
      <c r="L261" s="25">
        <v>101202.67432791871</v>
      </c>
      <c r="M261" s="25">
        <v>135480.6</v>
      </c>
      <c r="N261" s="25">
        <v>74.699015451600005</v>
      </c>
      <c r="O261" s="26" t="s">
        <v>0</v>
      </c>
    </row>
    <row r="262" spans="2:15" ht="15" customHeight="1" x14ac:dyDescent="0.25">
      <c r="B262" s="23" t="s">
        <v>187</v>
      </c>
      <c r="C262" s="1" t="s">
        <v>209</v>
      </c>
      <c r="D262" s="1"/>
      <c r="E262" s="27" t="s">
        <v>158</v>
      </c>
      <c r="F262" s="1" t="s">
        <v>159</v>
      </c>
      <c r="G262" s="24">
        <v>45229.614930555559</v>
      </c>
      <c r="H262" s="24">
        <v>47053</v>
      </c>
      <c r="I262" s="1" t="s">
        <v>109</v>
      </c>
      <c r="J262" s="25">
        <v>135480.6</v>
      </c>
      <c r="K262" s="25">
        <v>100000</v>
      </c>
      <c r="L262" s="25">
        <v>101202.67432791871</v>
      </c>
      <c r="M262" s="25">
        <v>135480.6</v>
      </c>
      <c r="N262" s="25">
        <v>74.699015451600005</v>
      </c>
      <c r="O262" s="26" t="s">
        <v>0</v>
      </c>
    </row>
    <row r="263" spans="2:15" ht="15" customHeight="1" x14ac:dyDescent="0.25">
      <c r="B263" s="23" t="s">
        <v>187</v>
      </c>
      <c r="C263" s="1" t="s">
        <v>209</v>
      </c>
      <c r="D263" s="1"/>
      <c r="E263" s="27" t="s">
        <v>158</v>
      </c>
      <c r="F263" s="1" t="s">
        <v>159</v>
      </c>
      <c r="G263" s="24">
        <v>45229.61958333334</v>
      </c>
      <c r="H263" s="24">
        <v>47781</v>
      </c>
      <c r="I263" s="1" t="s">
        <v>109</v>
      </c>
      <c r="J263" s="25">
        <v>152438.28</v>
      </c>
      <c r="K263" s="25">
        <v>100000.01</v>
      </c>
      <c r="L263" s="25">
        <v>101270.1308287846</v>
      </c>
      <c r="M263" s="25">
        <v>152438.28</v>
      </c>
      <c r="N263" s="25">
        <v>66.433530231899994</v>
      </c>
      <c r="O263" s="26" t="s">
        <v>0</v>
      </c>
    </row>
    <row r="264" spans="2:15" ht="15" customHeight="1" x14ac:dyDescent="0.25">
      <c r="B264" s="23" t="s">
        <v>187</v>
      </c>
      <c r="C264" s="1" t="s">
        <v>209</v>
      </c>
      <c r="D264" s="1"/>
      <c r="E264" s="27" t="s">
        <v>158</v>
      </c>
      <c r="F264" s="1" t="s">
        <v>159</v>
      </c>
      <c r="G264" s="24">
        <v>45229.61959490741</v>
      </c>
      <c r="H264" s="24">
        <v>47781</v>
      </c>
      <c r="I264" s="1" t="s">
        <v>109</v>
      </c>
      <c r="J264" s="25">
        <v>152438.28</v>
      </c>
      <c r="K264" s="25">
        <v>100000.01</v>
      </c>
      <c r="L264" s="25">
        <v>101270.1308287846</v>
      </c>
      <c r="M264" s="25">
        <v>152438.28</v>
      </c>
      <c r="N264" s="25">
        <v>66.433530231899994</v>
      </c>
      <c r="O264" s="26" t="s">
        <v>0</v>
      </c>
    </row>
    <row r="265" spans="2:15" ht="15" customHeight="1" x14ac:dyDescent="0.25">
      <c r="B265" s="23" t="s">
        <v>187</v>
      </c>
      <c r="C265" s="1" t="s">
        <v>209</v>
      </c>
      <c r="D265" s="1"/>
      <c r="E265" s="27" t="s">
        <v>158</v>
      </c>
      <c r="F265" s="1" t="s">
        <v>159</v>
      </c>
      <c r="G265" s="24">
        <v>45230.405370370376</v>
      </c>
      <c r="H265" s="24">
        <v>47781</v>
      </c>
      <c r="I265" s="1" t="s">
        <v>109</v>
      </c>
      <c r="J265" s="25">
        <v>381095.96</v>
      </c>
      <c r="K265" s="25">
        <v>250051.34</v>
      </c>
      <c r="L265" s="25">
        <v>253175.99349520591</v>
      </c>
      <c r="M265" s="25">
        <v>381095.96</v>
      </c>
      <c r="N265" s="25">
        <v>66.433659778299997</v>
      </c>
      <c r="O265" s="26" t="s">
        <v>0</v>
      </c>
    </row>
    <row r="266" spans="2:15" ht="15" customHeight="1" x14ac:dyDescent="0.25">
      <c r="B266" s="23" t="s">
        <v>187</v>
      </c>
      <c r="C266" s="1" t="s">
        <v>209</v>
      </c>
      <c r="D266" s="1"/>
      <c r="E266" s="27" t="s">
        <v>158</v>
      </c>
      <c r="F266" s="1" t="s">
        <v>159</v>
      </c>
      <c r="G266" s="24">
        <v>45232.489965277782</v>
      </c>
      <c r="H266" s="24">
        <v>47781</v>
      </c>
      <c r="I266" s="1" t="s">
        <v>109</v>
      </c>
      <c r="J266" s="25">
        <v>228657.42</v>
      </c>
      <c r="K266" s="25">
        <v>150092.45000000001</v>
      </c>
      <c r="L266" s="25">
        <v>151906.0147595607</v>
      </c>
      <c r="M266" s="25">
        <v>228657.42</v>
      </c>
      <c r="N266" s="25">
        <v>66.433888198099993</v>
      </c>
      <c r="O266" s="26" t="s">
        <v>0</v>
      </c>
    </row>
    <row r="267" spans="2:15" ht="15" customHeight="1" x14ac:dyDescent="0.25">
      <c r="B267" s="23" t="s">
        <v>187</v>
      </c>
      <c r="C267" s="1" t="s">
        <v>209</v>
      </c>
      <c r="D267" s="1"/>
      <c r="E267" s="27" t="s">
        <v>158</v>
      </c>
      <c r="F267" s="1" t="s">
        <v>159</v>
      </c>
      <c r="G267" s="24">
        <v>45247.752997685187</v>
      </c>
      <c r="H267" s="24">
        <v>47781</v>
      </c>
      <c r="I267" s="1" t="s">
        <v>109</v>
      </c>
      <c r="J267" s="25">
        <v>144816.44</v>
      </c>
      <c r="K267" s="25">
        <v>95351.360000000001</v>
      </c>
      <c r="L267" s="25">
        <v>96209.259056134106</v>
      </c>
      <c r="M267" s="25">
        <v>144816.44</v>
      </c>
      <c r="N267" s="25">
        <v>66.435315670099996</v>
      </c>
      <c r="O267" s="26" t="s">
        <v>0</v>
      </c>
    </row>
    <row r="268" spans="2:15" ht="15" customHeight="1" x14ac:dyDescent="0.25">
      <c r="B268" s="23" t="s">
        <v>187</v>
      </c>
      <c r="C268" s="1" t="s">
        <v>209</v>
      </c>
      <c r="D268" s="1"/>
      <c r="E268" s="27" t="s">
        <v>158</v>
      </c>
      <c r="F268" s="1" t="s">
        <v>159</v>
      </c>
      <c r="G268" s="24">
        <v>45259.405185185191</v>
      </c>
      <c r="H268" s="24">
        <v>47053</v>
      </c>
      <c r="I268" s="1" t="s">
        <v>109</v>
      </c>
      <c r="J268" s="25">
        <v>104320.1</v>
      </c>
      <c r="K268" s="25">
        <v>77449.33</v>
      </c>
      <c r="L268" s="25">
        <v>77928.632426217504</v>
      </c>
      <c r="M268" s="25">
        <v>104320.1</v>
      </c>
      <c r="N268" s="25">
        <v>74.701454874199996</v>
      </c>
      <c r="O268" s="26" t="s">
        <v>0</v>
      </c>
    </row>
    <row r="269" spans="2:15" ht="15" customHeight="1" x14ac:dyDescent="0.25">
      <c r="B269" s="23" t="s">
        <v>187</v>
      </c>
      <c r="C269" s="1" t="s">
        <v>209</v>
      </c>
      <c r="D269" s="1"/>
      <c r="E269" s="27" t="s">
        <v>158</v>
      </c>
      <c r="F269" s="1" t="s">
        <v>159</v>
      </c>
      <c r="G269" s="24">
        <v>45259.703229166662</v>
      </c>
      <c r="H269" s="24">
        <v>47053</v>
      </c>
      <c r="I269" s="1" t="s">
        <v>109</v>
      </c>
      <c r="J269" s="25">
        <v>135480.6</v>
      </c>
      <c r="K269" s="25">
        <v>100583.59</v>
      </c>
      <c r="L269" s="25">
        <v>101206.06008290011</v>
      </c>
      <c r="M269" s="25">
        <v>135480.6</v>
      </c>
      <c r="N269" s="25">
        <v>74.701514521600004</v>
      </c>
      <c r="O269" s="26" t="s">
        <v>0</v>
      </c>
    </row>
    <row r="270" spans="2:15" ht="15" customHeight="1" x14ac:dyDescent="0.25">
      <c r="B270" s="23" t="s">
        <v>187</v>
      </c>
      <c r="C270" s="1" t="s">
        <v>209</v>
      </c>
      <c r="D270" s="1"/>
      <c r="E270" s="27" t="s">
        <v>158</v>
      </c>
      <c r="F270" s="1" t="s">
        <v>159</v>
      </c>
      <c r="G270" s="24">
        <v>45260.662615740737</v>
      </c>
      <c r="H270" s="24">
        <v>47812</v>
      </c>
      <c r="I270" s="1" t="s">
        <v>109</v>
      </c>
      <c r="J270" s="25">
        <v>182926.14</v>
      </c>
      <c r="K270" s="25">
        <v>120764.38</v>
      </c>
      <c r="L270" s="25">
        <v>121528.8565488317</v>
      </c>
      <c r="M270" s="25">
        <v>182926.14</v>
      </c>
      <c r="N270" s="25">
        <v>66.436025244299998</v>
      </c>
      <c r="O270" s="26" t="s">
        <v>0</v>
      </c>
    </row>
    <row r="271" spans="2:15" ht="15" customHeight="1" x14ac:dyDescent="0.25">
      <c r="B271" s="23" t="s">
        <v>187</v>
      </c>
      <c r="C271" s="1" t="s">
        <v>209</v>
      </c>
      <c r="D271" s="1"/>
      <c r="E271" s="27" t="s">
        <v>158</v>
      </c>
      <c r="F271" s="1" t="s">
        <v>159</v>
      </c>
      <c r="G271" s="24">
        <v>45264.749490740745</v>
      </c>
      <c r="H271" s="24">
        <v>47781</v>
      </c>
      <c r="I271" s="1" t="s">
        <v>109</v>
      </c>
      <c r="J271" s="25">
        <v>150913.85999999999</v>
      </c>
      <c r="K271" s="25">
        <v>99711.98</v>
      </c>
      <c r="L271" s="25">
        <v>100261.4365740397</v>
      </c>
      <c r="M271" s="25">
        <v>150913.85999999999</v>
      </c>
      <c r="N271" s="25">
        <v>66.436201800199996</v>
      </c>
      <c r="O271" s="26" t="s">
        <v>0</v>
      </c>
    </row>
    <row r="272" spans="2:15" ht="15" customHeight="1" x14ac:dyDescent="0.25">
      <c r="B272" s="23" t="s">
        <v>187</v>
      </c>
      <c r="C272" s="1" t="s">
        <v>209</v>
      </c>
      <c r="D272" s="1"/>
      <c r="E272" s="27" t="s">
        <v>158</v>
      </c>
      <c r="F272" s="1" t="s">
        <v>159</v>
      </c>
      <c r="G272" s="24">
        <v>45264.750034722223</v>
      </c>
      <c r="H272" s="24">
        <v>47781</v>
      </c>
      <c r="I272" s="1" t="s">
        <v>109</v>
      </c>
      <c r="J272" s="25">
        <v>149389.70000000001</v>
      </c>
      <c r="K272" s="25">
        <v>98704.8</v>
      </c>
      <c r="L272" s="25">
        <v>99248.859080090697</v>
      </c>
      <c r="M272" s="25">
        <v>149389.70000000001</v>
      </c>
      <c r="N272" s="25">
        <v>66.436212858100006</v>
      </c>
      <c r="O272" s="26" t="s">
        <v>0</v>
      </c>
    </row>
    <row r="273" spans="2:15" ht="15" customHeight="1" x14ac:dyDescent="0.25">
      <c r="B273" s="23" t="s">
        <v>187</v>
      </c>
      <c r="C273" s="1" t="s">
        <v>209</v>
      </c>
      <c r="D273" s="1"/>
      <c r="E273" s="27" t="s">
        <v>158</v>
      </c>
      <c r="F273" s="1" t="s">
        <v>159</v>
      </c>
      <c r="G273" s="24">
        <v>45264.755162037036</v>
      </c>
      <c r="H273" s="24">
        <v>47781</v>
      </c>
      <c r="I273" s="1" t="s">
        <v>109</v>
      </c>
      <c r="J273" s="25">
        <v>149389.70000000001</v>
      </c>
      <c r="K273" s="25">
        <v>98704.8</v>
      </c>
      <c r="L273" s="25">
        <v>99248.859080090697</v>
      </c>
      <c r="M273" s="25">
        <v>149389.70000000001</v>
      </c>
      <c r="N273" s="25">
        <v>66.436212858100006</v>
      </c>
      <c r="O273" s="26" t="s">
        <v>0</v>
      </c>
    </row>
    <row r="274" spans="2:15" ht="15" customHeight="1" x14ac:dyDescent="0.25">
      <c r="B274" s="23" t="s">
        <v>187</v>
      </c>
      <c r="C274" s="1" t="s">
        <v>209</v>
      </c>
      <c r="D274" s="1"/>
      <c r="E274" s="27" t="s">
        <v>158</v>
      </c>
      <c r="F274" s="1" t="s">
        <v>159</v>
      </c>
      <c r="G274" s="24">
        <v>45264.757685185192</v>
      </c>
      <c r="H274" s="24">
        <v>47781</v>
      </c>
      <c r="I274" s="1" t="s">
        <v>109</v>
      </c>
      <c r="J274" s="25">
        <v>1074690.3</v>
      </c>
      <c r="K274" s="25">
        <v>710070.22</v>
      </c>
      <c r="L274" s="25">
        <v>713983.47514957981</v>
      </c>
      <c r="M274" s="25">
        <v>1074690.3</v>
      </c>
      <c r="N274" s="25">
        <v>66.436207263599997</v>
      </c>
      <c r="O274" s="26" t="s">
        <v>0</v>
      </c>
    </row>
    <row r="275" spans="2:15" ht="15" customHeight="1" x14ac:dyDescent="0.25">
      <c r="B275" s="23" t="s">
        <v>187</v>
      </c>
      <c r="C275" s="1" t="s">
        <v>230</v>
      </c>
      <c r="D275" s="1"/>
      <c r="E275" s="27" t="s">
        <v>158</v>
      </c>
      <c r="F275" s="1" t="s">
        <v>159</v>
      </c>
      <c r="G275" s="24">
        <v>43399.569872685184</v>
      </c>
      <c r="H275" s="24">
        <v>45365</v>
      </c>
      <c r="I275" s="1" t="s">
        <v>109</v>
      </c>
      <c r="J275" s="25">
        <v>77669.38</v>
      </c>
      <c r="K275" s="25">
        <v>57089.58</v>
      </c>
      <c r="L275" s="25">
        <v>52423.870962053101</v>
      </c>
      <c r="M275" s="25">
        <v>77669.38</v>
      </c>
      <c r="N275" s="25">
        <v>67.4961882817</v>
      </c>
      <c r="O275" s="26" t="s">
        <v>0</v>
      </c>
    </row>
    <row r="276" spans="2:15" ht="15" customHeight="1" x14ac:dyDescent="0.25">
      <c r="B276" s="23" t="s">
        <v>187</v>
      </c>
      <c r="C276" s="1" t="s">
        <v>230</v>
      </c>
      <c r="D276" s="1"/>
      <c r="E276" s="27" t="s">
        <v>158</v>
      </c>
      <c r="F276" s="1" t="s">
        <v>159</v>
      </c>
      <c r="G276" s="24">
        <v>44091.497372685189</v>
      </c>
      <c r="H276" s="24">
        <v>46063</v>
      </c>
      <c r="I276" s="1" t="s">
        <v>109</v>
      </c>
      <c r="J276" s="25">
        <v>4234.18</v>
      </c>
      <c r="K276" s="25">
        <v>3018.51</v>
      </c>
      <c r="L276" s="25">
        <v>3028.9090225545001</v>
      </c>
      <c r="M276" s="25">
        <v>4234.18</v>
      </c>
      <c r="N276" s="25">
        <v>71.534725083799998</v>
      </c>
      <c r="O276" s="26" t="s">
        <v>0</v>
      </c>
    </row>
    <row r="277" spans="2:15" ht="15" customHeight="1" x14ac:dyDescent="0.25">
      <c r="B277" s="23" t="s">
        <v>187</v>
      </c>
      <c r="C277" s="1" t="s">
        <v>230</v>
      </c>
      <c r="D277" s="1"/>
      <c r="E277" s="27" t="s">
        <v>158</v>
      </c>
      <c r="F277" s="1" t="s">
        <v>159</v>
      </c>
      <c r="G277" s="24">
        <v>44160.677453703698</v>
      </c>
      <c r="H277" s="24">
        <v>46063</v>
      </c>
      <c r="I277" s="1" t="s">
        <v>109</v>
      </c>
      <c r="J277" s="25">
        <v>5570.61</v>
      </c>
      <c r="K277" s="25">
        <v>4006.57</v>
      </c>
      <c r="L277" s="25">
        <v>4038.4750717791999</v>
      </c>
      <c r="M277" s="25">
        <v>5570.61</v>
      </c>
      <c r="N277" s="25">
        <v>72.496101356599993</v>
      </c>
      <c r="O277" s="26" t="s">
        <v>191</v>
      </c>
    </row>
    <row r="278" spans="2:15" ht="15" customHeight="1" x14ac:dyDescent="0.25">
      <c r="B278" s="23" t="s">
        <v>187</v>
      </c>
      <c r="C278" s="1" t="s">
        <v>230</v>
      </c>
      <c r="D278" s="1"/>
      <c r="E278" s="27" t="s">
        <v>158</v>
      </c>
      <c r="F278" s="1" t="s">
        <v>159</v>
      </c>
      <c r="G278" s="24">
        <v>44650.514340277776</v>
      </c>
      <c r="H278" s="24">
        <v>46413</v>
      </c>
      <c r="I278" s="1" t="s">
        <v>109</v>
      </c>
      <c r="J278" s="25">
        <v>289753.40000000002</v>
      </c>
      <c r="K278" s="25">
        <v>227310.98</v>
      </c>
      <c r="L278" s="25">
        <v>219408.8669974998</v>
      </c>
      <c r="M278" s="25">
        <v>289753.40000000002</v>
      </c>
      <c r="N278" s="25">
        <v>75.722620337699993</v>
      </c>
      <c r="O278" s="26" t="s">
        <v>0</v>
      </c>
    </row>
    <row r="279" spans="2:15" ht="15" customHeight="1" x14ac:dyDescent="0.25">
      <c r="B279" s="23" t="s">
        <v>187</v>
      </c>
      <c r="C279" s="1" t="s">
        <v>230</v>
      </c>
      <c r="D279" s="1"/>
      <c r="E279" s="27" t="s">
        <v>158</v>
      </c>
      <c r="F279" s="1" t="s">
        <v>159</v>
      </c>
      <c r="G279" s="24">
        <v>44785.519895833328</v>
      </c>
      <c r="H279" s="24">
        <v>46399</v>
      </c>
      <c r="I279" s="1" t="s">
        <v>109</v>
      </c>
      <c r="J279" s="25">
        <v>7019.42</v>
      </c>
      <c r="K279" s="25">
        <v>5029.59</v>
      </c>
      <c r="L279" s="25">
        <v>5092.4600958288001</v>
      </c>
      <c r="M279" s="25">
        <v>7019.42</v>
      </c>
      <c r="N279" s="25">
        <v>72.548160614799997</v>
      </c>
      <c r="O279" s="26" t="s">
        <v>191</v>
      </c>
    </row>
    <row r="280" spans="2:15" ht="15" customHeight="1" x14ac:dyDescent="0.25">
      <c r="B280" s="23" t="s">
        <v>187</v>
      </c>
      <c r="C280" s="1" t="s">
        <v>230</v>
      </c>
      <c r="D280" s="1"/>
      <c r="E280" s="27" t="s">
        <v>158</v>
      </c>
      <c r="F280" s="1" t="s">
        <v>159</v>
      </c>
      <c r="G280" s="24">
        <v>44908.666921296295</v>
      </c>
      <c r="H280" s="24">
        <v>48185</v>
      </c>
      <c r="I280" s="1" t="s">
        <v>109</v>
      </c>
      <c r="J280" s="25">
        <v>33950.06</v>
      </c>
      <c r="K280" s="25">
        <v>20033.96</v>
      </c>
      <c r="L280" s="25">
        <v>20114.163412487698</v>
      </c>
      <c r="M280" s="25">
        <v>33950.06</v>
      </c>
      <c r="N280" s="25">
        <v>59.246326552799999</v>
      </c>
      <c r="O280" s="26" t="s">
        <v>191</v>
      </c>
    </row>
    <row r="281" spans="2:15" ht="15" customHeight="1" x14ac:dyDescent="0.25">
      <c r="B281" s="23" t="s">
        <v>155</v>
      </c>
      <c r="C281" s="1" t="s">
        <v>230</v>
      </c>
      <c r="D281" s="1"/>
      <c r="E281" s="27" t="s">
        <v>158</v>
      </c>
      <c r="F281" s="1" t="s">
        <v>159</v>
      </c>
      <c r="G281" s="24">
        <v>44939.729236111118</v>
      </c>
      <c r="H281" s="24">
        <v>45309</v>
      </c>
      <c r="I281" s="1" t="s">
        <v>109</v>
      </c>
      <c r="J281" s="25">
        <v>106082</v>
      </c>
      <c r="K281" s="25">
        <v>99999.99</v>
      </c>
      <c r="L281" s="25">
        <v>101346.9582606094</v>
      </c>
      <c r="M281" s="25">
        <v>106082</v>
      </c>
      <c r="N281" s="25">
        <v>95.536432439600006</v>
      </c>
      <c r="O281" s="26" t="s">
        <v>0</v>
      </c>
    </row>
    <row r="282" spans="2:15" ht="15" customHeight="1" x14ac:dyDescent="0.25">
      <c r="B282" s="23" t="s">
        <v>155</v>
      </c>
      <c r="C282" s="1" t="s">
        <v>230</v>
      </c>
      <c r="D282" s="1"/>
      <c r="E282" s="27" t="s">
        <v>158</v>
      </c>
      <c r="F282" s="1" t="s">
        <v>159</v>
      </c>
      <c r="G282" s="24">
        <v>44939.73028935185</v>
      </c>
      <c r="H282" s="24">
        <v>45309</v>
      </c>
      <c r="I282" s="1" t="s">
        <v>109</v>
      </c>
      <c r="J282" s="25">
        <v>106082</v>
      </c>
      <c r="K282" s="25">
        <v>99999.99</v>
      </c>
      <c r="L282" s="25">
        <v>101346.9582606094</v>
      </c>
      <c r="M282" s="25">
        <v>106082</v>
      </c>
      <c r="N282" s="25">
        <v>95.536432439600006</v>
      </c>
      <c r="O282" s="26" t="s">
        <v>0</v>
      </c>
    </row>
    <row r="283" spans="2:15" ht="15" customHeight="1" x14ac:dyDescent="0.25">
      <c r="B283" s="23" t="s">
        <v>155</v>
      </c>
      <c r="C283" s="1" t="s">
        <v>230</v>
      </c>
      <c r="D283" s="1"/>
      <c r="E283" s="27" t="s">
        <v>158</v>
      </c>
      <c r="F283" s="1" t="s">
        <v>159</v>
      </c>
      <c r="G283" s="24">
        <v>44939.730300925927</v>
      </c>
      <c r="H283" s="24">
        <v>45309</v>
      </c>
      <c r="I283" s="1" t="s">
        <v>109</v>
      </c>
      <c r="J283" s="25">
        <v>106082</v>
      </c>
      <c r="K283" s="25">
        <v>99999.99</v>
      </c>
      <c r="L283" s="25">
        <v>101346.9582606094</v>
      </c>
      <c r="M283" s="25">
        <v>106082</v>
      </c>
      <c r="N283" s="25">
        <v>95.536432439600006</v>
      </c>
      <c r="O283" s="26" t="s">
        <v>0</v>
      </c>
    </row>
    <row r="284" spans="2:15" ht="15" customHeight="1" x14ac:dyDescent="0.25">
      <c r="B284" s="23" t="s">
        <v>155</v>
      </c>
      <c r="C284" s="1" t="s">
        <v>230</v>
      </c>
      <c r="D284" s="1"/>
      <c r="E284" s="27" t="s">
        <v>158</v>
      </c>
      <c r="F284" s="1" t="s">
        <v>159</v>
      </c>
      <c r="G284" s="24">
        <v>44939.73033564815</v>
      </c>
      <c r="H284" s="24">
        <v>45309</v>
      </c>
      <c r="I284" s="1" t="s">
        <v>109</v>
      </c>
      <c r="J284" s="25">
        <v>106082</v>
      </c>
      <c r="K284" s="25">
        <v>99999.99</v>
      </c>
      <c r="L284" s="25">
        <v>101346.9582606094</v>
      </c>
      <c r="M284" s="25">
        <v>106082</v>
      </c>
      <c r="N284" s="25">
        <v>95.536432439600006</v>
      </c>
      <c r="O284" s="26" t="s">
        <v>0</v>
      </c>
    </row>
    <row r="285" spans="2:15" ht="15" customHeight="1" x14ac:dyDescent="0.25">
      <c r="B285" s="23" t="s">
        <v>155</v>
      </c>
      <c r="C285" s="1" t="s">
        <v>230</v>
      </c>
      <c r="D285" s="1"/>
      <c r="E285" s="27" t="s">
        <v>158</v>
      </c>
      <c r="F285" s="1" t="s">
        <v>159</v>
      </c>
      <c r="G285" s="24">
        <v>44939.730370370373</v>
      </c>
      <c r="H285" s="24">
        <v>45309</v>
      </c>
      <c r="I285" s="1" t="s">
        <v>109</v>
      </c>
      <c r="J285" s="25">
        <v>106082</v>
      </c>
      <c r="K285" s="25">
        <v>99999.99</v>
      </c>
      <c r="L285" s="25">
        <v>101346.9582606094</v>
      </c>
      <c r="M285" s="25">
        <v>106082</v>
      </c>
      <c r="N285" s="25">
        <v>95.536432439600006</v>
      </c>
      <c r="O285" s="26" t="s">
        <v>0</v>
      </c>
    </row>
    <row r="286" spans="2:15" ht="15" customHeight="1" x14ac:dyDescent="0.25">
      <c r="B286" s="23" t="s">
        <v>188</v>
      </c>
      <c r="C286" s="1" t="s">
        <v>230</v>
      </c>
      <c r="D286" s="1"/>
      <c r="E286" s="27" t="s">
        <v>158</v>
      </c>
      <c r="F286" s="1" t="s">
        <v>159</v>
      </c>
      <c r="G286" s="24">
        <v>45075.612303240741</v>
      </c>
      <c r="H286" s="24">
        <v>45365</v>
      </c>
      <c r="I286" s="1" t="s">
        <v>109</v>
      </c>
      <c r="J286" s="25">
        <v>7628.28</v>
      </c>
      <c r="K286" s="25">
        <v>7262.13</v>
      </c>
      <c r="L286" s="25">
        <v>7064.1539439405997</v>
      </c>
      <c r="M286" s="25">
        <v>7628.28</v>
      </c>
      <c r="N286" s="25">
        <v>92.604806639800003</v>
      </c>
      <c r="O286" s="26" t="s">
        <v>0</v>
      </c>
    </row>
    <row r="287" spans="2:15" ht="15" customHeight="1" x14ac:dyDescent="0.25">
      <c r="B287" s="23" t="s">
        <v>187</v>
      </c>
      <c r="C287" s="1" t="s">
        <v>230</v>
      </c>
      <c r="D287" s="1"/>
      <c r="E287" s="27" t="s">
        <v>158</v>
      </c>
      <c r="F287" s="1" t="s">
        <v>159</v>
      </c>
      <c r="G287" s="24">
        <v>45175.536307870374</v>
      </c>
      <c r="H287" s="24">
        <v>45763</v>
      </c>
      <c r="I287" s="1" t="s">
        <v>109</v>
      </c>
      <c r="J287" s="25">
        <v>22617.79</v>
      </c>
      <c r="K287" s="25">
        <v>20551.36</v>
      </c>
      <c r="L287" s="25">
        <v>20587.987844459101</v>
      </c>
      <c r="M287" s="25">
        <v>22617.79</v>
      </c>
      <c r="N287" s="25">
        <v>91.025638864200005</v>
      </c>
      <c r="O287" s="26" t="s">
        <v>0</v>
      </c>
    </row>
    <row r="288" spans="2:15" ht="15" customHeight="1" x14ac:dyDescent="0.25">
      <c r="B288" s="23" t="s">
        <v>187</v>
      </c>
      <c r="C288" s="1" t="s">
        <v>230</v>
      </c>
      <c r="D288" s="1"/>
      <c r="E288" s="27" t="s">
        <v>158</v>
      </c>
      <c r="F288" s="1" t="s">
        <v>159</v>
      </c>
      <c r="G288" s="24">
        <v>45219.491666666669</v>
      </c>
      <c r="H288" s="24">
        <v>46063</v>
      </c>
      <c r="I288" s="1" t="s">
        <v>109</v>
      </c>
      <c r="J288" s="25">
        <v>3560.37</v>
      </c>
      <c r="K288" s="25">
        <v>3040.06</v>
      </c>
      <c r="L288" s="25">
        <v>3028.9602158042999</v>
      </c>
      <c r="M288" s="25">
        <v>3560.37</v>
      </c>
      <c r="N288" s="25">
        <v>85.074310136400001</v>
      </c>
      <c r="O288" s="26" t="s">
        <v>0</v>
      </c>
    </row>
    <row r="289" spans="2:17" ht="15" customHeight="1" x14ac:dyDescent="0.25">
      <c r="B289" s="23" t="s">
        <v>187</v>
      </c>
      <c r="C289" s="1" t="s">
        <v>230</v>
      </c>
      <c r="D289" s="1"/>
      <c r="E289" s="27" t="s">
        <v>158</v>
      </c>
      <c r="F289" s="1" t="s">
        <v>159</v>
      </c>
      <c r="G289" s="24">
        <v>45219.495428240749</v>
      </c>
      <c r="H289" s="24">
        <v>47820</v>
      </c>
      <c r="I289" s="1" t="s">
        <v>109</v>
      </c>
      <c r="J289" s="25">
        <v>18526.75</v>
      </c>
      <c r="K289" s="25">
        <v>12113.44</v>
      </c>
      <c r="L289" s="25">
        <v>12066.566856167699</v>
      </c>
      <c r="M289" s="25">
        <v>18526.75</v>
      </c>
      <c r="N289" s="25">
        <v>65.130510511400004</v>
      </c>
      <c r="O289" s="26" t="s">
        <v>0</v>
      </c>
    </row>
    <row r="290" spans="2:17" ht="15" customHeight="1" x14ac:dyDescent="0.25">
      <c r="B290" s="23" t="s">
        <v>155</v>
      </c>
      <c r="C290" s="1" t="s">
        <v>230</v>
      </c>
      <c r="D290" s="1"/>
      <c r="E290" s="27" t="s">
        <v>158</v>
      </c>
      <c r="F290" s="1" t="s">
        <v>159</v>
      </c>
      <c r="G290" s="24">
        <v>45254.668703703697</v>
      </c>
      <c r="H290" s="24">
        <v>45548</v>
      </c>
      <c r="I290" s="1" t="s">
        <v>109</v>
      </c>
      <c r="J290" s="25">
        <v>52547.88</v>
      </c>
      <c r="K290" s="25">
        <v>50131.199999999997</v>
      </c>
      <c r="L290" s="25">
        <v>50164.392225202399</v>
      </c>
      <c r="M290" s="25">
        <v>52547.88</v>
      </c>
      <c r="N290" s="25">
        <v>95.464159972199994</v>
      </c>
      <c r="O290" s="26" t="s">
        <v>0</v>
      </c>
    </row>
    <row r="291" spans="2:17" ht="15" customHeight="1" x14ac:dyDescent="0.25">
      <c r="B291" s="23" t="s">
        <v>155</v>
      </c>
      <c r="C291" s="1" t="s">
        <v>230</v>
      </c>
      <c r="D291" s="1"/>
      <c r="E291" s="27" t="s">
        <v>158</v>
      </c>
      <c r="F291" s="1" t="s">
        <v>159</v>
      </c>
      <c r="G291" s="24">
        <v>45254.670578703699</v>
      </c>
      <c r="H291" s="24">
        <v>45548</v>
      </c>
      <c r="I291" s="1" t="s">
        <v>109</v>
      </c>
      <c r="J291" s="25">
        <v>52547.88</v>
      </c>
      <c r="K291" s="25">
        <v>50131.199999999997</v>
      </c>
      <c r="L291" s="25">
        <v>50164.392225202399</v>
      </c>
      <c r="M291" s="25">
        <v>52547.88</v>
      </c>
      <c r="N291" s="25">
        <v>95.464159972199994</v>
      </c>
      <c r="O291" s="26" t="s">
        <v>0</v>
      </c>
    </row>
    <row r="292" spans="2:17" ht="15" customHeight="1" x14ac:dyDescent="0.25">
      <c r="B292" s="23" t="s">
        <v>187</v>
      </c>
      <c r="C292" s="1" t="s">
        <v>230</v>
      </c>
      <c r="D292" s="1"/>
      <c r="E292" s="27" t="s">
        <v>158</v>
      </c>
      <c r="F292" s="1" t="s">
        <v>159</v>
      </c>
      <c r="G292" s="24">
        <v>45258.643576388888</v>
      </c>
      <c r="H292" s="24">
        <v>48705</v>
      </c>
      <c r="I292" s="1" t="s">
        <v>109</v>
      </c>
      <c r="J292" s="25">
        <v>10560.61</v>
      </c>
      <c r="K292" s="25">
        <v>6027.66</v>
      </c>
      <c r="L292" s="25">
        <v>6070.9058477668004</v>
      </c>
      <c r="M292" s="25">
        <v>10560.61</v>
      </c>
      <c r="N292" s="25">
        <v>57.486318003999997</v>
      </c>
      <c r="O292" s="26" t="s">
        <v>0</v>
      </c>
    </row>
    <row r="293" spans="2:17" ht="15" customHeight="1" x14ac:dyDescent="0.25">
      <c r="B293" s="23" t="s">
        <v>187</v>
      </c>
      <c r="C293" s="1" t="s">
        <v>230</v>
      </c>
      <c r="D293" s="1"/>
      <c r="E293" s="27" t="s">
        <v>158</v>
      </c>
      <c r="F293" s="1" t="s">
        <v>159</v>
      </c>
      <c r="G293" s="24">
        <v>45258.650567129633</v>
      </c>
      <c r="H293" s="24">
        <v>45365</v>
      </c>
      <c r="I293" s="1" t="s">
        <v>109</v>
      </c>
      <c r="J293" s="25">
        <v>8359.02</v>
      </c>
      <c r="K293" s="25">
        <v>8147.95</v>
      </c>
      <c r="L293" s="25">
        <v>8033.4358471534997</v>
      </c>
      <c r="M293" s="25">
        <v>8359.02</v>
      </c>
      <c r="N293" s="25">
        <v>96.1049961258</v>
      </c>
      <c r="O293" s="26" t="s">
        <v>0</v>
      </c>
    </row>
    <row r="294" spans="2:17" ht="15" customHeight="1" x14ac:dyDescent="0.25">
      <c r="B294" s="23" t="s">
        <v>187</v>
      </c>
      <c r="C294" s="1" t="s">
        <v>230</v>
      </c>
      <c r="D294" s="1"/>
      <c r="E294" s="27" t="s">
        <v>158</v>
      </c>
      <c r="F294" s="1" t="s">
        <v>159</v>
      </c>
      <c r="G294" s="24">
        <v>45258.655023148152</v>
      </c>
      <c r="H294" s="24">
        <v>45763</v>
      </c>
      <c r="I294" s="1" t="s">
        <v>109</v>
      </c>
      <c r="J294" s="25">
        <v>5560.94</v>
      </c>
      <c r="K294" s="25">
        <v>5042.12</v>
      </c>
      <c r="L294" s="25">
        <v>5076.0922132142996</v>
      </c>
      <c r="M294" s="25">
        <v>5560.94</v>
      </c>
      <c r="N294" s="25">
        <v>91.281190108399997</v>
      </c>
      <c r="O294" s="26" t="s">
        <v>0</v>
      </c>
    </row>
    <row r="295" spans="2:17" ht="15" customHeight="1" x14ac:dyDescent="0.25">
      <c r="B295" s="23" t="s">
        <v>187</v>
      </c>
      <c r="C295" s="1" t="s">
        <v>230</v>
      </c>
      <c r="D295" s="1"/>
      <c r="E295" s="27" t="s">
        <v>158</v>
      </c>
      <c r="F295" s="1" t="s">
        <v>159</v>
      </c>
      <c r="G295" s="24">
        <v>45259.718622685192</v>
      </c>
      <c r="H295" s="24">
        <v>48550</v>
      </c>
      <c r="I295" s="1" t="s">
        <v>109</v>
      </c>
      <c r="J295" s="25">
        <v>3480.31</v>
      </c>
      <c r="K295" s="25">
        <v>2037.68</v>
      </c>
      <c r="L295" s="25">
        <v>2011.7749790395001</v>
      </c>
      <c r="M295" s="25">
        <v>3480.31</v>
      </c>
      <c r="N295" s="25">
        <v>57.804476585099998</v>
      </c>
      <c r="O295" s="26" t="s">
        <v>0</v>
      </c>
    </row>
    <row r="296" spans="2:17" ht="15.75" thickBot="1" x14ac:dyDescent="0.3">
      <c r="B296" s="28"/>
      <c r="C296" s="29"/>
      <c r="D296" s="29"/>
      <c r="E296" s="29"/>
      <c r="F296" s="29"/>
      <c r="G296" s="30"/>
      <c r="H296" s="30" t="s">
        <v>169</v>
      </c>
      <c r="I296" s="30"/>
      <c r="J296" s="31">
        <f>SUM(J12:J295)</f>
        <v>63299084.880000018</v>
      </c>
      <c r="K296" s="31">
        <f>SUM(K12:K295)</f>
        <v>53267976.079999946</v>
      </c>
      <c r="L296" s="31">
        <f>SUM(L12:L295)</f>
        <v>53501286.186559871</v>
      </c>
      <c r="M296" s="31">
        <f>SUM(M12:M295)</f>
        <v>63299084.880000018</v>
      </c>
      <c r="N296" s="32"/>
      <c r="O296" s="33"/>
    </row>
    <row r="297" spans="2:17" ht="15.75" thickTop="1" x14ac:dyDescent="0.25">
      <c r="B297" s="34"/>
      <c r="C297" s="34"/>
      <c r="D297" s="34"/>
      <c r="E297" s="34"/>
      <c r="F297" s="34"/>
      <c r="G297" s="35"/>
      <c r="H297" s="35"/>
      <c r="I297" s="35"/>
      <c r="J297" s="36"/>
      <c r="K297" s="36"/>
      <c r="L297" s="36"/>
      <c r="M297" s="36"/>
      <c r="N297" s="36"/>
      <c r="O297" s="37"/>
    </row>
    <row r="298" spans="2:17" x14ac:dyDescent="0.25">
      <c r="B298" s="8" t="s">
        <v>146</v>
      </c>
      <c r="C298" s="9"/>
      <c r="D298" s="9"/>
      <c r="E298" s="9"/>
      <c r="F298" s="9"/>
      <c r="G298" s="9"/>
      <c r="H298" s="9"/>
      <c r="I298" s="9"/>
      <c r="J298" s="9"/>
      <c r="K298" s="9"/>
      <c r="L298" s="9"/>
      <c r="M298" s="9"/>
      <c r="N298" s="9"/>
      <c r="O298" s="10"/>
    </row>
    <row r="299" spans="2:17" x14ac:dyDescent="0.25">
      <c r="B299" s="8" t="s">
        <v>95</v>
      </c>
      <c r="C299" s="9"/>
      <c r="D299" s="9"/>
      <c r="E299" s="9"/>
      <c r="F299" s="9"/>
      <c r="G299" s="9"/>
      <c r="H299" s="9"/>
      <c r="I299" s="9"/>
      <c r="J299" s="9"/>
      <c r="K299" s="9"/>
      <c r="L299" s="9"/>
      <c r="M299" s="9"/>
      <c r="N299" s="9"/>
      <c r="O299" s="10"/>
    </row>
    <row r="300" spans="2:17" x14ac:dyDescent="0.25">
      <c r="B300" s="11">
        <v>44926</v>
      </c>
      <c r="C300" s="9"/>
      <c r="D300" s="9"/>
      <c r="E300" s="9"/>
      <c r="F300" s="9"/>
      <c r="G300" s="9"/>
      <c r="H300" s="9"/>
      <c r="I300" s="9"/>
      <c r="J300" s="9"/>
      <c r="K300" s="9"/>
      <c r="L300" s="9"/>
      <c r="M300" s="9"/>
      <c r="N300" s="9"/>
      <c r="O300" s="10"/>
    </row>
    <row r="301" spans="2:17" x14ac:dyDescent="0.25">
      <c r="B301" s="8" t="s">
        <v>118</v>
      </c>
      <c r="C301" s="9"/>
      <c r="D301" s="9"/>
      <c r="E301" s="9"/>
      <c r="F301" s="9"/>
      <c r="G301" s="9"/>
      <c r="H301" s="9"/>
      <c r="I301" s="9"/>
      <c r="J301" s="9"/>
      <c r="K301" s="9"/>
      <c r="L301" s="9"/>
      <c r="M301" s="9"/>
      <c r="N301" s="9"/>
      <c r="O301" s="10"/>
    </row>
    <row r="302" spans="2:17" x14ac:dyDescent="0.25">
      <c r="B302" s="12"/>
      <c r="C302" s="12"/>
      <c r="D302" s="12"/>
      <c r="E302" s="12"/>
      <c r="F302" s="12"/>
      <c r="G302" s="12"/>
      <c r="H302" s="12"/>
      <c r="I302" s="12"/>
      <c r="J302" s="12"/>
      <c r="K302" s="12"/>
      <c r="L302" s="12"/>
      <c r="M302" s="12"/>
      <c r="N302" s="12"/>
      <c r="O302" s="12"/>
      <c r="Q302" s="1" t="s">
        <v>193</v>
      </c>
    </row>
    <row r="303" spans="2:17" x14ac:dyDescent="0.25">
      <c r="B303" s="219" t="s">
        <v>231</v>
      </c>
      <c r="C303" s="219"/>
      <c r="D303" s="219"/>
      <c r="E303" s="219"/>
      <c r="F303" s="219"/>
      <c r="G303" s="219"/>
      <c r="H303" s="219"/>
      <c r="I303" s="219"/>
      <c r="J303" s="219"/>
      <c r="K303" s="219"/>
      <c r="L303" s="219"/>
      <c r="M303" s="219"/>
      <c r="N303" s="219"/>
      <c r="O303" s="219"/>
    </row>
    <row r="304" spans="2:17" ht="15" customHeight="1" x14ac:dyDescent="0.25">
      <c r="B304" s="219"/>
      <c r="C304" s="219"/>
      <c r="D304" s="219"/>
      <c r="E304" s="219"/>
      <c r="F304" s="219"/>
      <c r="G304" s="219"/>
      <c r="H304" s="219"/>
      <c r="I304" s="219"/>
      <c r="J304" s="219"/>
      <c r="K304" s="219"/>
      <c r="L304" s="219"/>
      <c r="M304" s="219"/>
      <c r="N304" s="219"/>
      <c r="O304" s="219"/>
    </row>
    <row r="305" spans="2:15" x14ac:dyDescent="0.25">
      <c r="B305" s="12"/>
      <c r="C305" s="12"/>
      <c r="D305" s="12"/>
      <c r="E305" s="12"/>
      <c r="F305" s="12"/>
      <c r="G305" s="12"/>
      <c r="H305" s="12"/>
      <c r="I305" s="12"/>
      <c r="J305" s="12"/>
      <c r="K305" s="12"/>
      <c r="L305" s="12"/>
      <c r="M305" s="12"/>
      <c r="N305" s="12"/>
      <c r="O305" s="12"/>
    </row>
    <row r="306" spans="2:15" ht="30" x14ac:dyDescent="0.25">
      <c r="B306" s="14" t="s">
        <v>55</v>
      </c>
      <c r="C306" s="15" t="s">
        <v>56</v>
      </c>
      <c r="D306" s="15" t="s">
        <v>195</v>
      </c>
      <c r="E306" s="15" t="s">
        <v>57</v>
      </c>
      <c r="F306" s="15" t="s">
        <v>58</v>
      </c>
      <c r="G306" s="15" t="s">
        <v>59</v>
      </c>
      <c r="H306" s="15" t="s">
        <v>60</v>
      </c>
      <c r="I306" s="15" t="s">
        <v>61</v>
      </c>
      <c r="J306" s="16" t="s">
        <v>62</v>
      </c>
      <c r="K306" s="16" t="s">
        <v>63</v>
      </c>
      <c r="L306" s="16" t="s">
        <v>64</v>
      </c>
      <c r="M306" s="16" t="s">
        <v>65</v>
      </c>
      <c r="N306" s="16" t="s">
        <v>66</v>
      </c>
      <c r="O306" s="17" t="s">
        <v>192</v>
      </c>
    </row>
    <row r="307" spans="2:15" x14ac:dyDescent="0.25">
      <c r="B307" s="18" t="s">
        <v>156</v>
      </c>
      <c r="C307" s="19" t="s">
        <v>175</v>
      </c>
      <c r="D307" s="19" t="s">
        <v>196</v>
      </c>
      <c r="E307" s="19" t="s">
        <v>158</v>
      </c>
      <c r="F307" s="19" t="s">
        <v>159</v>
      </c>
      <c r="G307" s="20">
        <v>44762.521597222221</v>
      </c>
      <c r="H307" s="20">
        <v>46559</v>
      </c>
      <c r="I307" s="19" t="s">
        <v>160</v>
      </c>
      <c r="J307" s="21">
        <v>1144787.74</v>
      </c>
      <c r="K307" s="21">
        <v>901084.94</v>
      </c>
      <c r="L307" s="21">
        <v>909091.07770014636</v>
      </c>
      <c r="M307" s="21">
        <v>1144787.74</v>
      </c>
      <c r="N307" s="21">
        <v>79.4113219364</v>
      </c>
      <c r="O307" s="22" t="s">
        <v>0</v>
      </c>
    </row>
    <row r="308" spans="2:15" x14ac:dyDescent="0.25">
      <c r="B308" s="23" t="s">
        <v>156</v>
      </c>
      <c r="C308" s="1" t="s">
        <v>175</v>
      </c>
      <c r="D308" s="1" t="s">
        <v>196</v>
      </c>
      <c r="E308" s="1" t="s">
        <v>158</v>
      </c>
      <c r="F308" s="1" t="s">
        <v>159</v>
      </c>
      <c r="G308" s="24">
        <v>44784.509513888886</v>
      </c>
      <c r="H308" s="24">
        <v>46559</v>
      </c>
      <c r="I308" s="1" t="s">
        <v>160</v>
      </c>
      <c r="J308" s="25">
        <v>1271986.32</v>
      </c>
      <c r="K308" s="25">
        <v>1004520.55</v>
      </c>
      <c r="L308" s="25">
        <v>1010113.513432723</v>
      </c>
      <c r="M308" s="25">
        <v>1271986.32</v>
      </c>
      <c r="N308" s="25">
        <v>79.412293792</v>
      </c>
      <c r="O308" s="26" t="s">
        <v>0</v>
      </c>
    </row>
    <row r="309" spans="2:15" x14ac:dyDescent="0.25">
      <c r="B309" s="23" t="s">
        <v>187</v>
      </c>
      <c r="C309" s="1" t="s">
        <v>157</v>
      </c>
      <c r="D309" s="1" t="s">
        <v>193</v>
      </c>
      <c r="E309" s="1" t="s">
        <v>158</v>
      </c>
      <c r="F309" s="1" t="s">
        <v>159</v>
      </c>
      <c r="G309" s="24">
        <v>44160.67696759259</v>
      </c>
      <c r="H309" s="24">
        <v>45155</v>
      </c>
      <c r="I309" s="1" t="s">
        <v>160</v>
      </c>
      <c r="J309" s="25">
        <v>6987.25</v>
      </c>
      <c r="K309" s="25">
        <v>6005.91</v>
      </c>
      <c r="L309" s="25">
        <v>6043.2398489679999</v>
      </c>
      <c r="M309" s="25">
        <v>6987.25</v>
      </c>
      <c r="N309" s="25">
        <v>86.489532347700006</v>
      </c>
      <c r="O309" s="26" t="s">
        <v>0</v>
      </c>
    </row>
    <row r="310" spans="2:15" x14ac:dyDescent="0.25">
      <c r="B310" s="23" t="s">
        <v>187</v>
      </c>
      <c r="C310" s="1" t="s">
        <v>157</v>
      </c>
      <c r="D310" s="1" t="s">
        <v>193</v>
      </c>
      <c r="E310" s="1" t="s">
        <v>158</v>
      </c>
      <c r="F310" s="1" t="s">
        <v>159</v>
      </c>
      <c r="G310" s="24">
        <v>44375.683194444442</v>
      </c>
      <c r="H310" s="24">
        <v>45768</v>
      </c>
      <c r="I310" s="1" t="s">
        <v>160</v>
      </c>
      <c r="J310" s="25">
        <v>12792.32</v>
      </c>
      <c r="K310" s="25">
        <v>10120.83</v>
      </c>
      <c r="L310" s="25">
        <v>10130.3250172271</v>
      </c>
      <c r="M310" s="25">
        <v>12792.32</v>
      </c>
      <c r="N310" s="25">
        <v>79.190678604200002</v>
      </c>
      <c r="O310" s="26" t="s">
        <v>0</v>
      </c>
    </row>
    <row r="311" spans="2:15" x14ac:dyDescent="0.25">
      <c r="B311" s="23" t="s">
        <v>187</v>
      </c>
      <c r="C311" s="1" t="s">
        <v>157</v>
      </c>
      <c r="D311" s="1" t="s">
        <v>193</v>
      </c>
      <c r="E311" s="1" t="s">
        <v>158</v>
      </c>
      <c r="F311" s="1" t="s">
        <v>159</v>
      </c>
      <c r="G311" s="24">
        <v>44585.709606481483</v>
      </c>
      <c r="H311" s="24">
        <v>48156</v>
      </c>
      <c r="I311" s="1" t="s">
        <v>160</v>
      </c>
      <c r="J311" s="25">
        <v>749315.2</v>
      </c>
      <c r="K311" s="25">
        <v>504726.04</v>
      </c>
      <c r="L311" s="25">
        <v>503147.58246083412</v>
      </c>
      <c r="M311" s="25">
        <v>749315.2</v>
      </c>
      <c r="N311" s="25">
        <v>67.147654613300006</v>
      </c>
      <c r="O311" s="26" t="s">
        <v>0</v>
      </c>
    </row>
    <row r="312" spans="2:15" x14ac:dyDescent="0.25">
      <c r="B312" s="23" t="s">
        <v>187</v>
      </c>
      <c r="C312" s="1" t="s">
        <v>157</v>
      </c>
      <c r="D312" s="1" t="s">
        <v>193</v>
      </c>
      <c r="E312" s="1" t="s">
        <v>158</v>
      </c>
      <c r="F312" s="1" t="s">
        <v>159</v>
      </c>
      <c r="G312" s="24">
        <v>44636.613252314819</v>
      </c>
      <c r="H312" s="24">
        <v>45155</v>
      </c>
      <c r="I312" s="1" t="s">
        <v>160</v>
      </c>
      <c r="J312" s="25">
        <v>7628.26</v>
      </c>
      <c r="K312" s="25">
        <v>7031.06</v>
      </c>
      <c r="L312" s="25">
        <v>7050.5024117696003</v>
      </c>
      <c r="M312" s="25">
        <v>7628.26</v>
      </c>
      <c r="N312" s="25">
        <v>92.426089459099998</v>
      </c>
      <c r="O312" s="26" t="s">
        <v>0</v>
      </c>
    </row>
    <row r="313" spans="2:15" x14ac:dyDescent="0.25">
      <c r="B313" s="23" t="s">
        <v>187</v>
      </c>
      <c r="C313" s="1" t="s">
        <v>157</v>
      </c>
      <c r="D313" s="1" t="s">
        <v>193</v>
      </c>
      <c r="E313" s="1" t="s">
        <v>158</v>
      </c>
      <c r="F313" s="1" t="s">
        <v>159</v>
      </c>
      <c r="G313" s="24">
        <v>44671.450254629628</v>
      </c>
      <c r="H313" s="24">
        <v>45155</v>
      </c>
      <c r="I313" s="1" t="s">
        <v>160</v>
      </c>
      <c r="J313" s="25">
        <v>3269.28</v>
      </c>
      <c r="K313" s="25">
        <v>3030.58</v>
      </c>
      <c r="L313" s="25">
        <v>3021.6600610302999</v>
      </c>
      <c r="M313" s="25">
        <v>3269.28</v>
      </c>
      <c r="N313" s="25">
        <v>92.425857101000005</v>
      </c>
      <c r="O313" s="26" t="s">
        <v>0</v>
      </c>
    </row>
    <row r="314" spans="2:15" x14ac:dyDescent="0.25">
      <c r="B314" s="23" t="s">
        <v>187</v>
      </c>
      <c r="C314" s="1" t="s">
        <v>157</v>
      </c>
      <c r="D314" s="1" t="s">
        <v>193</v>
      </c>
      <c r="E314" s="1" t="s">
        <v>158</v>
      </c>
      <c r="F314" s="1" t="s">
        <v>159</v>
      </c>
      <c r="G314" s="24">
        <v>44686.613680555558</v>
      </c>
      <c r="H314" s="24">
        <v>45155</v>
      </c>
      <c r="I314" s="1" t="s">
        <v>160</v>
      </c>
      <c r="J314" s="25">
        <v>17436.04</v>
      </c>
      <c r="K314" s="25">
        <v>16202.52</v>
      </c>
      <c r="L314" s="25">
        <v>16115.397280049199</v>
      </c>
      <c r="M314" s="25">
        <v>17436.04</v>
      </c>
      <c r="N314" s="25">
        <v>92.425787507099997</v>
      </c>
      <c r="O314" s="26" t="s">
        <v>0</v>
      </c>
    </row>
    <row r="315" spans="2:15" x14ac:dyDescent="0.25">
      <c r="B315" s="23" t="s">
        <v>188</v>
      </c>
      <c r="C315" s="1" t="s">
        <v>157</v>
      </c>
      <c r="D315" s="1" t="s">
        <v>193</v>
      </c>
      <c r="E315" s="1" t="s">
        <v>158</v>
      </c>
      <c r="F315" s="1" t="s">
        <v>159</v>
      </c>
      <c r="G315" s="24">
        <v>44704.460960648154</v>
      </c>
      <c r="H315" s="24">
        <v>46524</v>
      </c>
      <c r="I315" s="1" t="s">
        <v>160</v>
      </c>
      <c r="J315" s="25">
        <v>1136780.8</v>
      </c>
      <c r="K315" s="25">
        <v>875000</v>
      </c>
      <c r="L315" s="25">
        <v>880729.4930831095</v>
      </c>
      <c r="M315" s="25">
        <v>1136780.8</v>
      </c>
      <c r="N315" s="25">
        <v>77.475753732200005</v>
      </c>
      <c r="O315" s="26" t="s">
        <v>0</v>
      </c>
    </row>
    <row r="316" spans="2:15" x14ac:dyDescent="0.25">
      <c r="B316" s="23" t="s">
        <v>187</v>
      </c>
      <c r="C316" s="1" t="s">
        <v>157</v>
      </c>
      <c r="D316" s="1" t="s">
        <v>193</v>
      </c>
      <c r="E316" s="1" t="s">
        <v>158</v>
      </c>
      <c r="F316" s="1" t="s">
        <v>159</v>
      </c>
      <c r="G316" s="24">
        <v>44721.606655092597</v>
      </c>
      <c r="H316" s="24">
        <v>45768</v>
      </c>
      <c r="I316" s="1" t="s">
        <v>160</v>
      </c>
      <c r="J316" s="25">
        <v>120942.52</v>
      </c>
      <c r="K316" s="25">
        <v>106863</v>
      </c>
      <c r="L316" s="25">
        <v>106192.5999304947</v>
      </c>
      <c r="M316" s="25">
        <v>120942.52</v>
      </c>
      <c r="N316" s="25">
        <v>87.804189899899995</v>
      </c>
      <c r="O316" s="26" t="s">
        <v>0</v>
      </c>
    </row>
    <row r="317" spans="2:15" x14ac:dyDescent="0.25">
      <c r="B317" s="23" t="s">
        <v>188</v>
      </c>
      <c r="C317" s="1" t="s">
        <v>157</v>
      </c>
      <c r="D317" s="1" t="s">
        <v>193</v>
      </c>
      <c r="E317" s="1" t="s">
        <v>158</v>
      </c>
      <c r="F317" s="1" t="s">
        <v>159</v>
      </c>
      <c r="G317" s="24">
        <v>44726.664918981478</v>
      </c>
      <c r="H317" s="24">
        <v>46524</v>
      </c>
      <c r="I317" s="1" t="s">
        <v>160</v>
      </c>
      <c r="J317" s="25">
        <v>129917.8</v>
      </c>
      <c r="K317" s="25">
        <v>100561.64</v>
      </c>
      <c r="L317" s="25">
        <v>100837.1562633939</v>
      </c>
      <c r="M317" s="25">
        <v>129917.8</v>
      </c>
      <c r="N317" s="25">
        <v>77.616120549599998</v>
      </c>
      <c r="O317" s="26" t="s">
        <v>0</v>
      </c>
    </row>
    <row r="318" spans="2:15" x14ac:dyDescent="0.25">
      <c r="B318" s="23" t="s">
        <v>188</v>
      </c>
      <c r="C318" s="1" t="s">
        <v>157</v>
      </c>
      <c r="D318" s="1" t="s">
        <v>193</v>
      </c>
      <c r="E318" s="1" t="s">
        <v>158</v>
      </c>
      <c r="F318" s="1" t="s">
        <v>159</v>
      </c>
      <c r="G318" s="24">
        <v>44753.497349537043</v>
      </c>
      <c r="H318" s="24">
        <v>46447</v>
      </c>
      <c r="I318" s="1" t="s">
        <v>160</v>
      </c>
      <c r="J318" s="25">
        <v>31217.37</v>
      </c>
      <c r="K318" s="25">
        <v>25375.86</v>
      </c>
      <c r="L318" s="25">
        <v>25320.552176339101</v>
      </c>
      <c r="M318" s="25">
        <v>31217.37</v>
      </c>
      <c r="N318" s="25">
        <v>81.110459261399996</v>
      </c>
      <c r="O318" s="26" t="s">
        <v>0</v>
      </c>
    </row>
    <row r="319" spans="2:15" x14ac:dyDescent="0.25">
      <c r="B319" s="23" t="s">
        <v>188</v>
      </c>
      <c r="C319" s="1" t="s">
        <v>157</v>
      </c>
      <c r="D319" s="1" t="s">
        <v>193</v>
      </c>
      <c r="E319" s="1" t="s">
        <v>158</v>
      </c>
      <c r="F319" s="1" t="s">
        <v>159</v>
      </c>
      <c r="G319" s="24">
        <v>44881.714236111118</v>
      </c>
      <c r="H319" s="24">
        <v>45036</v>
      </c>
      <c r="I319" s="1" t="s">
        <v>160</v>
      </c>
      <c r="J319" s="25">
        <v>1026178.08</v>
      </c>
      <c r="K319" s="25">
        <v>1004822.58</v>
      </c>
      <c r="L319" s="25">
        <v>1011023.2282829292</v>
      </c>
      <c r="M319" s="25">
        <v>1026178.08</v>
      </c>
      <c r="N319" s="25">
        <v>98.523175264399995</v>
      </c>
      <c r="O319" s="26" t="s">
        <v>0</v>
      </c>
    </row>
    <row r="320" spans="2:15" x14ac:dyDescent="0.25">
      <c r="B320" s="23" t="s">
        <v>188</v>
      </c>
      <c r="C320" s="1" t="s">
        <v>157</v>
      </c>
      <c r="D320" s="1" t="s">
        <v>193</v>
      </c>
      <c r="E320" s="1" t="s">
        <v>158</v>
      </c>
      <c r="F320" s="1" t="s">
        <v>159</v>
      </c>
      <c r="G320" s="24">
        <v>44881.718564814822</v>
      </c>
      <c r="H320" s="24">
        <v>45036</v>
      </c>
      <c r="I320" s="1" t="s">
        <v>160</v>
      </c>
      <c r="J320" s="25">
        <v>513089.04</v>
      </c>
      <c r="K320" s="25">
        <v>502411.29</v>
      </c>
      <c r="L320" s="25">
        <v>505511.61414146458</v>
      </c>
      <c r="M320" s="25">
        <v>513089.04</v>
      </c>
      <c r="N320" s="25">
        <v>98.523175264399995</v>
      </c>
      <c r="O320" s="26" t="s">
        <v>0</v>
      </c>
    </row>
    <row r="321" spans="2:15" x14ac:dyDescent="0.25">
      <c r="B321" s="23" t="s">
        <v>188</v>
      </c>
      <c r="C321" s="1" t="s">
        <v>157</v>
      </c>
      <c r="D321" s="1" t="s">
        <v>193</v>
      </c>
      <c r="E321" s="1" t="s">
        <v>158</v>
      </c>
      <c r="F321" s="1" t="s">
        <v>159</v>
      </c>
      <c r="G321" s="24">
        <v>44881.719456018523</v>
      </c>
      <c r="H321" s="24">
        <v>45036</v>
      </c>
      <c r="I321" s="1" t="s">
        <v>160</v>
      </c>
      <c r="J321" s="25">
        <v>17445.02</v>
      </c>
      <c r="K321" s="25">
        <v>17081.97</v>
      </c>
      <c r="L321" s="25">
        <v>17187.3875852821</v>
      </c>
      <c r="M321" s="25">
        <v>17445.02</v>
      </c>
      <c r="N321" s="25">
        <v>98.523175010900005</v>
      </c>
      <c r="O321" s="26" t="s">
        <v>0</v>
      </c>
    </row>
    <row r="322" spans="2:15" x14ac:dyDescent="0.25">
      <c r="B322" s="23" t="s">
        <v>188</v>
      </c>
      <c r="C322" s="1" t="s">
        <v>157</v>
      </c>
      <c r="D322" s="1" t="s">
        <v>193</v>
      </c>
      <c r="E322" s="1" t="s">
        <v>158</v>
      </c>
      <c r="F322" s="1" t="s">
        <v>159</v>
      </c>
      <c r="G322" s="24">
        <v>44897.636805555558</v>
      </c>
      <c r="H322" s="24">
        <v>45036</v>
      </c>
      <c r="I322" s="1" t="s">
        <v>160</v>
      </c>
      <c r="J322" s="25">
        <v>114931.94</v>
      </c>
      <c r="K322" s="25">
        <v>112692.72</v>
      </c>
      <c r="L322" s="25">
        <v>113160.20232197479</v>
      </c>
      <c r="M322" s="25">
        <v>114931.94</v>
      </c>
      <c r="N322" s="25">
        <v>98.458446209100003</v>
      </c>
      <c r="O322" s="26" t="s">
        <v>0</v>
      </c>
    </row>
    <row r="323" spans="2:15" x14ac:dyDescent="0.25">
      <c r="B323" s="23" t="s">
        <v>187</v>
      </c>
      <c r="C323" s="1" t="s">
        <v>157</v>
      </c>
      <c r="D323" s="1" t="s">
        <v>193</v>
      </c>
      <c r="E323" s="1" t="s">
        <v>158</v>
      </c>
      <c r="F323" s="1" t="s">
        <v>159</v>
      </c>
      <c r="G323" s="24">
        <v>44921.391562500001</v>
      </c>
      <c r="H323" s="24">
        <v>44928</v>
      </c>
      <c r="I323" s="1" t="s">
        <v>160</v>
      </c>
      <c r="J323" s="25">
        <v>1006580.73</v>
      </c>
      <c r="K323" s="25">
        <v>1005616.44</v>
      </c>
      <c r="L323" s="25">
        <v>1006305.1248346319</v>
      </c>
      <c r="M323" s="25">
        <v>1006580.73</v>
      </c>
      <c r="N323" s="25">
        <v>99.972619666</v>
      </c>
      <c r="O323" s="26" t="s">
        <v>0</v>
      </c>
    </row>
    <row r="324" spans="2:15" x14ac:dyDescent="0.25">
      <c r="B324" s="23" t="s">
        <v>187</v>
      </c>
      <c r="C324" s="1" t="s">
        <v>157</v>
      </c>
      <c r="D324" s="1" t="s">
        <v>193</v>
      </c>
      <c r="E324" s="1" t="s">
        <v>158</v>
      </c>
      <c r="F324" s="1" t="s">
        <v>159</v>
      </c>
      <c r="G324" s="24">
        <v>44922.377824074079</v>
      </c>
      <c r="H324" s="24">
        <v>44929</v>
      </c>
      <c r="I324" s="1" t="s">
        <v>160</v>
      </c>
      <c r="J324" s="25">
        <v>1006717.85</v>
      </c>
      <c r="K324" s="25">
        <v>1005753.42</v>
      </c>
      <c r="L324" s="25">
        <v>1006304.4096704622</v>
      </c>
      <c r="M324" s="25">
        <v>1006717.85</v>
      </c>
      <c r="N324" s="25">
        <v>99.958931856700005</v>
      </c>
      <c r="O324" s="26" t="s">
        <v>0</v>
      </c>
    </row>
    <row r="325" spans="2:15" x14ac:dyDescent="0.25">
      <c r="B325" s="23" t="s">
        <v>187</v>
      </c>
      <c r="C325" s="1" t="s">
        <v>189</v>
      </c>
      <c r="D325" s="1" t="s">
        <v>196</v>
      </c>
      <c r="E325" s="1" t="s">
        <v>158</v>
      </c>
      <c r="F325" s="1" t="s">
        <v>159</v>
      </c>
      <c r="G325" s="24">
        <v>43529.479733796303</v>
      </c>
      <c r="H325" s="24">
        <v>45595</v>
      </c>
      <c r="I325" s="1" t="s">
        <v>160</v>
      </c>
      <c r="J325" s="25">
        <v>2660.31</v>
      </c>
      <c r="K325" s="25">
        <v>2037.69</v>
      </c>
      <c r="L325" s="25">
        <v>2019.7571308516001</v>
      </c>
      <c r="M325" s="25">
        <v>2660.31</v>
      </c>
      <c r="N325" s="25">
        <v>75.921871167299997</v>
      </c>
      <c r="O325" s="26" t="s">
        <v>0</v>
      </c>
    </row>
    <row r="326" spans="2:15" x14ac:dyDescent="0.25">
      <c r="B326" s="23" t="s">
        <v>187</v>
      </c>
      <c r="C326" s="1" t="s">
        <v>189</v>
      </c>
      <c r="D326" s="1" t="s">
        <v>196</v>
      </c>
      <c r="E326" s="1" t="s">
        <v>158</v>
      </c>
      <c r="F326" s="1" t="s">
        <v>159</v>
      </c>
      <c r="G326" s="24">
        <v>44636.630381944444</v>
      </c>
      <c r="H326" s="24">
        <v>46689</v>
      </c>
      <c r="I326" s="1" t="s">
        <v>160</v>
      </c>
      <c r="J326" s="25">
        <v>6802.48</v>
      </c>
      <c r="K326" s="25">
        <v>5115.0600000000004</v>
      </c>
      <c r="L326" s="25">
        <v>5054.0786705045002</v>
      </c>
      <c r="M326" s="25">
        <v>6802.48</v>
      </c>
      <c r="N326" s="25">
        <v>74.297589563000002</v>
      </c>
      <c r="O326" s="26" t="s">
        <v>0</v>
      </c>
    </row>
    <row r="327" spans="2:15" x14ac:dyDescent="0.25">
      <c r="B327" s="23" t="s">
        <v>187</v>
      </c>
      <c r="C327" s="1" t="s">
        <v>189</v>
      </c>
      <c r="D327" s="1" t="s">
        <v>196</v>
      </c>
      <c r="E327" s="1" t="s">
        <v>158</v>
      </c>
      <c r="F327" s="1" t="s">
        <v>159</v>
      </c>
      <c r="G327" s="24">
        <v>44729.632187499999</v>
      </c>
      <c r="H327" s="24">
        <v>46885</v>
      </c>
      <c r="I327" s="1" t="s">
        <v>160</v>
      </c>
      <c r="J327" s="25">
        <v>2810.42</v>
      </c>
      <c r="K327" s="25">
        <v>2012.95</v>
      </c>
      <c r="L327" s="25">
        <v>2018.4665047721001</v>
      </c>
      <c r="M327" s="25">
        <v>2810.42</v>
      </c>
      <c r="N327" s="25">
        <v>71.820813428999998</v>
      </c>
      <c r="O327" s="26" t="s">
        <v>0</v>
      </c>
    </row>
    <row r="328" spans="2:15" x14ac:dyDescent="0.25">
      <c r="B328" s="23" t="s">
        <v>155</v>
      </c>
      <c r="C328" s="1" t="s">
        <v>161</v>
      </c>
      <c r="D328" s="1" t="s">
        <v>196</v>
      </c>
      <c r="E328" s="1" t="s">
        <v>158</v>
      </c>
      <c r="F328" s="1" t="s">
        <v>159</v>
      </c>
      <c r="G328" s="24">
        <v>44354.717303240745</v>
      </c>
      <c r="H328" s="24">
        <v>45446</v>
      </c>
      <c r="I328" s="1" t="s">
        <v>160</v>
      </c>
      <c r="J328" s="25">
        <v>135124.99</v>
      </c>
      <c r="K328" s="25">
        <v>125027.56</v>
      </c>
      <c r="L328" s="25">
        <v>125303.9850985786</v>
      </c>
      <c r="M328" s="25">
        <v>135124.99</v>
      </c>
      <c r="N328" s="25">
        <v>92.731910728399995</v>
      </c>
      <c r="O328" s="26" t="s">
        <v>0</v>
      </c>
    </row>
    <row r="329" spans="2:15" x14ac:dyDescent="0.25">
      <c r="B329" s="23" t="s">
        <v>155</v>
      </c>
      <c r="C329" s="1" t="s">
        <v>161</v>
      </c>
      <c r="D329" s="1" t="s">
        <v>196</v>
      </c>
      <c r="E329" s="1" t="s">
        <v>158</v>
      </c>
      <c r="F329" s="1" t="s">
        <v>159</v>
      </c>
      <c r="G329" s="24">
        <v>44354.717673611114</v>
      </c>
      <c r="H329" s="24">
        <v>45446</v>
      </c>
      <c r="I329" s="1" t="s">
        <v>160</v>
      </c>
      <c r="J329" s="25">
        <v>135124.99</v>
      </c>
      <c r="K329" s="25">
        <v>125027.56</v>
      </c>
      <c r="L329" s="25">
        <v>125303.9850985786</v>
      </c>
      <c r="M329" s="25">
        <v>135124.99</v>
      </c>
      <c r="N329" s="25">
        <v>92.731910728399995</v>
      </c>
      <c r="O329" s="26" t="s">
        <v>0</v>
      </c>
    </row>
    <row r="330" spans="2:15" x14ac:dyDescent="0.25">
      <c r="B330" s="23" t="s">
        <v>155</v>
      </c>
      <c r="C330" s="1" t="s">
        <v>161</v>
      </c>
      <c r="D330" s="1" t="s">
        <v>196</v>
      </c>
      <c r="E330" s="1" t="s">
        <v>158</v>
      </c>
      <c r="F330" s="1" t="s">
        <v>159</v>
      </c>
      <c r="G330" s="24">
        <v>44354.718020833338</v>
      </c>
      <c r="H330" s="24">
        <v>45446</v>
      </c>
      <c r="I330" s="1" t="s">
        <v>160</v>
      </c>
      <c r="J330" s="25">
        <v>135124.99</v>
      </c>
      <c r="K330" s="25">
        <v>125027.56</v>
      </c>
      <c r="L330" s="25">
        <v>125303.9850985786</v>
      </c>
      <c r="M330" s="25">
        <v>135124.99</v>
      </c>
      <c r="N330" s="25">
        <v>92.731910728399995</v>
      </c>
      <c r="O330" s="26" t="s">
        <v>0</v>
      </c>
    </row>
    <row r="331" spans="2:15" x14ac:dyDescent="0.25">
      <c r="B331" s="23" t="s">
        <v>155</v>
      </c>
      <c r="C331" s="1" t="s">
        <v>161</v>
      </c>
      <c r="D331" s="1" t="s">
        <v>196</v>
      </c>
      <c r="E331" s="1" t="s">
        <v>158</v>
      </c>
      <c r="F331" s="1" t="s">
        <v>159</v>
      </c>
      <c r="G331" s="24">
        <v>44354.718368055561</v>
      </c>
      <c r="H331" s="24">
        <v>45446</v>
      </c>
      <c r="I331" s="1" t="s">
        <v>160</v>
      </c>
      <c r="J331" s="25">
        <v>135124.99</v>
      </c>
      <c r="K331" s="25">
        <v>125027.56</v>
      </c>
      <c r="L331" s="25">
        <v>125303.9850985786</v>
      </c>
      <c r="M331" s="25">
        <v>135124.99</v>
      </c>
      <c r="N331" s="25">
        <v>92.731910728399995</v>
      </c>
      <c r="O331" s="26" t="s">
        <v>0</v>
      </c>
    </row>
    <row r="332" spans="2:15" x14ac:dyDescent="0.25">
      <c r="B332" s="23" t="s">
        <v>155</v>
      </c>
      <c r="C332" s="1" t="s">
        <v>162</v>
      </c>
      <c r="D332" s="1" t="s">
        <v>196</v>
      </c>
      <c r="E332" s="1" t="s">
        <v>158</v>
      </c>
      <c r="F332" s="1" t="s">
        <v>159</v>
      </c>
      <c r="G332" s="24">
        <v>43742.656747685185</v>
      </c>
      <c r="H332" s="24">
        <v>45349</v>
      </c>
      <c r="I332" s="1" t="s">
        <v>160</v>
      </c>
      <c r="J332" s="25">
        <v>97910.57</v>
      </c>
      <c r="K332" s="25">
        <v>77531.789999999994</v>
      </c>
      <c r="L332" s="25">
        <v>80047.578417947007</v>
      </c>
      <c r="M332" s="25">
        <v>97910.57</v>
      </c>
      <c r="N332" s="25">
        <v>81.755808814100007</v>
      </c>
      <c r="O332" s="26" t="s">
        <v>0</v>
      </c>
    </row>
    <row r="333" spans="2:15" x14ac:dyDescent="0.25">
      <c r="B333" s="23" t="s">
        <v>155</v>
      </c>
      <c r="C333" s="1" t="s">
        <v>162</v>
      </c>
      <c r="D333" s="1" t="s">
        <v>196</v>
      </c>
      <c r="E333" s="1" t="s">
        <v>158</v>
      </c>
      <c r="F333" s="1" t="s">
        <v>159</v>
      </c>
      <c r="G333" s="24">
        <v>43763.582430555551</v>
      </c>
      <c r="H333" s="24">
        <v>45421</v>
      </c>
      <c r="I333" s="1" t="s">
        <v>160</v>
      </c>
      <c r="J333" s="25">
        <v>120579.98</v>
      </c>
      <c r="K333" s="25">
        <v>94883.87</v>
      </c>
      <c r="L333" s="25">
        <v>97879.665458603195</v>
      </c>
      <c r="M333" s="25">
        <v>120579.98</v>
      </c>
      <c r="N333" s="25">
        <v>81.174060120600004</v>
      </c>
      <c r="O333" s="26" t="s">
        <v>0</v>
      </c>
    </row>
    <row r="334" spans="2:15" x14ac:dyDescent="0.25">
      <c r="B334" s="23" t="s">
        <v>155</v>
      </c>
      <c r="C334" s="1" t="s">
        <v>162</v>
      </c>
      <c r="D334" s="1" t="s">
        <v>196</v>
      </c>
      <c r="E334" s="1" t="s">
        <v>158</v>
      </c>
      <c r="F334" s="1" t="s">
        <v>159</v>
      </c>
      <c r="G334" s="24">
        <v>44225.567071759258</v>
      </c>
      <c r="H334" s="24">
        <v>45335</v>
      </c>
      <c r="I334" s="1" t="s">
        <v>160</v>
      </c>
      <c r="J334" s="25">
        <v>68414.89</v>
      </c>
      <c r="K334" s="25">
        <v>58458.36</v>
      </c>
      <c r="L334" s="25">
        <v>59333.586348547702</v>
      </c>
      <c r="M334" s="25">
        <v>68414.89</v>
      </c>
      <c r="N334" s="25">
        <v>86.726129865199994</v>
      </c>
      <c r="O334" s="26" t="s">
        <v>0</v>
      </c>
    </row>
    <row r="335" spans="2:15" x14ac:dyDescent="0.25">
      <c r="B335" s="23" t="s">
        <v>155</v>
      </c>
      <c r="C335" s="1" t="s">
        <v>162</v>
      </c>
      <c r="D335" s="1" t="s">
        <v>196</v>
      </c>
      <c r="E335" s="1" t="s">
        <v>158</v>
      </c>
      <c r="F335" s="1" t="s">
        <v>159</v>
      </c>
      <c r="G335" s="24">
        <v>44361.669189814813</v>
      </c>
      <c r="H335" s="24">
        <v>45173</v>
      </c>
      <c r="I335" s="1" t="s">
        <v>160</v>
      </c>
      <c r="J335" s="25">
        <v>11083.85</v>
      </c>
      <c r="K335" s="25">
        <v>10093.540000000001</v>
      </c>
      <c r="L335" s="25">
        <v>10115.4802583044</v>
      </c>
      <c r="M335" s="25">
        <v>11083.85</v>
      </c>
      <c r="N335" s="25">
        <v>91.263236675900004</v>
      </c>
      <c r="O335" s="26" t="s">
        <v>0</v>
      </c>
    </row>
    <row r="336" spans="2:15" x14ac:dyDescent="0.25">
      <c r="B336" s="23" t="s">
        <v>155</v>
      </c>
      <c r="C336" s="1" t="s">
        <v>162</v>
      </c>
      <c r="D336" s="1" t="s">
        <v>196</v>
      </c>
      <c r="E336" s="1" t="s">
        <v>158</v>
      </c>
      <c r="F336" s="1" t="s">
        <v>159</v>
      </c>
      <c r="G336" s="24">
        <v>44361.676192129627</v>
      </c>
      <c r="H336" s="24">
        <v>45173</v>
      </c>
      <c r="I336" s="1" t="s">
        <v>160</v>
      </c>
      <c r="J336" s="25">
        <v>11083.85</v>
      </c>
      <c r="K336" s="25">
        <v>10093.540000000001</v>
      </c>
      <c r="L336" s="25">
        <v>10115.4802583044</v>
      </c>
      <c r="M336" s="25">
        <v>11083.85</v>
      </c>
      <c r="N336" s="25">
        <v>91.263236675900004</v>
      </c>
      <c r="O336" s="26" t="s">
        <v>0</v>
      </c>
    </row>
    <row r="337" spans="2:15" x14ac:dyDescent="0.25">
      <c r="B337" s="23" t="s">
        <v>155</v>
      </c>
      <c r="C337" s="1" t="s">
        <v>162</v>
      </c>
      <c r="D337" s="1" t="s">
        <v>196</v>
      </c>
      <c r="E337" s="1" t="s">
        <v>158</v>
      </c>
      <c r="F337" s="1" t="s">
        <v>159</v>
      </c>
      <c r="G337" s="24">
        <v>44361.676215277774</v>
      </c>
      <c r="H337" s="24">
        <v>45173</v>
      </c>
      <c r="I337" s="1" t="s">
        <v>160</v>
      </c>
      <c r="J337" s="25">
        <v>11083.85</v>
      </c>
      <c r="K337" s="25">
        <v>10093.540000000001</v>
      </c>
      <c r="L337" s="25">
        <v>10115.4802583044</v>
      </c>
      <c r="M337" s="25">
        <v>11083.85</v>
      </c>
      <c r="N337" s="25">
        <v>91.263236675900004</v>
      </c>
      <c r="O337" s="26" t="s">
        <v>0</v>
      </c>
    </row>
    <row r="338" spans="2:15" x14ac:dyDescent="0.25">
      <c r="B338" s="23" t="s">
        <v>155</v>
      </c>
      <c r="C338" s="1" t="s">
        <v>162</v>
      </c>
      <c r="D338" s="1" t="s">
        <v>196</v>
      </c>
      <c r="E338" s="1" t="s">
        <v>158</v>
      </c>
      <c r="F338" s="1" t="s">
        <v>159</v>
      </c>
      <c r="G338" s="24">
        <v>44361.676226851851</v>
      </c>
      <c r="H338" s="24">
        <v>45173</v>
      </c>
      <c r="I338" s="1" t="s">
        <v>160</v>
      </c>
      <c r="J338" s="25">
        <v>11083.85</v>
      </c>
      <c r="K338" s="25">
        <v>10093.540000000001</v>
      </c>
      <c r="L338" s="25">
        <v>10115.4802583044</v>
      </c>
      <c r="M338" s="25">
        <v>11083.85</v>
      </c>
      <c r="N338" s="25">
        <v>91.263236675900004</v>
      </c>
      <c r="O338" s="26" t="s">
        <v>0</v>
      </c>
    </row>
    <row r="339" spans="2:15" x14ac:dyDescent="0.25">
      <c r="B339" s="23" t="s">
        <v>155</v>
      </c>
      <c r="C339" s="1" t="s">
        <v>162</v>
      </c>
      <c r="D339" s="1" t="s">
        <v>196</v>
      </c>
      <c r="E339" s="1" t="s">
        <v>158</v>
      </c>
      <c r="F339" s="1" t="s">
        <v>159</v>
      </c>
      <c r="G339" s="24">
        <v>44361.676238425927</v>
      </c>
      <c r="H339" s="24">
        <v>45173</v>
      </c>
      <c r="I339" s="1" t="s">
        <v>160</v>
      </c>
      <c r="J339" s="25">
        <v>11083.85</v>
      </c>
      <c r="K339" s="25">
        <v>10093.540000000001</v>
      </c>
      <c r="L339" s="25">
        <v>10115.4802583044</v>
      </c>
      <c r="M339" s="25">
        <v>11083.85</v>
      </c>
      <c r="N339" s="25">
        <v>91.263236675900004</v>
      </c>
      <c r="O339" s="26" t="s">
        <v>0</v>
      </c>
    </row>
    <row r="340" spans="2:15" x14ac:dyDescent="0.25">
      <c r="B340" s="23" t="s">
        <v>188</v>
      </c>
      <c r="C340" s="1" t="s">
        <v>162</v>
      </c>
      <c r="D340" s="1" t="s">
        <v>196</v>
      </c>
      <c r="E340" s="1" t="s">
        <v>158</v>
      </c>
      <c r="F340" s="1" t="s">
        <v>159</v>
      </c>
      <c r="G340" s="24">
        <v>44749.670671296291</v>
      </c>
      <c r="H340" s="24">
        <v>45841</v>
      </c>
      <c r="I340" s="1" t="s">
        <v>160</v>
      </c>
      <c r="J340" s="25">
        <v>1134630.1599999999</v>
      </c>
      <c r="K340" s="25">
        <v>999999.99</v>
      </c>
      <c r="L340" s="25">
        <v>1010599.5053072302</v>
      </c>
      <c r="M340" s="25">
        <v>1134630.1599999999</v>
      </c>
      <c r="N340" s="25">
        <v>89.068627023600001</v>
      </c>
      <c r="O340" s="26" t="s">
        <v>191</v>
      </c>
    </row>
    <row r="341" spans="2:15" x14ac:dyDescent="0.25">
      <c r="B341" s="23" t="s">
        <v>155</v>
      </c>
      <c r="C341" s="1" t="s">
        <v>190</v>
      </c>
      <c r="D341" s="1" t="s">
        <v>196</v>
      </c>
      <c r="E341" s="1" t="s">
        <v>158</v>
      </c>
      <c r="F341" s="1" t="s">
        <v>159</v>
      </c>
      <c r="G341" s="24">
        <v>44204.468055555561</v>
      </c>
      <c r="H341" s="24">
        <v>45299</v>
      </c>
      <c r="I341" s="1" t="s">
        <v>160</v>
      </c>
      <c r="J341" s="25">
        <v>560422.68999999994</v>
      </c>
      <c r="K341" s="25">
        <v>501053.69</v>
      </c>
      <c r="L341" s="25">
        <v>510592.5017738649</v>
      </c>
      <c r="M341" s="25">
        <v>560422.68999999994</v>
      </c>
      <c r="N341" s="25">
        <v>91.108463466000003</v>
      </c>
      <c r="O341" s="26" t="s">
        <v>0</v>
      </c>
    </row>
    <row r="342" spans="2:15" x14ac:dyDescent="0.25">
      <c r="B342" s="23" t="s">
        <v>155</v>
      </c>
      <c r="C342" s="1" t="s">
        <v>190</v>
      </c>
      <c r="D342" s="1" t="s">
        <v>196</v>
      </c>
      <c r="E342" s="1" t="s">
        <v>158</v>
      </c>
      <c r="F342" s="1" t="s">
        <v>159</v>
      </c>
      <c r="G342" s="24">
        <v>44204.468321759261</v>
      </c>
      <c r="H342" s="24">
        <v>45299</v>
      </c>
      <c r="I342" s="1" t="s">
        <v>160</v>
      </c>
      <c r="J342" s="25">
        <v>560422.68999999994</v>
      </c>
      <c r="K342" s="25">
        <v>501053.69</v>
      </c>
      <c r="L342" s="25">
        <v>510592.5017738649</v>
      </c>
      <c r="M342" s="25">
        <v>560422.68999999994</v>
      </c>
      <c r="N342" s="25">
        <v>91.108463466000003</v>
      </c>
      <c r="O342" s="26" t="s">
        <v>0</v>
      </c>
    </row>
    <row r="343" spans="2:15" x14ac:dyDescent="0.25">
      <c r="B343" s="23" t="s">
        <v>155</v>
      </c>
      <c r="C343" s="1" t="s">
        <v>190</v>
      </c>
      <c r="D343" s="1" t="s">
        <v>196</v>
      </c>
      <c r="E343" s="1" t="s">
        <v>158</v>
      </c>
      <c r="F343" s="1" t="s">
        <v>159</v>
      </c>
      <c r="G343" s="24">
        <v>44207.698275462957</v>
      </c>
      <c r="H343" s="24">
        <v>45303</v>
      </c>
      <c r="I343" s="1" t="s">
        <v>160</v>
      </c>
      <c r="J343" s="25">
        <v>560422.68000000005</v>
      </c>
      <c r="K343" s="25">
        <v>501000</v>
      </c>
      <c r="L343" s="25">
        <v>510374.41437178478</v>
      </c>
      <c r="M343" s="25">
        <v>560422.68000000005</v>
      </c>
      <c r="N343" s="25">
        <v>91.069550285099993</v>
      </c>
      <c r="O343" s="26" t="s">
        <v>0</v>
      </c>
    </row>
    <row r="344" spans="2:15" x14ac:dyDescent="0.25">
      <c r="B344" s="23" t="s">
        <v>155</v>
      </c>
      <c r="C344" s="1" t="s">
        <v>190</v>
      </c>
      <c r="D344" s="1" t="s">
        <v>196</v>
      </c>
      <c r="E344" s="1" t="s">
        <v>158</v>
      </c>
      <c r="F344" s="1" t="s">
        <v>159</v>
      </c>
      <c r="G344" s="24">
        <v>44207.698553240742</v>
      </c>
      <c r="H344" s="24">
        <v>45303</v>
      </c>
      <c r="I344" s="1" t="s">
        <v>160</v>
      </c>
      <c r="J344" s="25">
        <v>560422.68000000005</v>
      </c>
      <c r="K344" s="25">
        <v>501000</v>
      </c>
      <c r="L344" s="25">
        <v>510374.41437178478</v>
      </c>
      <c r="M344" s="25">
        <v>560422.68000000005</v>
      </c>
      <c r="N344" s="25">
        <v>91.069550285099993</v>
      </c>
      <c r="O344" s="26" t="s">
        <v>0</v>
      </c>
    </row>
    <row r="345" spans="2:15" x14ac:dyDescent="0.25">
      <c r="B345" s="23" t="s">
        <v>155</v>
      </c>
      <c r="C345" s="1" t="s">
        <v>190</v>
      </c>
      <c r="D345" s="1" t="s">
        <v>196</v>
      </c>
      <c r="E345" s="1" t="s">
        <v>158</v>
      </c>
      <c r="F345" s="1" t="s">
        <v>159</v>
      </c>
      <c r="G345" s="24">
        <v>44209.691967592589</v>
      </c>
      <c r="H345" s="24">
        <v>45306</v>
      </c>
      <c r="I345" s="1" t="s">
        <v>160</v>
      </c>
      <c r="J345" s="25">
        <v>560476.91</v>
      </c>
      <c r="K345" s="25">
        <v>500999.99</v>
      </c>
      <c r="L345" s="25">
        <v>510264.00938870432</v>
      </c>
      <c r="M345" s="25">
        <v>560476.91</v>
      </c>
      <c r="N345" s="25">
        <v>91.041040279200004</v>
      </c>
      <c r="O345" s="26" t="s">
        <v>0</v>
      </c>
    </row>
    <row r="346" spans="2:15" x14ac:dyDescent="0.25">
      <c r="B346" s="23" t="s">
        <v>155</v>
      </c>
      <c r="C346" s="1" t="s">
        <v>190</v>
      </c>
      <c r="D346" s="1" t="s">
        <v>196</v>
      </c>
      <c r="E346" s="1" t="s">
        <v>158</v>
      </c>
      <c r="F346" s="1" t="s">
        <v>159</v>
      </c>
      <c r="G346" s="24">
        <v>44221.691851851851</v>
      </c>
      <c r="H346" s="24">
        <v>45317</v>
      </c>
      <c r="I346" s="1" t="s">
        <v>160</v>
      </c>
      <c r="J346" s="25">
        <v>560422.68000000005</v>
      </c>
      <c r="K346" s="25">
        <v>501000</v>
      </c>
      <c r="L346" s="25">
        <v>509609.26735427632</v>
      </c>
      <c r="M346" s="25">
        <v>560422.68000000005</v>
      </c>
      <c r="N346" s="25">
        <v>90.933019940299999</v>
      </c>
      <c r="O346" s="26" t="s">
        <v>0</v>
      </c>
    </row>
    <row r="347" spans="2:15" x14ac:dyDescent="0.25">
      <c r="B347" s="23" t="s">
        <v>155</v>
      </c>
      <c r="C347" s="1" t="s">
        <v>190</v>
      </c>
      <c r="D347" s="1" t="s">
        <v>196</v>
      </c>
      <c r="E347" s="1" t="s">
        <v>158</v>
      </c>
      <c r="F347" s="1" t="s">
        <v>159</v>
      </c>
      <c r="G347" s="24">
        <v>44221.69226851852</v>
      </c>
      <c r="H347" s="24">
        <v>45317</v>
      </c>
      <c r="I347" s="1" t="s">
        <v>160</v>
      </c>
      <c r="J347" s="25">
        <v>560422.68000000005</v>
      </c>
      <c r="K347" s="25">
        <v>501000</v>
      </c>
      <c r="L347" s="25">
        <v>509609.26735427632</v>
      </c>
      <c r="M347" s="25">
        <v>560422.68000000005</v>
      </c>
      <c r="N347" s="25">
        <v>90.933019940299999</v>
      </c>
      <c r="O347" s="26" t="s">
        <v>0</v>
      </c>
    </row>
    <row r="348" spans="2:15" x14ac:dyDescent="0.25">
      <c r="B348" s="23" t="s">
        <v>155</v>
      </c>
      <c r="C348" s="1" t="s">
        <v>190</v>
      </c>
      <c r="D348" s="1" t="s">
        <v>196</v>
      </c>
      <c r="E348" s="1" t="s">
        <v>158</v>
      </c>
      <c r="F348" s="1" t="s">
        <v>159</v>
      </c>
      <c r="G348" s="24">
        <v>44272.648032407407</v>
      </c>
      <c r="H348" s="24">
        <v>45005</v>
      </c>
      <c r="I348" s="1" t="s">
        <v>160</v>
      </c>
      <c r="J348" s="25">
        <v>532189.63</v>
      </c>
      <c r="K348" s="25">
        <v>501000</v>
      </c>
      <c r="L348" s="25">
        <v>505370.01402662229</v>
      </c>
      <c r="M348" s="25">
        <v>532189.63</v>
      </c>
      <c r="N348" s="25">
        <v>94.960515113100001</v>
      </c>
      <c r="O348" s="26" t="s">
        <v>0</v>
      </c>
    </row>
    <row r="349" spans="2:15" x14ac:dyDescent="0.25">
      <c r="B349" s="23" t="s">
        <v>155</v>
      </c>
      <c r="C349" s="1" t="s">
        <v>190</v>
      </c>
      <c r="D349" s="1" t="s">
        <v>196</v>
      </c>
      <c r="E349" s="1" t="s">
        <v>158</v>
      </c>
      <c r="F349" s="1" t="s">
        <v>159</v>
      </c>
      <c r="G349" s="24">
        <v>44277.73987268519</v>
      </c>
      <c r="H349" s="24">
        <v>45373</v>
      </c>
      <c r="I349" s="1" t="s">
        <v>160</v>
      </c>
      <c r="J349" s="25">
        <v>560422.68999999994</v>
      </c>
      <c r="K349" s="25">
        <v>500999.99</v>
      </c>
      <c r="L349" s="25">
        <v>506398.29333628452</v>
      </c>
      <c r="M349" s="25">
        <v>560422.68999999994</v>
      </c>
      <c r="N349" s="25">
        <v>90.360062569299998</v>
      </c>
      <c r="O349" s="26" t="s">
        <v>0</v>
      </c>
    </row>
    <row r="350" spans="2:15" x14ac:dyDescent="0.25">
      <c r="B350" s="23" t="s">
        <v>155</v>
      </c>
      <c r="C350" s="1" t="s">
        <v>190</v>
      </c>
      <c r="D350" s="1" t="s">
        <v>196</v>
      </c>
      <c r="E350" s="1" t="s">
        <v>158</v>
      </c>
      <c r="F350" s="1" t="s">
        <v>159</v>
      </c>
      <c r="G350" s="24">
        <v>44277.740625000006</v>
      </c>
      <c r="H350" s="24">
        <v>45373</v>
      </c>
      <c r="I350" s="1" t="s">
        <v>160</v>
      </c>
      <c r="J350" s="25">
        <v>560422.68999999994</v>
      </c>
      <c r="K350" s="25">
        <v>500999.99</v>
      </c>
      <c r="L350" s="25">
        <v>506398.29333628452</v>
      </c>
      <c r="M350" s="25">
        <v>560422.68999999994</v>
      </c>
      <c r="N350" s="25">
        <v>90.360062569299998</v>
      </c>
      <c r="O350" s="26" t="s">
        <v>0</v>
      </c>
    </row>
    <row r="351" spans="2:15" x14ac:dyDescent="0.25">
      <c r="B351" s="23" t="s">
        <v>155</v>
      </c>
      <c r="C351" s="1" t="s">
        <v>190</v>
      </c>
      <c r="D351" s="1" t="s">
        <v>196</v>
      </c>
      <c r="E351" s="1" t="s">
        <v>158</v>
      </c>
      <c r="F351" s="1" t="s">
        <v>159</v>
      </c>
      <c r="G351" s="24">
        <v>44314.709236111114</v>
      </c>
      <c r="H351" s="24">
        <v>45408</v>
      </c>
      <c r="I351" s="1" t="s">
        <v>160</v>
      </c>
      <c r="J351" s="25">
        <v>560422.68000000005</v>
      </c>
      <c r="K351" s="25">
        <v>501107.39</v>
      </c>
      <c r="L351" s="25">
        <v>504556.02989514882</v>
      </c>
      <c r="M351" s="25">
        <v>560422.68000000005</v>
      </c>
      <c r="N351" s="25">
        <v>90.031336685900001</v>
      </c>
      <c r="O351" s="26" t="s">
        <v>0</v>
      </c>
    </row>
    <row r="352" spans="2:15" x14ac:dyDescent="0.25">
      <c r="B352" s="23" t="s">
        <v>155</v>
      </c>
      <c r="C352" s="1" t="s">
        <v>190</v>
      </c>
      <c r="D352" s="1" t="s">
        <v>196</v>
      </c>
      <c r="E352" s="1" t="s">
        <v>158</v>
      </c>
      <c r="F352" s="1" t="s">
        <v>159</v>
      </c>
      <c r="G352" s="24">
        <v>44327.658229166664</v>
      </c>
      <c r="H352" s="24">
        <v>45422</v>
      </c>
      <c r="I352" s="1" t="s">
        <v>160</v>
      </c>
      <c r="J352" s="25">
        <v>557413.93999999994</v>
      </c>
      <c r="K352" s="25">
        <v>501050.99</v>
      </c>
      <c r="L352" s="25">
        <v>503608.02755145531</v>
      </c>
      <c r="M352" s="25">
        <v>557413.93999999994</v>
      </c>
      <c r="N352" s="25">
        <v>90.347225179099993</v>
      </c>
      <c r="O352" s="26" t="s">
        <v>0</v>
      </c>
    </row>
    <row r="353" spans="2:15" x14ac:dyDescent="0.25">
      <c r="B353" s="23" t="s">
        <v>155</v>
      </c>
      <c r="C353" s="1" t="s">
        <v>190</v>
      </c>
      <c r="D353" s="1" t="s">
        <v>196</v>
      </c>
      <c r="E353" s="1" t="s">
        <v>158</v>
      </c>
      <c r="F353" s="1" t="s">
        <v>159</v>
      </c>
      <c r="G353" s="24">
        <v>44327.660173611104</v>
      </c>
      <c r="H353" s="24">
        <v>45422</v>
      </c>
      <c r="I353" s="1" t="s">
        <v>160</v>
      </c>
      <c r="J353" s="25">
        <v>557413.93999999994</v>
      </c>
      <c r="K353" s="25">
        <v>501050.99</v>
      </c>
      <c r="L353" s="25">
        <v>503608.02755145531</v>
      </c>
      <c r="M353" s="25">
        <v>557413.93999999994</v>
      </c>
      <c r="N353" s="25">
        <v>90.347225179099993</v>
      </c>
      <c r="O353" s="26" t="s">
        <v>0</v>
      </c>
    </row>
    <row r="354" spans="2:15" x14ac:dyDescent="0.25">
      <c r="B354" s="23" t="s">
        <v>155</v>
      </c>
      <c r="C354" s="1" t="s">
        <v>190</v>
      </c>
      <c r="D354" s="1" t="s">
        <v>196</v>
      </c>
      <c r="E354" s="1" t="s">
        <v>158</v>
      </c>
      <c r="F354" s="1" t="s">
        <v>159</v>
      </c>
      <c r="G354" s="24">
        <v>44327.662175925929</v>
      </c>
      <c r="H354" s="24">
        <v>45422</v>
      </c>
      <c r="I354" s="1" t="s">
        <v>160</v>
      </c>
      <c r="J354" s="25">
        <v>557413.93999999994</v>
      </c>
      <c r="K354" s="25">
        <v>501050.99</v>
      </c>
      <c r="L354" s="25">
        <v>503608.02755145531</v>
      </c>
      <c r="M354" s="25">
        <v>557413.93999999994</v>
      </c>
      <c r="N354" s="25">
        <v>90.347225179099993</v>
      </c>
      <c r="O354" s="26" t="s">
        <v>0</v>
      </c>
    </row>
    <row r="355" spans="2:15" x14ac:dyDescent="0.25">
      <c r="B355" s="23" t="s">
        <v>155</v>
      </c>
      <c r="C355" s="1" t="s">
        <v>190</v>
      </c>
      <c r="D355" s="1" t="s">
        <v>196</v>
      </c>
      <c r="E355" s="1" t="s">
        <v>158</v>
      </c>
      <c r="F355" s="1" t="s">
        <v>159</v>
      </c>
      <c r="G355" s="24">
        <v>44327.662731481483</v>
      </c>
      <c r="H355" s="24">
        <v>45422</v>
      </c>
      <c r="I355" s="1" t="s">
        <v>160</v>
      </c>
      <c r="J355" s="25">
        <v>557413.93999999994</v>
      </c>
      <c r="K355" s="25">
        <v>501050.99</v>
      </c>
      <c r="L355" s="25">
        <v>503608.02755145531</v>
      </c>
      <c r="M355" s="25">
        <v>557413.93999999994</v>
      </c>
      <c r="N355" s="25">
        <v>90.347225179099993</v>
      </c>
      <c r="O355" s="26" t="s">
        <v>0</v>
      </c>
    </row>
    <row r="356" spans="2:15" x14ac:dyDescent="0.25">
      <c r="B356" s="23" t="s">
        <v>155</v>
      </c>
      <c r="C356" s="1" t="s">
        <v>190</v>
      </c>
      <c r="D356" s="1" t="s">
        <v>196</v>
      </c>
      <c r="E356" s="1" t="s">
        <v>158</v>
      </c>
      <c r="F356" s="1" t="s">
        <v>159</v>
      </c>
      <c r="G356" s="24">
        <v>44351.765023148146</v>
      </c>
      <c r="H356" s="24">
        <v>45447</v>
      </c>
      <c r="I356" s="1" t="s">
        <v>160</v>
      </c>
      <c r="J356" s="25">
        <v>557413.94999999995</v>
      </c>
      <c r="K356" s="25">
        <v>500999.99</v>
      </c>
      <c r="L356" s="25">
        <v>502328.13772384467</v>
      </c>
      <c r="M356" s="25">
        <v>557413.94999999995</v>
      </c>
      <c r="N356" s="25">
        <v>90.117611467000003</v>
      </c>
      <c r="O356" s="26" t="s">
        <v>0</v>
      </c>
    </row>
    <row r="357" spans="2:15" x14ac:dyDescent="0.25">
      <c r="B357" s="23" t="s">
        <v>155</v>
      </c>
      <c r="C357" s="1" t="s">
        <v>163</v>
      </c>
      <c r="D357" s="1" t="s">
        <v>196</v>
      </c>
      <c r="E357" s="1" t="s">
        <v>158</v>
      </c>
      <c r="F357" s="1" t="s">
        <v>159</v>
      </c>
      <c r="G357" s="24">
        <v>44351.728368055556</v>
      </c>
      <c r="H357" s="24">
        <v>45442</v>
      </c>
      <c r="I357" s="1" t="s">
        <v>160</v>
      </c>
      <c r="J357" s="25">
        <v>540352.05000000005</v>
      </c>
      <c r="K357" s="25">
        <v>500000</v>
      </c>
      <c r="L357" s="25">
        <v>501217.4484393039</v>
      </c>
      <c r="M357" s="25">
        <v>540352.05000000005</v>
      </c>
      <c r="N357" s="25">
        <v>92.757573222700003</v>
      </c>
      <c r="O357" s="26" t="s">
        <v>0</v>
      </c>
    </row>
    <row r="358" spans="2:15" x14ac:dyDescent="0.25">
      <c r="B358" s="23" t="s">
        <v>155</v>
      </c>
      <c r="C358" s="1" t="s">
        <v>163</v>
      </c>
      <c r="D358" s="1" t="s">
        <v>196</v>
      </c>
      <c r="E358" s="1" t="s">
        <v>158</v>
      </c>
      <c r="F358" s="1" t="s">
        <v>159</v>
      </c>
      <c r="G358" s="24">
        <v>44404.638136574074</v>
      </c>
      <c r="H358" s="24">
        <v>45125</v>
      </c>
      <c r="I358" s="1" t="s">
        <v>160</v>
      </c>
      <c r="J358" s="25">
        <v>104938.36</v>
      </c>
      <c r="K358" s="25">
        <v>99999.98</v>
      </c>
      <c r="L358" s="25">
        <v>100492.8271978696</v>
      </c>
      <c r="M358" s="25">
        <v>104938.36</v>
      </c>
      <c r="N358" s="25">
        <v>95.763672310000004</v>
      </c>
      <c r="O358" s="26" t="s">
        <v>0</v>
      </c>
    </row>
    <row r="359" spans="2:15" x14ac:dyDescent="0.25">
      <c r="B359" s="23" t="s">
        <v>155</v>
      </c>
      <c r="C359" s="1" t="s">
        <v>163</v>
      </c>
      <c r="D359" s="1" t="s">
        <v>196</v>
      </c>
      <c r="E359" s="1" t="s">
        <v>158</v>
      </c>
      <c r="F359" s="1" t="s">
        <v>159</v>
      </c>
      <c r="G359" s="24">
        <v>44404.641840277778</v>
      </c>
      <c r="H359" s="24">
        <v>45125</v>
      </c>
      <c r="I359" s="1" t="s">
        <v>160</v>
      </c>
      <c r="J359" s="25">
        <v>104938.36</v>
      </c>
      <c r="K359" s="25">
        <v>99999.98</v>
      </c>
      <c r="L359" s="25">
        <v>100492.8271978696</v>
      </c>
      <c r="M359" s="25">
        <v>104938.36</v>
      </c>
      <c r="N359" s="25">
        <v>95.763672310000004</v>
      </c>
      <c r="O359" s="26" t="s">
        <v>0</v>
      </c>
    </row>
    <row r="360" spans="2:15" x14ac:dyDescent="0.25">
      <c r="B360" s="23" t="s">
        <v>155</v>
      </c>
      <c r="C360" s="1" t="s">
        <v>163</v>
      </c>
      <c r="D360" s="1" t="s">
        <v>196</v>
      </c>
      <c r="E360" s="1" t="s">
        <v>158</v>
      </c>
      <c r="F360" s="1" t="s">
        <v>159</v>
      </c>
      <c r="G360" s="24">
        <v>44404.641875000001</v>
      </c>
      <c r="H360" s="24">
        <v>45125</v>
      </c>
      <c r="I360" s="1" t="s">
        <v>160</v>
      </c>
      <c r="J360" s="25">
        <v>104938.36</v>
      </c>
      <c r="K360" s="25">
        <v>99999.98</v>
      </c>
      <c r="L360" s="25">
        <v>100492.8271978696</v>
      </c>
      <c r="M360" s="25">
        <v>104938.36</v>
      </c>
      <c r="N360" s="25">
        <v>95.763672310000004</v>
      </c>
      <c r="O360" s="26" t="s">
        <v>0</v>
      </c>
    </row>
    <row r="361" spans="2:15" x14ac:dyDescent="0.25">
      <c r="B361" s="23" t="s">
        <v>155</v>
      </c>
      <c r="C361" s="1" t="s">
        <v>163</v>
      </c>
      <c r="D361" s="1" t="s">
        <v>196</v>
      </c>
      <c r="E361" s="1" t="s">
        <v>158</v>
      </c>
      <c r="F361" s="1" t="s">
        <v>159</v>
      </c>
      <c r="G361" s="24">
        <v>44404.641886574078</v>
      </c>
      <c r="H361" s="24">
        <v>45125</v>
      </c>
      <c r="I361" s="1" t="s">
        <v>160</v>
      </c>
      <c r="J361" s="25">
        <v>104938.36</v>
      </c>
      <c r="K361" s="25">
        <v>99999.98</v>
      </c>
      <c r="L361" s="25">
        <v>100492.8271978696</v>
      </c>
      <c r="M361" s="25">
        <v>104938.36</v>
      </c>
      <c r="N361" s="25">
        <v>95.763672310000004</v>
      </c>
      <c r="O361" s="26" t="s">
        <v>0</v>
      </c>
    </row>
    <row r="362" spans="2:15" x14ac:dyDescent="0.25">
      <c r="B362" s="23" t="s">
        <v>155</v>
      </c>
      <c r="C362" s="1" t="s">
        <v>163</v>
      </c>
      <c r="D362" s="1" t="s">
        <v>196</v>
      </c>
      <c r="E362" s="1" t="s">
        <v>158</v>
      </c>
      <c r="F362" s="1" t="s">
        <v>159</v>
      </c>
      <c r="G362" s="24">
        <v>44404.641909722224</v>
      </c>
      <c r="H362" s="24">
        <v>45125</v>
      </c>
      <c r="I362" s="1" t="s">
        <v>160</v>
      </c>
      <c r="J362" s="25">
        <v>104938.36</v>
      </c>
      <c r="K362" s="25">
        <v>99999.98</v>
      </c>
      <c r="L362" s="25">
        <v>100492.8271978696</v>
      </c>
      <c r="M362" s="25">
        <v>104938.36</v>
      </c>
      <c r="N362" s="25">
        <v>95.763672310000004</v>
      </c>
      <c r="O362" s="26" t="s">
        <v>0</v>
      </c>
    </row>
    <row r="363" spans="2:15" x14ac:dyDescent="0.25">
      <c r="B363" s="23" t="s">
        <v>155</v>
      </c>
      <c r="C363" s="1" t="s">
        <v>163</v>
      </c>
      <c r="D363" s="1" t="s">
        <v>196</v>
      </c>
      <c r="E363" s="1" t="s">
        <v>158</v>
      </c>
      <c r="F363" s="1" t="s">
        <v>159</v>
      </c>
      <c r="G363" s="24">
        <v>44407.636504629627</v>
      </c>
      <c r="H363" s="24">
        <v>45127</v>
      </c>
      <c r="I363" s="1" t="s">
        <v>160</v>
      </c>
      <c r="J363" s="25">
        <v>104938.36</v>
      </c>
      <c r="K363" s="25">
        <v>100006.84</v>
      </c>
      <c r="L363" s="25">
        <v>100465.42299872159</v>
      </c>
      <c r="M363" s="25">
        <v>104938.36</v>
      </c>
      <c r="N363" s="25">
        <v>95.737557742199996</v>
      </c>
      <c r="O363" s="26" t="s">
        <v>0</v>
      </c>
    </row>
    <row r="364" spans="2:15" x14ac:dyDescent="0.25">
      <c r="B364" s="23" t="s">
        <v>155</v>
      </c>
      <c r="C364" s="1" t="s">
        <v>163</v>
      </c>
      <c r="D364" s="1" t="s">
        <v>196</v>
      </c>
      <c r="E364" s="1" t="s">
        <v>158</v>
      </c>
      <c r="F364" s="1" t="s">
        <v>159</v>
      </c>
      <c r="G364" s="24">
        <v>44407.639039351852</v>
      </c>
      <c r="H364" s="24">
        <v>45127</v>
      </c>
      <c r="I364" s="1" t="s">
        <v>160</v>
      </c>
      <c r="J364" s="25">
        <v>104938.36</v>
      </c>
      <c r="K364" s="25">
        <v>100006.84</v>
      </c>
      <c r="L364" s="25">
        <v>100465.42299872159</v>
      </c>
      <c r="M364" s="25">
        <v>104938.36</v>
      </c>
      <c r="N364" s="25">
        <v>95.737557742199996</v>
      </c>
      <c r="O364" s="26" t="s">
        <v>0</v>
      </c>
    </row>
    <row r="365" spans="2:15" x14ac:dyDescent="0.25">
      <c r="B365" s="23" t="s">
        <v>155</v>
      </c>
      <c r="C365" s="1" t="s">
        <v>163</v>
      </c>
      <c r="D365" s="1" t="s">
        <v>196</v>
      </c>
      <c r="E365" s="1" t="s">
        <v>158</v>
      </c>
      <c r="F365" s="1" t="s">
        <v>159</v>
      </c>
      <c r="G365" s="24">
        <v>44407.639085648152</v>
      </c>
      <c r="H365" s="24">
        <v>45127</v>
      </c>
      <c r="I365" s="1" t="s">
        <v>160</v>
      </c>
      <c r="J365" s="25">
        <v>104938.36</v>
      </c>
      <c r="K365" s="25">
        <v>100006.84</v>
      </c>
      <c r="L365" s="25">
        <v>100465.42299872159</v>
      </c>
      <c r="M365" s="25">
        <v>104938.36</v>
      </c>
      <c r="N365" s="25">
        <v>95.737557742199996</v>
      </c>
      <c r="O365" s="26" t="s">
        <v>0</v>
      </c>
    </row>
    <row r="366" spans="2:15" x14ac:dyDescent="0.25">
      <c r="B366" s="23" t="s">
        <v>155</v>
      </c>
      <c r="C366" s="1" t="s">
        <v>163</v>
      </c>
      <c r="D366" s="1" t="s">
        <v>196</v>
      </c>
      <c r="E366" s="1" t="s">
        <v>158</v>
      </c>
      <c r="F366" s="1" t="s">
        <v>159</v>
      </c>
      <c r="G366" s="24">
        <v>44407.639085648152</v>
      </c>
      <c r="H366" s="24">
        <v>45127</v>
      </c>
      <c r="I366" s="1" t="s">
        <v>160</v>
      </c>
      <c r="J366" s="25">
        <v>104938.36</v>
      </c>
      <c r="K366" s="25">
        <v>100006.84</v>
      </c>
      <c r="L366" s="25">
        <v>100465.42299872159</v>
      </c>
      <c r="M366" s="25">
        <v>104938.36</v>
      </c>
      <c r="N366" s="25">
        <v>95.737557742199996</v>
      </c>
      <c r="O366" s="26" t="s">
        <v>0</v>
      </c>
    </row>
    <row r="367" spans="2:15" x14ac:dyDescent="0.25">
      <c r="B367" s="23" t="s">
        <v>155</v>
      </c>
      <c r="C367" s="1" t="s">
        <v>163</v>
      </c>
      <c r="D367" s="1" t="s">
        <v>196</v>
      </c>
      <c r="E367" s="1" t="s">
        <v>158</v>
      </c>
      <c r="F367" s="1" t="s">
        <v>159</v>
      </c>
      <c r="G367" s="24">
        <v>44407.639097222222</v>
      </c>
      <c r="H367" s="24">
        <v>45127</v>
      </c>
      <c r="I367" s="1" t="s">
        <v>160</v>
      </c>
      <c r="J367" s="25">
        <v>104938.36</v>
      </c>
      <c r="K367" s="25">
        <v>100006.84</v>
      </c>
      <c r="L367" s="25">
        <v>100465.42299872159</v>
      </c>
      <c r="M367" s="25">
        <v>104938.36</v>
      </c>
      <c r="N367" s="25">
        <v>95.737557742199996</v>
      </c>
      <c r="O367" s="26" t="s">
        <v>0</v>
      </c>
    </row>
    <row r="368" spans="2:15" x14ac:dyDescent="0.25">
      <c r="B368" s="23" t="s">
        <v>155</v>
      </c>
      <c r="C368" s="1" t="s">
        <v>163</v>
      </c>
      <c r="D368" s="1" t="s">
        <v>196</v>
      </c>
      <c r="E368" s="1" t="s">
        <v>158</v>
      </c>
      <c r="F368" s="1" t="s">
        <v>159</v>
      </c>
      <c r="G368" s="24">
        <v>44412.716053240743</v>
      </c>
      <c r="H368" s="24">
        <v>45133</v>
      </c>
      <c r="I368" s="1" t="s">
        <v>160</v>
      </c>
      <c r="J368" s="25">
        <v>104938.36</v>
      </c>
      <c r="K368" s="25">
        <v>99999.98</v>
      </c>
      <c r="L368" s="25">
        <v>100437.94685413501</v>
      </c>
      <c r="M368" s="25">
        <v>104938.36</v>
      </c>
      <c r="N368" s="25">
        <v>95.711374614700006</v>
      </c>
      <c r="O368" s="26" t="s">
        <v>0</v>
      </c>
    </row>
    <row r="369" spans="2:15" x14ac:dyDescent="0.25">
      <c r="B369" s="23" t="s">
        <v>155</v>
      </c>
      <c r="C369" s="1" t="s">
        <v>163</v>
      </c>
      <c r="D369" s="1" t="s">
        <v>196</v>
      </c>
      <c r="E369" s="1" t="s">
        <v>158</v>
      </c>
      <c r="F369" s="1" t="s">
        <v>159</v>
      </c>
      <c r="G369" s="24">
        <v>44412.720752314817</v>
      </c>
      <c r="H369" s="24">
        <v>45133</v>
      </c>
      <c r="I369" s="1" t="s">
        <v>160</v>
      </c>
      <c r="J369" s="25">
        <v>104938.36</v>
      </c>
      <c r="K369" s="25">
        <v>99999.98</v>
      </c>
      <c r="L369" s="25">
        <v>100437.94685413501</v>
      </c>
      <c r="M369" s="25">
        <v>104938.36</v>
      </c>
      <c r="N369" s="25">
        <v>95.711374614700006</v>
      </c>
      <c r="O369" s="26" t="s">
        <v>0</v>
      </c>
    </row>
    <row r="370" spans="2:15" x14ac:dyDescent="0.25">
      <c r="B370" s="23" t="s">
        <v>155</v>
      </c>
      <c r="C370" s="1" t="s">
        <v>163</v>
      </c>
      <c r="D370" s="1" t="s">
        <v>196</v>
      </c>
      <c r="E370" s="1" t="s">
        <v>158</v>
      </c>
      <c r="F370" s="1" t="s">
        <v>159</v>
      </c>
      <c r="G370" s="24">
        <v>44412.720763888894</v>
      </c>
      <c r="H370" s="24">
        <v>45133</v>
      </c>
      <c r="I370" s="1" t="s">
        <v>160</v>
      </c>
      <c r="J370" s="25">
        <v>104938.36</v>
      </c>
      <c r="K370" s="25">
        <v>99999.98</v>
      </c>
      <c r="L370" s="25">
        <v>100437.94685413501</v>
      </c>
      <c r="M370" s="25">
        <v>104938.36</v>
      </c>
      <c r="N370" s="25">
        <v>95.711374614700006</v>
      </c>
      <c r="O370" s="26" t="s">
        <v>0</v>
      </c>
    </row>
    <row r="371" spans="2:15" x14ac:dyDescent="0.25">
      <c r="B371" s="23" t="s">
        <v>155</v>
      </c>
      <c r="C371" s="1" t="s">
        <v>163</v>
      </c>
      <c r="D371" s="1" t="s">
        <v>196</v>
      </c>
      <c r="E371" s="1" t="s">
        <v>158</v>
      </c>
      <c r="F371" s="1" t="s">
        <v>159</v>
      </c>
      <c r="G371" s="24">
        <v>44412.720775462971</v>
      </c>
      <c r="H371" s="24">
        <v>45133</v>
      </c>
      <c r="I371" s="1" t="s">
        <v>160</v>
      </c>
      <c r="J371" s="25">
        <v>104938.36</v>
      </c>
      <c r="K371" s="25">
        <v>99999.98</v>
      </c>
      <c r="L371" s="25">
        <v>100437.94685413501</v>
      </c>
      <c r="M371" s="25">
        <v>104938.36</v>
      </c>
      <c r="N371" s="25">
        <v>95.711374614700006</v>
      </c>
      <c r="O371" s="26" t="s">
        <v>0</v>
      </c>
    </row>
    <row r="372" spans="2:15" x14ac:dyDescent="0.25">
      <c r="B372" s="23" t="s">
        <v>155</v>
      </c>
      <c r="C372" s="1" t="s">
        <v>163</v>
      </c>
      <c r="D372" s="1" t="s">
        <v>196</v>
      </c>
      <c r="E372" s="1" t="s">
        <v>158</v>
      </c>
      <c r="F372" s="1" t="s">
        <v>159</v>
      </c>
      <c r="G372" s="24">
        <v>44412.72078703704</v>
      </c>
      <c r="H372" s="24">
        <v>45133</v>
      </c>
      <c r="I372" s="1" t="s">
        <v>160</v>
      </c>
      <c r="J372" s="25">
        <v>104938.36</v>
      </c>
      <c r="K372" s="25">
        <v>99999.98</v>
      </c>
      <c r="L372" s="25">
        <v>100437.94685413501</v>
      </c>
      <c r="M372" s="25">
        <v>104938.36</v>
      </c>
      <c r="N372" s="25">
        <v>95.711374614700006</v>
      </c>
      <c r="O372" s="26" t="s">
        <v>0</v>
      </c>
    </row>
    <row r="373" spans="2:15" x14ac:dyDescent="0.25">
      <c r="B373" s="23" t="s">
        <v>155</v>
      </c>
      <c r="C373" s="1" t="s">
        <v>163</v>
      </c>
      <c r="D373" s="1" t="s">
        <v>196</v>
      </c>
      <c r="E373" s="1" t="s">
        <v>158</v>
      </c>
      <c r="F373" s="1" t="s">
        <v>159</v>
      </c>
      <c r="G373" s="24">
        <v>44412.720798611117</v>
      </c>
      <c r="H373" s="24">
        <v>45133</v>
      </c>
      <c r="I373" s="1" t="s">
        <v>160</v>
      </c>
      <c r="J373" s="25">
        <v>104938.36</v>
      </c>
      <c r="K373" s="25">
        <v>99999.98</v>
      </c>
      <c r="L373" s="25">
        <v>100437.94685413501</v>
      </c>
      <c r="M373" s="25">
        <v>104938.36</v>
      </c>
      <c r="N373" s="25">
        <v>95.711374614700006</v>
      </c>
      <c r="O373" s="26" t="s">
        <v>0</v>
      </c>
    </row>
    <row r="374" spans="2:15" x14ac:dyDescent="0.25">
      <c r="B374" s="23" t="s">
        <v>155</v>
      </c>
      <c r="C374" s="1" t="s">
        <v>163</v>
      </c>
      <c r="D374" s="1" t="s">
        <v>196</v>
      </c>
      <c r="E374" s="1" t="s">
        <v>158</v>
      </c>
      <c r="F374" s="1" t="s">
        <v>159</v>
      </c>
      <c r="G374" s="24">
        <v>44424.548078703701</v>
      </c>
      <c r="H374" s="24">
        <v>45142</v>
      </c>
      <c r="I374" s="1" t="s">
        <v>160</v>
      </c>
      <c r="J374" s="25">
        <v>262345.89</v>
      </c>
      <c r="K374" s="25">
        <v>250051.22</v>
      </c>
      <c r="L374" s="25">
        <v>250923.51648504299</v>
      </c>
      <c r="M374" s="25">
        <v>262345.89</v>
      </c>
      <c r="N374" s="25">
        <v>95.646063479399999</v>
      </c>
      <c r="O374" s="26" t="s">
        <v>0</v>
      </c>
    </row>
    <row r="375" spans="2:15" x14ac:dyDescent="0.25">
      <c r="B375" s="23" t="s">
        <v>155</v>
      </c>
      <c r="C375" s="1" t="s">
        <v>163</v>
      </c>
      <c r="D375" s="1" t="s">
        <v>196</v>
      </c>
      <c r="E375" s="1" t="s">
        <v>158</v>
      </c>
      <c r="F375" s="1" t="s">
        <v>159</v>
      </c>
      <c r="G375" s="24">
        <v>44425.451423611106</v>
      </c>
      <c r="H375" s="24">
        <v>45145</v>
      </c>
      <c r="I375" s="1" t="s">
        <v>160</v>
      </c>
      <c r="J375" s="25">
        <v>131172.95000000001</v>
      </c>
      <c r="K375" s="25">
        <v>125008.54</v>
      </c>
      <c r="L375" s="25">
        <v>125444.6131292061</v>
      </c>
      <c r="M375" s="25">
        <v>131172.95000000001</v>
      </c>
      <c r="N375" s="25">
        <v>95.632989217100004</v>
      </c>
      <c r="O375" s="26" t="s">
        <v>0</v>
      </c>
    </row>
    <row r="376" spans="2:15" x14ac:dyDescent="0.25">
      <c r="B376" s="23" t="s">
        <v>155</v>
      </c>
      <c r="C376" s="1" t="s">
        <v>163</v>
      </c>
      <c r="D376" s="1" t="s">
        <v>196</v>
      </c>
      <c r="E376" s="1" t="s">
        <v>158</v>
      </c>
      <c r="F376" s="1" t="s">
        <v>159</v>
      </c>
      <c r="G376" s="24">
        <v>44425.451435185183</v>
      </c>
      <c r="H376" s="24">
        <v>45145</v>
      </c>
      <c r="I376" s="1" t="s">
        <v>160</v>
      </c>
      <c r="J376" s="25">
        <v>131172.95000000001</v>
      </c>
      <c r="K376" s="25">
        <v>125008.54</v>
      </c>
      <c r="L376" s="25">
        <v>125444.6131292061</v>
      </c>
      <c r="M376" s="25">
        <v>131172.95000000001</v>
      </c>
      <c r="N376" s="25">
        <v>95.632989217100004</v>
      </c>
      <c r="O376" s="26" t="s">
        <v>0</v>
      </c>
    </row>
    <row r="377" spans="2:15" x14ac:dyDescent="0.25">
      <c r="B377" s="23" t="s">
        <v>155</v>
      </c>
      <c r="C377" s="1" t="s">
        <v>163</v>
      </c>
      <c r="D377" s="1" t="s">
        <v>196</v>
      </c>
      <c r="E377" s="1" t="s">
        <v>158</v>
      </c>
      <c r="F377" s="1" t="s">
        <v>159</v>
      </c>
      <c r="G377" s="24">
        <v>44425.451446759253</v>
      </c>
      <c r="H377" s="24">
        <v>45145</v>
      </c>
      <c r="I377" s="1" t="s">
        <v>160</v>
      </c>
      <c r="J377" s="25">
        <v>131172.95000000001</v>
      </c>
      <c r="K377" s="25">
        <v>125008.54</v>
      </c>
      <c r="L377" s="25">
        <v>125444.6131292061</v>
      </c>
      <c r="M377" s="25">
        <v>131172.95000000001</v>
      </c>
      <c r="N377" s="25">
        <v>95.632989217100004</v>
      </c>
      <c r="O377" s="26" t="s">
        <v>0</v>
      </c>
    </row>
    <row r="378" spans="2:15" x14ac:dyDescent="0.25">
      <c r="B378" s="23" t="s">
        <v>155</v>
      </c>
      <c r="C378" s="1" t="s">
        <v>163</v>
      </c>
      <c r="D378" s="1" t="s">
        <v>196</v>
      </c>
      <c r="E378" s="1" t="s">
        <v>158</v>
      </c>
      <c r="F378" s="1" t="s">
        <v>159</v>
      </c>
      <c r="G378" s="24">
        <v>44574.419259259259</v>
      </c>
      <c r="H378" s="24">
        <v>45173</v>
      </c>
      <c r="I378" s="1" t="s">
        <v>160</v>
      </c>
      <c r="J378" s="25">
        <v>210183.56</v>
      </c>
      <c r="K378" s="25">
        <v>200500.38</v>
      </c>
      <c r="L378" s="25">
        <v>200387.0584384278</v>
      </c>
      <c r="M378" s="25">
        <v>210183.56</v>
      </c>
      <c r="N378" s="25">
        <v>95.339073350199996</v>
      </c>
      <c r="O378" s="26" t="s">
        <v>0</v>
      </c>
    </row>
    <row r="379" spans="2:15" x14ac:dyDescent="0.25">
      <c r="B379" s="23" t="s">
        <v>155</v>
      </c>
      <c r="C379" s="1" t="s">
        <v>163</v>
      </c>
      <c r="D379" s="1" t="s">
        <v>196</v>
      </c>
      <c r="E379" s="1" t="s">
        <v>158</v>
      </c>
      <c r="F379" s="1" t="s">
        <v>159</v>
      </c>
      <c r="G379" s="24">
        <v>44574.423391203702</v>
      </c>
      <c r="H379" s="24">
        <v>45173</v>
      </c>
      <c r="I379" s="1" t="s">
        <v>160</v>
      </c>
      <c r="J379" s="25">
        <v>210183.56</v>
      </c>
      <c r="K379" s="25">
        <v>200500.38</v>
      </c>
      <c r="L379" s="25">
        <v>200387.0584384278</v>
      </c>
      <c r="M379" s="25">
        <v>210183.56</v>
      </c>
      <c r="N379" s="25">
        <v>95.339073350199996</v>
      </c>
      <c r="O379" s="26" t="s">
        <v>0</v>
      </c>
    </row>
    <row r="380" spans="2:15" x14ac:dyDescent="0.25">
      <c r="B380" s="23" t="s">
        <v>155</v>
      </c>
      <c r="C380" s="1" t="s">
        <v>163</v>
      </c>
      <c r="D380" s="1" t="s">
        <v>196</v>
      </c>
      <c r="E380" s="1" t="s">
        <v>158</v>
      </c>
      <c r="F380" s="1" t="s">
        <v>159</v>
      </c>
      <c r="G380" s="24">
        <v>44574.423414351848</v>
      </c>
      <c r="H380" s="24">
        <v>45173</v>
      </c>
      <c r="I380" s="1" t="s">
        <v>160</v>
      </c>
      <c r="J380" s="25">
        <v>210183.56</v>
      </c>
      <c r="K380" s="25">
        <v>200500.38</v>
      </c>
      <c r="L380" s="25">
        <v>200387.0584384278</v>
      </c>
      <c r="M380" s="25">
        <v>210183.56</v>
      </c>
      <c r="N380" s="25">
        <v>95.339073350199996</v>
      </c>
      <c r="O380" s="26" t="s">
        <v>0</v>
      </c>
    </row>
    <row r="381" spans="2:15" x14ac:dyDescent="0.25">
      <c r="B381" s="23" t="s">
        <v>155</v>
      </c>
      <c r="C381" s="1" t="s">
        <v>163</v>
      </c>
      <c r="D381" s="1" t="s">
        <v>196</v>
      </c>
      <c r="E381" s="1" t="s">
        <v>158</v>
      </c>
      <c r="F381" s="1" t="s">
        <v>159</v>
      </c>
      <c r="G381" s="24">
        <v>44574.423425925925</v>
      </c>
      <c r="H381" s="24">
        <v>45173</v>
      </c>
      <c r="I381" s="1" t="s">
        <v>160</v>
      </c>
      <c r="J381" s="25">
        <v>210183.56</v>
      </c>
      <c r="K381" s="25">
        <v>200500.38</v>
      </c>
      <c r="L381" s="25">
        <v>200387.0584384278</v>
      </c>
      <c r="M381" s="25">
        <v>210183.56</v>
      </c>
      <c r="N381" s="25">
        <v>95.339073350199996</v>
      </c>
      <c r="O381" s="26" t="s">
        <v>0</v>
      </c>
    </row>
    <row r="382" spans="2:15" x14ac:dyDescent="0.25">
      <c r="B382" s="23" t="s">
        <v>155</v>
      </c>
      <c r="C382" s="1" t="s">
        <v>163</v>
      </c>
      <c r="D382" s="1" t="s">
        <v>196</v>
      </c>
      <c r="E382" s="1" t="s">
        <v>158</v>
      </c>
      <c r="F382" s="1" t="s">
        <v>159</v>
      </c>
      <c r="G382" s="24">
        <v>44574.423449074071</v>
      </c>
      <c r="H382" s="24">
        <v>45173</v>
      </c>
      <c r="I382" s="1" t="s">
        <v>160</v>
      </c>
      <c r="J382" s="25">
        <v>210183.56</v>
      </c>
      <c r="K382" s="25">
        <v>200500.38</v>
      </c>
      <c r="L382" s="25">
        <v>200387.0584384278</v>
      </c>
      <c r="M382" s="25">
        <v>210183.56</v>
      </c>
      <c r="N382" s="25">
        <v>95.339073350199996</v>
      </c>
      <c r="O382" s="26" t="s">
        <v>0</v>
      </c>
    </row>
    <row r="383" spans="2:15" x14ac:dyDescent="0.25">
      <c r="B383" s="23" t="s">
        <v>155</v>
      </c>
      <c r="C383" s="1" t="s">
        <v>163</v>
      </c>
      <c r="D383" s="1" t="s">
        <v>196</v>
      </c>
      <c r="E383" s="1" t="s">
        <v>158</v>
      </c>
      <c r="F383" s="1" t="s">
        <v>159</v>
      </c>
      <c r="G383" s="24">
        <v>44589.403483796297</v>
      </c>
      <c r="H383" s="24">
        <v>45177</v>
      </c>
      <c r="I383" s="1" t="s">
        <v>160</v>
      </c>
      <c r="J383" s="25">
        <v>210199.73</v>
      </c>
      <c r="K383" s="25">
        <v>200694.15</v>
      </c>
      <c r="L383" s="25">
        <v>200306.45940182809</v>
      </c>
      <c r="M383" s="25">
        <v>210199.73</v>
      </c>
      <c r="N383" s="25">
        <v>95.293395192199995</v>
      </c>
      <c r="O383" s="26" t="s">
        <v>0</v>
      </c>
    </row>
    <row r="384" spans="2:15" x14ac:dyDescent="0.25">
      <c r="B384" s="23" t="s">
        <v>155</v>
      </c>
      <c r="C384" s="1" t="s">
        <v>163</v>
      </c>
      <c r="D384" s="1" t="s">
        <v>196</v>
      </c>
      <c r="E384" s="1" t="s">
        <v>158</v>
      </c>
      <c r="F384" s="1" t="s">
        <v>159</v>
      </c>
      <c r="G384" s="24">
        <v>44589.409074074079</v>
      </c>
      <c r="H384" s="24">
        <v>45177</v>
      </c>
      <c r="I384" s="1" t="s">
        <v>160</v>
      </c>
      <c r="J384" s="25">
        <v>210199.73</v>
      </c>
      <c r="K384" s="25">
        <v>200694.15</v>
      </c>
      <c r="L384" s="25">
        <v>200306.45940182809</v>
      </c>
      <c r="M384" s="25">
        <v>210199.73</v>
      </c>
      <c r="N384" s="25">
        <v>95.293395192199995</v>
      </c>
      <c r="O384" s="26" t="s">
        <v>0</v>
      </c>
    </row>
    <row r="385" spans="2:15" x14ac:dyDescent="0.25">
      <c r="B385" s="23" t="s">
        <v>155</v>
      </c>
      <c r="C385" s="1" t="s">
        <v>163</v>
      </c>
      <c r="D385" s="1" t="s">
        <v>196</v>
      </c>
      <c r="E385" s="1" t="s">
        <v>158</v>
      </c>
      <c r="F385" s="1" t="s">
        <v>159</v>
      </c>
      <c r="G385" s="24">
        <v>44589.409120370372</v>
      </c>
      <c r="H385" s="24">
        <v>45177</v>
      </c>
      <c r="I385" s="1" t="s">
        <v>160</v>
      </c>
      <c r="J385" s="25">
        <v>210199.73</v>
      </c>
      <c r="K385" s="25">
        <v>200694.15</v>
      </c>
      <c r="L385" s="25">
        <v>200306.45940182809</v>
      </c>
      <c r="M385" s="25">
        <v>210199.73</v>
      </c>
      <c r="N385" s="25">
        <v>95.293395192199995</v>
      </c>
      <c r="O385" s="26" t="s">
        <v>0</v>
      </c>
    </row>
    <row r="386" spans="2:15" x14ac:dyDescent="0.25">
      <c r="B386" s="23" t="s">
        <v>155</v>
      </c>
      <c r="C386" s="1" t="s">
        <v>163</v>
      </c>
      <c r="D386" s="1" t="s">
        <v>196</v>
      </c>
      <c r="E386" s="1" t="s">
        <v>158</v>
      </c>
      <c r="F386" s="1" t="s">
        <v>159</v>
      </c>
      <c r="G386" s="24">
        <v>44589.409143518518</v>
      </c>
      <c r="H386" s="24">
        <v>45177</v>
      </c>
      <c r="I386" s="1" t="s">
        <v>160</v>
      </c>
      <c r="J386" s="25">
        <v>210199.73</v>
      </c>
      <c r="K386" s="25">
        <v>200694.15</v>
      </c>
      <c r="L386" s="25">
        <v>200306.45940182809</v>
      </c>
      <c r="M386" s="25">
        <v>210199.73</v>
      </c>
      <c r="N386" s="25">
        <v>95.293395192199995</v>
      </c>
      <c r="O386" s="26" t="s">
        <v>0</v>
      </c>
    </row>
    <row r="387" spans="2:15" x14ac:dyDescent="0.25">
      <c r="B387" s="23" t="s">
        <v>155</v>
      </c>
      <c r="C387" s="1" t="s">
        <v>163</v>
      </c>
      <c r="D387" s="1" t="s">
        <v>196</v>
      </c>
      <c r="E387" s="1" t="s">
        <v>158</v>
      </c>
      <c r="F387" s="1" t="s">
        <v>159</v>
      </c>
      <c r="G387" s="24">
        <v>44589.409166666672</v>
      </c>
      <c r="H387" s="24">
        <v>45177</v>
      </c>
      <c r="I387" s="1" t="s">
        <v>160</v>
      </c>
      <c r="J387" s="25">
        <v>210199.73</v>
      </c>
      <c r="K387" s="25">
        <v>200694.15</v>
      </c>
      <c r="L387" s="25">
        <v>200306.45940182809</v>
      </c>
      <c r="M387" s="25">
        <v>210199.73</v>
      </c>
      <c r="N387" s="25">
        <v>95.293395192199995</v>
      </c>
      <c r="O387" s="26" t="s">
        <v>0</v>
      </c>
    </row>
    <row r="388" spans="2:15" x14ac:dyDescent="0.25">
      <c r="B388" s="23" t="s">
        <v>155</v>
      </c>
      <c r="C388" s="1" t="s">
        <v>163</v>
      </c>
      <c r="D388" s="1" t="s">
        <v>196</v>
      </c>
      <c r="E388" s="1" t="s">
        <v>158</v>
      </c>
      <c r="F388" s="1" t="s">
        <v>159</v>
      </c>
      <c r="G388" s="24">
        <v>44635.513009259259</v>
      </c>
      <c r="H388" s="24">
        <v>45138</v>
      </c>
      <c r="I388" s="1" t="s">
        <v>160</v>
      </c>
      <c r="J388" s="25">
        <v>259229.45</v>
      </c>
      <c r="K388" s="25">
        <v>250615.4</v>
      </c>
      <c r="L388" s="25">
        <v>251009.1570593701</v>
      </c>
      <c r="M388" s="25">
        <v>259229.45</v>
      </c>
      <c r="N388" s="25">
        <v>96.828950977399998</v>
      </c>
      <c r="O388" s="26" t="s">
        <v>0</v>
      </c>
    </row>
    <row r="389" spans="2:15" x14ac:dyDescent="0.25">
      <c r="B389" s="23" t="s">
        <v>155</v>
      </c>
      <c r="C389" s="1" t="s">
        <v>163</v>
      </c>
      <c r="D389" s="1" t="s">
        <v>196</v>
      </c>
      <c r="E389" s="1" t="s">
        <v>158</v>
      </c>
      <c r="F389" s="1" t="s">
        <v>159</v>
      </c>
      <c r="G389" s="24">
        <v>44635.515520833331</v>
      </c>
      <c r="H389" s="24">
        <v>45138</v>
      </c>
      <c r="I389" s="1" t="s">
        <v>160</v>
      </c>
      <c r="J389" s="25">
        <v>259229.45</v>
      </c>
      <c r="K389" s="25">
        <v>250615.4</v>
      </c>
      <c r="L389" s="25">
        <v>251009.1570593701</v>
      </c>
      <c r="M389" s="25">
        <v>259229.45</v>
      </c>
      <c r="N389" s="25">
        <v>96.828950977399998</v>
      </c>
      <c r="O389" s="26" t="s">
        <v>0</v>
      </c>
    </row>
    <row r="390" spans="2:15" x14ac:dyDescent="0.25">
      <c r="B390" s="23" t="s">
        <v>155</v>
      </c>
      <c r="C390" s="1" t="s">
        <v>163</v>
      </c>
      <c r="D390" s="1" t="s">
        <v>196</v>
      </c>
      <c r="E390" s="1" t="s">
        <v>158</v>
      </c>
      <c r="F390" s="1" t="s">
        <v>159</v>
      </c>
      <c r="G390" s="24">
        <v>44636.431550925918</v>
      </c>
      <c r="H390" s="24">
        <v>45142</v>
      </c>
      <c r="I390" s="1" t="s">
        <v>160</v>
      </c>
      <c r="J390" s="25">
        <v>259263.69</v>
      </c>
      <c r="K390" s="25">
        <v>250598.48</v>
      </c>
      <c r="L390" s="25">
        <v>250923.65683116051</v>
      </c>
      <c r="M390" s="25">
        <v>259263.69</v>
      </c>
      <c r="N390" s="25">
        <v>96.783185038799999</v>
      </c>
      <c r="O390" s="26" t="s">
        <v>0</v>
      </c>
    </row>
    <row r="391" spans="2:15" x14ac:dyDescent="0.25">
      <c r="B391" s="23" t="s">
        <v>155</v>
      </c>
      <c r="C391" s="1" t="s">
        <v>163</v>
      </c>
      <c r="D391" s="1" t="s">
        <v>196</v>
      </c>
      <c r="E391" s="1" t="s">
        <v>158</v>
      </c>
      <c r="F391" s="1" t="s">
        <v>159</v>
      </c>
      <c r="G391" s="24">
        <v>44753.515057870369</v>
      </c>
      <c r="H391" s="24">
        <v>45145</v>
      </c>
      <c r="I391" s="1" t="s">
        <v>160</v>
      </c>
      <c r="J391" s="25">
        <v>128861.31</v>
      </c>
      <c r="K391" s="25">
        <v>125504.73</v>
      </c>
      <c r="L391" s="25">
        <v>125444.68766443391</v>
      </c>
      <c r="M391" s="25">
        <v>128861.31</v>
      </c>
      <c r="N391" s="25">
        <v>97.348604995900004</v>
      </c>
      <c r="O391" s="26" t="s">
        <v>0</v>
      </c>
    </row>
    <row r="392" spans="2:15" x14ac:dyDescent="0.25">
      <c r="B392" s="23" t="s">
        <v>155</v>
      </c>
      <c r="C392" s="1" t="s">
        <v>163</v>
      </c>
      <c r="D392" s="1" t="s">
        <v>196</v>
      </c>
      <c r="E392" s="1" t="s">
        <v>158</v>
      </c>
      <c r="F392" s="1" t="s">
        <v>159</v>
      </c>
      <c r="G392" s="24">
        <v>44785.497488425928</v>
      </c>
      <c r="H392" s="24">
        <v>45133</v>
      </c>
      <c r="I392" s="1" t="s">
        <v>160</v>
      </c>
      <c r="J392" s="25">
        <v>102458.9</v>
      </c>
      <c r="K392" s="25">
        <v>100075.26</v>
      </c>
      <c r="L392" s="25">
        <v>100438.003920947</v>
      </c>
      <c r="M392" s="25">
        <v>102458.9</v>
      </c>
      <c r="N392" s="25">
        <v>98.027603186199997</v>
      </c>
      <c r="O392" s="26" t="s">
        <v>0</v>
      </c>
    </row>
    <row r="393" spans="2:15" x14ac:dyDescent="0.25">
      <c r="B393" s="23" t="s">
        <v>155</v>
      </c>
      <c r="C393" s="1" t="s">
        <v>163</v>
      </c>
      <c r="D393" s="1" t="s">
        <v>196</v>
      </c>
      <c r="E393" s="1" t="s">
        <v>158</v>
      </c>
      <c r="F393" s="1" t="s">
        <v>159</v>
      </c>
      <c r="G393" s="24">
        <v>44785.499097222222</v>
      </c>
      <c r="H393" s="24">
        <v>45133</v>
      </c>
      <c r="I393" s="1" t="s">
        <v>160</v>
      </c>
      <c r="J393" s="25">
        <v>102458.9</v>
      </c>
      <c r="K393" s="25">
        <v>100075.26</v>
      </c>
      <c r="L393" s="25">
        <v>100438.003920947</v>
      </c>
      <c r="M393" s="25">
        <v>102458.9</v>
      </c>
      <c r="N393" s="25">
        <v>98.027603186199997</v>
      </c>
      <c r="O393" s="26" t="s">
        <v>0</v>
      </c>
    </row>
    <row r="394" spans="2:15" x14ac:dyDescent="0.25">
      <c r="B394" s="23" t="s">
        <v>155</v>
      </c>
      <c r="C394" s="1" t="s">
        <v>163</v>
      </c>
      <c r="D394" s="1" t="s">
        <v>196</v>
      </c>
      <c r="E394" s="1" t="s">
        <v>158</v>
      </c>
      <c r="F394" s="1" t="s">
        <v>159</v>
      </c>
      <c r="G394" s="24">
        <v>44785.499120370376</v>
      </c>
      <c r="H394" s="24">
        <v>45133</v>
      </c>
      <c r="I394" s="1" t="s">
        <v>160</v>
      </c>
      <c r="J394" s="25">
        <v>102458.9</v>
      </c>
      <c r="K394" s="25">
        <v>100075.26</v>
      </c>
      <c r="L394" s="25">
        <v>100438.003920947</v>
      </c>
      <c r="M394" s="25">
        <v>102458.9</v>
      </c>
      <c r="N394" s="25">
        <v>98.027603186199997</v>
      </c>
      <c r="O394" s="26" t="s">
        <v>0</v>
      </c>
    </row>
    <row r="395" spans="2:15" x14ac:dyDescent="0.25">
      <c r="B395" s="23" t="s">
        <v>155</v>
      </c>
      <c r="C395" s="1" t="s">
        <v>163</v>
      </c>
      <c r="D395" s="1" t="s">
        <v>196</v>
      </c>
      <c r="E395" s="1" t="s">
        <v>158</v>
      </c>
      <c r="F395" s="1" t="s">
        <v>159</v>
      </c>
      <c r="G395" s="24">
        <v>44785.499131944445</v>
      </c>
      <c r="H395" s="24">
        <v>45133</v>
      </c>
      <c r="I395" s="1" t="s">
        <v>160</v>
      </c>
      <c r="J395" s="25">
        <v>102458.9</v>
      </c>
      <c r="K395" s="25">
        <v>100075.26</v>
      </c>
      <c r="L395" s="25">
        <v>100438.003920947</v>
      </c>
      <c r="M395" s="25">
        <v>102458.9</v>
      </c>
      <c r="N395" s="25">
        <v>98.027603186199997</v>
      </c>
      <c r="O395" s="26" t="s">
        <v>0</v>
      </c>
    </row>
    <row r="396" spans="2:15" x14ac:dyDescent="0.25">
      <c r="B396" s="23" t="s">
        <v>187</v>
      </c>
      <c r="C396" s="1" t="s">
        <v>163</v>
      </c>
      <c r="D396" s="1" t="s">
        <v>196</v>
      </c>
      <c r="E396" s="1" t="s">
        <v>158</v>
      </c>
      <c r="F396" s="1" t="s">
        <v>159</v>
      </c>
      <c r="G396" s="24">
        <v>44812.703819444447</v>
      </c>
      <c r="H396" s="24">
        <v>45040</v>
      </c>
      <c r="I396" s="1" t="s">
        <v>160</v>
      </c>
      <c r="J396" s="25">
        <v>336100.44</v>
      </c>
      <c r="K396" s="25">
        <v>326953.83</v>
      </c>
      <c r="L396" s="25">
        <v>320564.26088136248</v>
      </c>
      <c r="M396" s="25">
        <v>336100.44</v>
      </c>
      <c r="N396" s="25">
        <v>95.377518958699994</v>
      </c>
      <c r="O396" s="26" t="s">
        <v>0</v>
      </c>
    </row>
    <row r="397" spans="2:15" x14ac:dyDescent="0.25">
      <c r="B397" s="23" t="s">
        <v>188</v>
      </c>
      <c r="C397" s="1" t="s">
        <v>163</v>
      </c>
      <c r="D397" s="1" t="s">
        <v>196</v>
      </c>
      <c r="E397" s="1" t="s">
        <v>158</v>
      </c>
      <c r="F397" s="1" t="s">
        <v>159</v>
      </c>
      <c r="G397" s="24">
        <v>44846.39063657407</v>
      </c>
      <c r="H397" s="24">
        <v>45386</v>
      </c>
      <c r="I397" s="1" t="s">
        <v>160</v>
      </c>
      <c r="J397" s="25">
        <v>547345.91</v>
      </c>
      <c r="K397" s="25">
        <v>532013</v>
      </c>
      <c r="L397" s="25">
        <v>526552.16551668919</v>
      </c>
      <c r="M397" s="25">
        <v>547345.91</v>
      </c>
      <c r="N397" s="25">
        <v>96.200986596700005</v>
      </c>
      <c r="O397" s="26" t="s">
        <v>191</v>
      </c>
    </row>
    <row r="398" spans="2:15" x14ac:dyDescent="0.25">
      <c r="B398" s="23" t="s">
        <v>187</v>
      </c>
      <c r="C398" s="1" t="s">
        <v>163</v>
      </c>
      <c r="D398" s="1" t="s">
        <v>196</v>
      </c>
      <c r="E398" s="1" t="s">
        <v>158</v>
      </c>
      <c r="F398" s="1" t="s">
        <v>159</v>
      </c>
      <c r="G398" s="24">
        <v>44897.633738425924</v>
      </c>
      <c r="H398" s="24">
        <v>45071</v>
      </c>
      <c r="I398" s="1" t="s">
        <v>160</v>
      </c>
      <c r="J398" s="25">
        <v>38298.550000000003</v>
      </c>
      <c r="K398" s="25">
        <v>37063.86</v>
      </c>
      <c r="L398" s="25">
        <v>37266.8426424551</v>
      </c>
      <c r="M398" s="25">
        <v>38298.550000000003</v>
      </c>
      <c r="N398" s="25">
        <v>97.306145121599997</v>
      </c>
      <c r="O398" s="26" t="s">
        <v>0</v>
      </c>
    </row>
    <row r="399" spans="2:15" x14ac:dyDescent="0.25">
      <c r="B399" s="23" t="s">
        <v>155</v>
      </c>
      <c r="C399" s="1" t="s">
        <v>164</v>
      </c>
      <c r="D399" s="1" t="s">
        <v>196</v>
      </c>
      <c r="E399" s="1" t="s">
        <v>158</v>
      </c>
      <c r="F399" s="1" t="s">
        <v>159</v>
      </c>
      <c r="G399" s="24">
        <v>44260.60464120371</v>
      </c>
      <c r="H399" s="24">
        <v>44984</v>
      </c>
      <c r="I399" s="1" t="s">
        <v>160</v>
      </c>
      <c r="J399" s="25">
        <v>109147.95</v>
      </c>
      <c r="K399" s="25">
        <v>101167.4</v>
      </c>
      <c r="L399" s="25">
        <v>100484.2026732555</v>
      </c>
      <c r="M399" s="25">
        <v>109147.95</v>
      </c>
      <c r="N399" s="25">
        <v>92.062381999199999</v>
      </c>
      <c r="O399" s="26" t="s">
        <v>0</v>
      </c>
    </row>
    <row r="400" spans="2:15" x14ac:dyDescent="0.25">
      <c r="B400" s="23" t="s">
        <v>155</v>
      </c>
      <c r="C400" s="1" t="s">
        <v>164</v>
      </c>
      <c r="D400" s="1" t="s">
        <v>196</v>
      </c>
      <c r="E400" s="1" t="s">
        <v>158</v>
      </c>
      <c r="F400" s="1" t="s">
        <v>159</v>
      </c>
      <c r="G400" s="24">
        <v>44260.605127314811</v>
      </c>
      <c r="H400" s="24">
        <v>44984</v>
      </c>
      <c r="I400" s="1" t="s">
        <v>160</v>
      </c>
      <c r="J400" s="25">
        <v>109147.95</v>
      </c>
      <c r="K400" s="25">
        <v>101167.4</v>
      </c>
      <c r="L400" s="25">
        <v>100484.2026732555</v>
      </c>
      <c r="M400" s="25">
        <v>109147.95</v>
      </c>
      <c r="N400" s="25">
        <v>92.062381999199999</v>
      </c>
      <c r="O400" s="26" t="s">
        <v>0</v>
      </c>
    </row>
    <row r="401" spans="2:15" x14ac:dyDescent="0.25">
      <c r="B401" s="23" t="s">
        <v>155</v>
      </c>
      <c r="C401" s="1" t="s">
        <v>164</v>
      </c>
      <c r="D401" s="1" t="s">
        <v>196</v>
      </c>
      <c r="E401" s="1" t="s">
        <v>158</v>
      </c>
      <c r="F401" s="1" t="s">
        <v>159</v>
      </c>
      <c r="G401" s="24">
        <v>44260.605474537035</v>
      </c>
      <c r="H401" s="24">
        <v>44984</v>
      </c>
      <c r="I401" s="1" t="s">
        <v>160</v>
      </c>
      <c r="J401" s="25">
        <v>109147.95</v>
      </c>
      <c r="K401" s="25">
        <v>101167.4</v>
      </c>
      <c r="L401" s="25">
        <v>100484.2026732555</v>
      </c>
      <c r="M401" s="25">
        <v>109147.95</v>
      </c>
      <c r="N401" s="25">
        <v>92.062381999199999</v>
      </c>
      <c r="O401" s="26" t="s">
        <v>0</v>
      </c>
    </row>
    <row r="402" spans="2:15" x14ac:dyDescent="0.25">
      <c r="B402" s="23" t="s">
        <v>155</v>
      </c>
      <c r="C402" s="1" t="s">
        <v>164</v>
      </c>
      <c r="D402" s="1" t="s">
        <v>196</v>
      </c>
      <c r="E402" s="1" t="s">
        <v>158</v>
      </c>
      <c r="F402" s="1" t="s">
        <v>159</v>
      </c>
      <c r="G402" s="24">
        <v>44260.605763888889</v>
      </c>
      <c r="H402" s="24">
        <v>44984</v>
      </c>
      <c r="I402" s="1" t="s">
        <v>160</v>
      </c>
      <c r="J402" s="25">
        <v>109147.95</v>
      </c>
      <c r="K402" s="25">
        <v>101167.4</v>
      </c>
      <c r="L402" s="25">
        <v>100484.2026732555</v>
      </c>
      <c r="M402" s="25">
        <v>109147.95</v>
      </c>
      <c r="N402" s="25">
        <v>92.062381999199999</v>
      </c>
      <c r="O402" s="26" t="s">
        <v>0</v>
      </c>
    </row>
    <row r="403" spans="2:15" x14ac:dyDescent="0.25">
      <c r="B403" s="23" t="s">
        <v>155</v>
      </c>
      <c r="C403" s="1" t="s">
        <v>164</v>
      </c>
      <c r="D403" s="1" t="s">
        <v>196</v>
      </c>
      <c r="E403" s="1" t="s">
        <v>158</v>
      </c>
      <c r="F403" s="1" t="s">
        <v>159</v>
      </c>
      <c r="G403" s="24">
        <v>44260.609143518515</v>
      </c>
      <c r="H403" s="24">
        <v>44984</v>
      </c>
      <c r="I403" s="1" t="s">
        <v>160</v>
      </c>
      <c r="J403" s="25">
        <v>54573.97</v>
      </c>
      <c r="K403" s="25">
        <v>50583.69</v>
      </c>
      <c r="L403" s="25">
        <v>50242.095922601198</v>
      </c>
      <c r="M403" s="25">
        <v>54573.97</v>
      </c>
      <c r="N403" s="25">
        <v>92.062380513299999</v>
      </c>
      <c r="O403" s="26" t="s">
        <v>0</v>
      </c>
    </row>
    <row r="404" spans="2:15" x14ac:dyDescent="0.25">
      <c r="B404" s="23" t="s">
        <v>155</v>
      </c>
      <c r="C404" s="1" t="s">
        <v>164</v>
      </c>
      <c r="D404" s="1" t="s">
        <v>196</v>
      </c>
      <c r="E404" s="1" t="s">
        <v>158</v>
      </c>
      <c r="F404" s="1" t="s">
        <v>159</v>
      </c>
      <c r="G404" s="24">
        <v>44260.609548611108</v>
      </c>
      <c r="H404" s="24">
        <v>44984</v>
      </c>
      <c r="I404" s="1" t="s">
        <v>160</v>
      </c>
      <c r="J404" s="25">
        <v>54573.97</v>
      </c>
      <c r="K404" s="25">
        <v>50583.69</v>
      </c>
      <c r="L404" s="25">
        <v>50242.095922601198</v>
      </c>
      <c r="M404" s="25">
        <v>54573.97</v>
      </c>
      <c r="N404" s="25">
        <v>92.062380513299999</v>
      </c>
      <c r="O404" s="26" t="s">
        <v>0</v>
      </c>
    </row>
    <row r="405" spans="2:15" x14ac:dyDescent="0.25">
      <c r="B405" s="23" t="s">
        <v>187</v>
      </c>
      <c r="C405" s="1" t="s">
        <v>164</v>
      </c>
      <c r="D405" s="1" t="s">
        <v>196</v>
      </c>
      <c r="E405" s="1" t="s">
        <v>158</v>
      </c>
      <c r="F405" s="1" t="s">
        <v>159</v>
      </c>
      <c r="G405" s="24">
        <v>44272.599537037044</v>
      </c>
      <c r="H405" s="24">
        <v>46829</v>
      </c>
      <c r="I405" s="1" t="s">
        <v>160</v>
      </c>
      <c r="J405" s="25">
        <v>346325.34</v>
      </c>
      <c r="K405" s="25">
        <v>250000.01</v>
      </c>
      <c r="L405" s="25">
        <v>253858.74596549009</v>
      </c>
      <c r="M405" s="25">
        <v>346325.34</v>
      </c>
      <c r="N405" s="25">
        <v>73.300655957100005</v>
      </c>
      <c r="O405" s="26" t="s">
        <v>0</v>
      </c>
    </row>
    <row r="406" spans="2:15" x14ac:dyDescent="0.25">
      <c r="B406" s="23" t="s">
        <v>187</v>
      </c>
      <c r="C406" s="1" t="s">
        <v>164</v>
      </c>
      <c r="D406" s="1" t="s">
        <v>196</v>
      </c>
      <c r="E406" s="1" t="s">
        <v>158</v>
      </c>
      <c r="F406" s="1" t="s">
        <v>159</v>
      </c>
      <c r="G406" s="24">
        <v>44328.737164351849</v>
      </c>
      <c r="H406" s="24">
        <v>46154</v>
      </c>
      <c r="I406" s="1" t="s">
        <v>160</v>
      </c>
      <c r="J406" s="25">
        <v>378793.15</v>
      </c>
      <c r="K406" s="25">
        <v>300000.01</v>
      </c>
      <c r="L406" s="25">
        <v>302137.34917377902</v>
      </c>
      <c r="M406" s="25">
        <v>378793.15</v>
      </c>
      <c r="N406" s="25">
        <v>79.763150197900003</v>
      </c>
      <c r="O406" s="26" t="s">
        <v>0</v>
      </c>
    </row>
    <row r="407" spans="2:15" x14ac:dyDescent="0.25">
      <c r="B407" s="23" t="s">
        <v>187</v>
      </c>
      <c r="C407" s="1" t="s">
        <v>164</v>
      </c>
      <c r="D407" s="1" t="s">
        <v>196</v>
      </c>
      <c r="E407" s="1" t="s">
        <v>158</v>
      </c>
      <c r="F407" s="1" t="s">
        <v>159</v>
      </c>
      <c r="G407" s="24">
        <v>44348.65697916667</v>
      </c>
      <c r="H407" s="24">
        <v>45789</v>
      </c>
      <c r="I407" s="1" t="s">
        <v>160</v>
      </c>
      <c r="J407" s="25">
        <v>757586.3</v>
      </c>
      <c r="K407" s="25">
        <v>610388.99</v>
      </c>
      <c r="L407" s="25">
        <v>610403.86248094216</v>
      </c>
      <c r="M407" s="25">
        <v>757586.3</v>
      </c>
      <c r="N407" s="25">
        <v>80.572188604900006</v>
      </c>
      <c r="O407" s="26" t="s">
        <v>0</v>
      </c>
    </row>
    <row r="408" spans="2:15" x14ac:dyDescent="0.25">
      <c r="B408" s="23" t="s">
        <v>155</v>
      </c>
      <c r="C408" s="1" t="s">
        <v>164</v>
      </c>
      <c r="D408" s="1" t="s">
        <v>196</v>
      </c>
      <c r="E408" s="1" t="s">
        <v>158</v>
      </c>
      <c r="F408" s="1" t="s">
        <v>159</v>
      </c>
      <c r="G408" s="24">
        <v>44704.450046296297</v>
      </c>
      <c r="H408" s="24">
        <v>45267</v>
      </c>
      <c r="I408" s="1" t="s">
        <v>160</v>
      </c>
      <c r="J408" s="25">
        <v>30092.3</v>
      </c>
      <c r="K408" s="25">
        <v>29303.17</v>
      </c>
      <c r="L408" s="25">
        <v>28555.718752021199</v>
      </c>
      <c r="M408" s="25">
        <v>30092.3</v>
      </c>
      <c r="N408" s="25">
        <v>94.893772666199993</v>
      </c>
      <c r="O408" s="26" t="s">
        <v>0</v>
      </c>
    </row>
    <row r="409" spans="2:15" x14ac:dyDescent="0.25">
      <c r="B409" s="23" t="s">
        <v>187</v>
      </c>
      <c r="C409" s="1" t="s">
        <v>164</v>
      </c>
      <c r="D409" s="1" t="s">
        <v>196</v>
      </c>
      <c r="E409" s="1" t="s">
        <v>158</v>
      </c>
      <c r="F409" s="1" t="s">
        <v>159</v>
      </c>
      <c r="G409" s="24">
        <v>44923.682534722218</v>
      </c>
      <c r="H409" s="24">
        <v>44930</v>
      </c>
      <c r="I409" s="1" t="s">
        <v>160</v>
      </c>
      <c r="J409" s="25">
        <v>502020.84</v>
      </c>
      <c r="K409" s="25">
        <v>501443.84000000003</v>
      </c>
      <c r="L409" s="25">
        <v>501691.04449768411</v>
      </c>
      <c r="M409" s="25">
        <v>502020.84</v>
      </c>
      <c r="N409" s="25">
        <v>99.934306411999998</v>
      </c>
      <c r="O409" s="26" t="s">
        <v>0</v>
      </c>
    </row>
    <row r="410" spans="2:15" x14ac:dyDescent="0.25">
      <c r="B410" s="23" t="s">
        <v>155</v>
      </c>
      <c r="C410" s="1" t="s">
        <v>165</v>
      </c>
      <c r="D410" s="1" t="s">
        <v>196</v>
      </c>
      <c r="E410" s="1" t="s">
        <v>158</v>
      </c>
      <c r="F410" s="1" t="s">
        <v>159</v>
      </c>
      <c r="G410" s="24">
        <v>44210.550277777773</v>
      </c>
      <c r="H410" s="24">
        <v>44939</v>
      </c>
      <c r="I410" s="1" t="s">
        <v>160</v>
      </c>
      <c r="J410" s="25">
        <v>107300</v>
      </c>
      <c r="K410" s="25">
        <v>100009.96</v>
      </c>
      <c r="L410" s="25">
        <v>100869.38063517409</v>
      </c>
      <c r="M410" s="25">
        <v>107300</v>
      </c>
      <c r="N410" s="25">
        <v>94.006878504400007</v>
      </c>
      <c r="O410" s="26" t="s">
        <v>0</v>
      </c>
    </row>
    <row r="411" spans="2:15" x14ac:dyDescent="0.25">
      <c r="B411" s="23" t="s">
        <v>155</v>
      </c>
      <c r="C411" s="1" t="s">
        <v>165</v>
      </c>
      <c r="D411" s="1" t="s">
        <v>196</v>
      </c>
      <c r="E411" s="1" t="s">
        <v>158</v>
      </c>
      <c r="F411" s="1" t="s">
        <v>159</v>
      </c>
      <c r="G411" s="24">
        <v>44228.458761574075</v>
      </c>
      <c r="H411" s="24">
        <v>44939</v>
      </c>
      <c r="I411" s="1" t="s">
        <v>160</v>
      </c>
      <c r="J411" s="25">
        <v>53650</v>
      </c>
      <c r="K411" s="25">
        <v>50094.67</v>
      </c>
      <c r="L411" s="25">
        <v>50434.690317587003</v>
      </c>
      <c r="M411" s="25">
        <v>53650</v>
      </c>
      <c r="N411" s="25">
        <v>94.006878504400007</v>
      </c>
      <c r="O411" s="26" t="s">
        <v>0</v>
      </c>
    </row>
    <row r="412" spans="2:15" x14ac:dyDescent="0.25">
      <c r="B412" s="23" t="s">
        <v>187</v>
      </c>
      <c r="C412" s="1" t="s">
        <v>166</v>
      </c>
      <c r="D412" s="1" t="s">
        <v>196</v>
      </c>
      <c r="E412" s="27"/>
      <c r="F412" s="1"/>
      <c r="G412" s="24">
        <v>44291.658495370371</v>
      </c>
      <c r="H412" s="24">
        <v>45924</v>
      </c>
      <c r="I412" s="1" t="s">
        <v>160</v>
      </c>
      <c r="J412" s="25">
        <v>31507.09</v>
      </c>
      <c r="K412" s="25">
        <v>25019.87</v>
      </c>
      <c r="L412" s="25">
        <v>25371.0058203628</v>
      </c>
      <c r="M412" s="25">
        <v>31507.09</v>
      </c>
      <c r="N412" s="25">
        <v>80.524751160299999</v>
      </c>
      <c r="O412" s="26" t="s">
        <v>0</v>
      </c>
    </row>
    <row r="413" spans="2:15" x14ac:dyDescent="0.25">
      <c r="B413" s="23" t="s">
        <v>155</v>
      </c>
      <c r="C413" s="1" t="s">
        <v>166</v>
      </c>
      <c r="D413" s="1" t="s">
        <v>196</v>
      </c>
      <c r="E413" s="27"/>
      <c r="F413" s="1"/>
      <c r="G413" s="24">
        <v>44307.732407407406</v>
      </c>
      <c r="H413" s="24">
        <v>46132</v>
      </c>
      <c r="I413" s="1" t="s">
        <v>160</v>
      </c>
      <c r="J413" s="25">
        <v>127500</v>
      </c>
      <c r="K413" s="25">
        <v>100000</v>
      </c>
      <c r="L413" s="25">
        <v>101190.0051584335</v>
      </c>
      <c r="M413" s="25">
        <v>127500</v>
      </c>
      <c r="N413" s="25">
        <v>79.3647099282</v>
      </c>
      <c r="O413" s="26" t="s">
        <v>0</v>
      </c>
    </row>
    <row r="414" spans="2:15" x14ac:dyDescent="0.25">
      <c r="B414" s="23" t="s">
        <v>155</v>
      </c>
      <c r="C414" s="1" t="s">
        <v>166</v>
      </c>
      <c r="D414" s="1" t="s">
        <v>196</v>
      </c>
      <c r="E414" s="27"/>
      <c r="F414" s="1"/>
      <c r="G414" s="24">
        <v>44307.732858796298</v>
      </c>
      <c r="H414" s="24">
        <v>46132</v>
      </c>
      <c r="I414" s="1" t="s">
        <v>160</v>
      </c>
      <c r="J414" s="25">
        <v>127500</v>
      </c>
      <c r="K414" s="25">
        <v>100000</v>
      </c>
      <c r="L414" s="25">
        <v>101190.0051584335</v>
      </c>
      <c r="M414" s="25">
        <v>127500</v>
      </c>
      <c r="N414" s="25">
        <v>79.3647099282</v>
      </c>
      <c r="O414" s="26" t="s">
        <v>0</v>
      </c>
    </row>
    <row r="415" spans="2:15" x14ac:dyDescent="0.25">
      <c r="B415" s="23" t="s">
        <v>155</v>
      </c>
      <c r="C415" s="1" t="s">
        <v>166</v>
      </c>
      <c r="D415" s="1" t="s">
        <v>196</v>
      </c>
      <c r="E415" s="27"/>
      <c r="F415" s="1"/>
      <c r="G415" s="24">
        <v>44321.711388888893</v>
      </c>
      <c r="H415" s="24">
        <v>46146</v>
      </c>
      <c r="I415" s="1" t="s">
        <v>160</v>
      </c>
      <c r="J415" s="25">
        <v>127515.07</v>
      </c>
      <c r="K415" s="25">
        <v>100014.87</v>
      </c>
      <c r="L415" s="25">
        <v>100987.446003201</v>
      </c>
      <c r="M415" s="25">
        <v>127515.07</v>
      </c>
      <c r="N415" s="25">
        <v>79.196479289199999</v>
      </c>
      <c r="O415" s="26" t="s">
        <v>0</v>
      </c>
    </row>
    <row r="416" spans="2:15" x14ac:dyDescent="0.25">
      <c r="B416" s="23" t="s">
        <v>155</v>
      </c>
      <c r="C416" s="1" t="s">
        <v>166</v>
      </c>
      <c r="D416" s="1" t="s">
        <v>196</v>
      </c>
      <c r="E416" s="27"/>
      <c r="F416" s="1"/>
      <c r="G416" s="24">
        <v>44321.712708333333</v>
      </c>
      <c r="H416" s="24">
        <v>46146</v>
      </c>
      <c r="I416" s="1" t="s">
        <v>160</v>
      </c>
      <c r="J416" s="25">
        <v>127515.07</v>
      </c>
      <c r="K416" s="25">
        <v>100014.87</v>
      </c>
      <c r="L416" s="25">
        <v>100987.446003201</v>
      </c>
      <c r="M416" s="25">
        <v>127515.07</v>
      </c>
      <c r="N416" s="25">
        <v>79.196479289199999</v>
      </c>
      <c r="O416" s="26" t="s">
        <v>0</v>
      </c>
    </row>
    <row r="417" spans="2:15" x14ac:dyDescent="0.25">
      <c r="B417" s="23" t="s">
        <v>155</v>
      </c>
      <c r="C417" s="1" t="s">
        <v>166</v>
      </c>
      <c r="D417" s="1" t="s">
        <v>196</v>
      </c>
      <c r="E417" s="27"/>
      <c r="F417" s="1"/>
      <c r="G417" s="24">
        <v>44321.713055555556</v>
      </c>
      <c r="H417" s="24">
        <v>46146</v>
      </c>
      <c r="I417" s="1" t="s">
        <v>160</v>
      </c>
      <c r="J417" s="25">
        <v>127515.07</v>
      </c>
      <c r="K417" s="25">
        <v>100014.87</v>
      </c>
      <c r="L417" s="25">
        <v>100987.446003201</v>
      </c>
      <c r="M417" s="25">
        <v>127515.07</v>
      </c>
      <c r="N417" s="25">
        <v>79.196479289199999</v>
      </c>
      <c r="O417" s="26" t="s">
        <v>0</v>
      </c>
    </row>
    <row r="418" spans="2:15" x14ac:dyDescent="0.25">
      <c r="B418" s="23" t="s">
        <v>155</v>
      </c>
      <c r="C418" s="1" t="s">
        <v>166</v>
      </c>
      <c r="D418" s="1" t="s">
        <v>196</v>
      </c>
      <c r="E418" s="27"/>
      <c r="F418" s="1"/>
      <c r="G418" s="24">
        <v>44321.715370370373</v>
      </c>
      <c r="H418" s="24">
        <v>46146</v>
      </c>
      <c r="I418" s="1" t="s">
        <v>160</v>
      </c>
      <c r="J418" s="25">
        <v>127515.07</v>
      </c>
      <c r="K418" s="25">
        <v>100014.87</v>
      </c>
      <c r="L418" s="25">
        <v>100987.446003201</v>
      </c>
      <c r="M418" s="25">
        <v>127515.07</v>
      </c>
      <c r="N418" s="25">
        <v>79.196479289199999</v>
      </c>
      <c r="O418" s="26" t="s">
        <v>0</v>
      </c>
    </row>
    <row r="419" spans="2:15" x14ac:dyDescent="0.25">
      <c r="B419" s="23" t="s">
        <v>155</v>
      </c>
      <c r="C419" s="1" t="s">
        <v>166</v>
      </c>
      <c r="D419" s="1" t="s">
        <v>196</v>
      </c>
      <c r="E419" s="27"/>
      <c r="F419" s="1"/>
      <c r="G419" s="24">
        <v>44321.715960648151</v>
      </c>
      <c r="H419" s="24">
        <v>46146</v>
      </c>
      <c r="I419" s="1" t="s">
        <v>160</v>
      </c>
      <c r="J419" s="25">
        <v>127515.07</v>
      </c>
      <c r="K419" s="25">
        <v>100014.87</v>
      </c>
      <c r="L419" s="25">
        <v>100987.446003201</v>
      </c>
      <c r="M419" s="25">
        <v>127515.07</v>
      </c>
      <c r="N419" s="25">
        <v>79.196479289199999</v>
      </c>
      <c r="O419" s="26" t="s">
        <v>0</v>
      </c>
    </row>
    <row r="420" spans="2:15" x14ac:dyDescent="0.25">
      <c r="B420" s="23" t="s">
        <v>155</v>
      </c>
      <c r="C420" s="1" t="s">
        <v>166</v>
      </c>
      <c r="D420" s="1" t="s">
        <v>196</v>
      </c>
      <c r="E420" s="27"/>
      <c r="F420" s="1"/>
      <c r="G420" s="24">
        <v>44321.716516203713</v>
      </c>
      <c r="H420" s="24">
        <v>46146</v>
      </c>
      <c r="I420" s="1" t="s">
        <v>160</v>
      </c>
      <c r="J420" s="25">
        <v>127515.07</v>
      </c>
      <c r="K420" s="25">
        <v>100014.87</v>
      </c>
      <c r="L420" s="25">
        <v>100987.446003201</v>
      </c>
      <c r="M420" s="25">
        <v>127515.07</v>
      </c>
      <c r="N420" s="25">
        <v>79.196479289199999</v>
      </c>
      <c r="O420" s="26" t="s">
        <v>0</v>
      </c>
    </row>
    <row r="421" spans="2:15" x14ac:dyDescent="0.25">
      <c r="B421" s="23" t="s">
        <v>155</v>
      </c>
      <c r="C421" s="1" t="s">
        <v>166</v>
      </c>
      <c r="D421" s="1" t="s">
        <v>196</v>
      </c>
      <c r="E421" s="27"/>
      <c r="F421" s="1"/>
      <c r="G421" s="24">
        <v>44321.717372685191</v>
      </c>
      <c r="H421" s="24">
        <v>46146</v>
      </c>
      <c r="I421" s="1" t="s">
        <v>160</v>
      </c>
      <c r="J421" s="25">
        <v>127515.07</v>
      </c>
      <c r="K421" s="25">
        <v>100014.87</v>
      </c>
      <c r="L421" s="25">
        <v>100987.446003201</v>
      </c>
      <c r="M421" s="25">
        <v>127515.07</v>
      </c>
      <c r="N421" s="25">
        <v>79.196479289199999</v>
      </c>
      <c r="O421" s="26" t="s">
        <v>0</v>
      </c>
    </row>
    <row r="422" spans="2:15" x14ac:dyDescent="0.25">
      <c r="B422" s="23" t="s">
        <v>155</v>
      </c>
      <c r="C422" s="1" t="s">
        <v>166</v>
      </c>
      <c r="D422" s="1" t="s">
        <v>196</v>
      </c>
      <c r="E422" s="27"/>
      <c r="F422" s="1"/>
      <c r="G422" s="24">
        <v>44321.736087962963</v>
      </c>
      <c r="H422" s="24">
        <v>46146</v>
      </c>
      <c r="I422" s="1" t="s">
        <v>160</v>
      </c>
      <c r="J422" s="25">
        <v>127500</v>
      </c>
      <c r="K422" s="25">
        <v>100000</v>
      </c>
      <c r="L422" s="25">
        <v>100972.3954300889</v>
      </c>
      <c r="M422" s="25">
        <v>127500</v>
      </c>
      <c r="N422" s="25">
        <v>79.194035631399998</v>
      </c>
      <c r="O422" s="26" t="s">
        <v>0</v>
      </c>
    </row>
    <row r="423" spans="2:15" x14ac:dyDescent="0.25">
      <c r="B423" s="23" t="s">
        <v>155</v>
      </c>
      <c r="C423" s="1" t="s">
        <v>166</v>
      </c>
      <c r="D423" s="1" t="s">
        <v>196</v>
      </c>
      <c r="E423" s="27"/>
      <c r="F423" s="1"/>
      <c r="G423" s="24">
        <v>44321.736574074079</v>
      </c>
      <c r="H423" s="24">
        <v>46146</v>
      </c>
      <c r="I423" s="1" t="s">
        <v>160</v>
      </c>
      <c r="J423" s="25">
        <v>127500</v>
      </c>
      <c r="K423" s="25">
        <v>100000</v>
      </c>
      <c r="L423" s="25">
        <v>100972.3954300889</v>
      </c>
      <c r="M423" s="25">
        <v>127500</v>
      </c>
      <c r="N423" s="25">
        <v>79.194035631399998</v>
      </c>
      <c r="O423" s="26" t="s">
        <v>0</v>
      </c>
    </row>
    <row r="424" spans="2:15" x14ac:dyDescent="0.25">
      <c r="B424" s="23" t="s">
        <v>155</v>
      </c>
      <c r="C424" s="1" t="s">
        <v>166</v>
      </c>
      <c r="D424" s="1" t="s">
        <v>196</v>
      </c>
      <c r="E424" s="27"/>
      <c r="F424" s="1"/>
      <c r="G424" s="24">
        <v>44321.736921296295</v>
      </c>
      <c r="H424" s="24">
        <v>46146</v>
      </c>
      <c r="I424" s="1" t="s">
        <v>160</v>
      </c>
      <c r="J424" s="25">
        <v>127500</v>
      </c>
      <c r="K424" s="25">
        <v>100000</v>
      </c>
      <c r="L424" s="25">
        <v>100972.3954300889</v>
      </c>
      <c r="M424" s="25">
        <v>127500</v>
      </c>
      <c r="N424" s="25">
        <v>79.194035631399998</v>
      </c>
      <c r="O424" s="26" t="s">
        <v>0</v>
      </c>
    </row>
    <row r="425" spans="2:15" x14ac:dyDescent="0.25">
      <c r="B425" s="23" t="s">
        <v>155</v>
      </c>
      <c r="C425" s="1" t="s">
        <v>166</v>
      </c>
      <c r="D425" s="1" t="s">
        <v>196</v>
      </c>
      <c r="E425" s="27"/>
      <c r="F425" s="1"/>
      <c r="G425" s="24">
        <v>44321.737303240741</v>
      </c>
      <c r="H425" s="24">
        <v>46146</v>
      </c>
      <c r="I425" s="1" t="s">
        <v>160</v>
      </c>
      <c r="J425" s="25">
        <v>127500</v>
      </c>
      <c r="K425" s="25">
        <v>100000</v>
      </c>
      <c r="L425" s="25">
        <v>100972.3954300889</v>
      </c>
      <c r="M425" s="25">
        <v>127500</v>
      </c>
      <c r="N425" s="25">
        <v>79.194035631399998</v>
      </c>
      <c r="O425" s="26" t="s">
        <v>0</v>
      </c>
    </row>
    <row r="426" spans="2:15" x14ac:dyDescent="0.25">
      <c r="B426" s="23" t="s">
        <v>155</v>
      </c>
      <c r="C426" s="1" t="s">
        <v>166</v>
      </c>
      <c r="D426" s="1" t="s">
        <v>196</v>
      </c>
      <c r="E426" s="27"/>
      <c r="F426" s="1"/>
      <c r="G426" s="24">
        <v>44321.737731481488</v>
      </c>
      <c r="H426" s="24">
        <v>46146</v>
      </c>
      <c r="I426" s="1" t="s">
        <v>160</v>
      </c>
      <c r="J426" s="25">
        <v>127500</v>
      </c>
      <c r="K426" s="25">
        <v>100000</v>
      </c>
      <c r="L426" s="25">
        <v>100972.3954300889</v>
      </c>
      <c r="M426" s="25">
        <v>127500</v>
      </c>
      <c r="N426" s="25">
        <v>79.194035631399998</v>
      </c>
      <c r="O426" s="26" t="s">
        <v>0</v>
      </c>
    </row>
    <row r="427" spans="2:15" x14ac:dyDescent="0.25">
      <c r="B427" s="23" t="s">
        <v>155</v>
      </c>
      <c r="C427" s="1" t="s">
        <v>166</v>
      </c>
      <c r="D427" s="1" t="s">
        <v>196</v>
      </c>
      <c r="E427" s="27"/>
      <c r="F427" s="1"/>
      <c r="G427" s="24">
        <v>44355.556412037033</v>
      </c>
      <c r="H427" s="24">
        <v>46111</v>
      </c>
      <c r="I427" s="1" t="s">
        <v>160</v>
      </c>
      <c r="J427" s="25">
        <v>127500</v>
      </c>
      <c r="K427" s="25">
        <v>101041.65</v>
      </c>
      <c r="L427" s="25">
        <v>100152.8377456087</v>
      </c>
      <c r="M427" s="25">
        <v>127500</v>
      </c>
      <c r="N427" s="25">
        <v>78.551245290699995</v>
      </c>
      <c r="O427" s="26" t="s">
        <v>0</v>
      </c>
    </row>
    <row r="428" spans="2:15" x14ac:dyDescent="0.25">
      <c r="B428" s="23" t="s">
        <v>155</v>
      </c>
      <c r="C428" s="1" t="s">
        <v>166</v>
      </c>
      <c r="D428" s="1" t="s">
        <v>196</v>
      </c>
      <c r="E428" s="27"/>
      <c r="F428" s="1"/>
      <c r="G428" s="24">
        <v>44370.42659722222</v>
      </c>
      <c r="H428" s="24">
        <v>46132</v>
      </c>
      <c r="I428" s="1" t="s">
        <v>160</v>
      </c>
      <c r="J428" s="25">
        <v>127500</v>
      </c>
      <c r="K428" s="25">
        <v>100947.44</v>
      </c>
      <c r="L428" s="25">
        <v>101190.0051584335</v>
      </c>
      <c r="M428" s="25">
        <v>127500</v>
      </c>
      <c r="N428" s="25">
        <v>79.3647099282</v>
      </c>
      <c r="O428" s="26" t="s">
        <v>0</v>
      </c>
    </row>
    <row r="429" spans="2:15" x14ac:dyDescent="0.25">
      <c r="B429" s="23" t="s">
        <v>155</v>
      </c>
      <c r="C429" s="1" t="s">
        <v>166</v>
      </c>
      <c r="D429" s="1" t="s">
        <v>196</v>
      </c>
      <c r="E429" s="27"/>
      <c r="F429" s="1"/>
      <c r="G429" s="24">
        <v>44370.426620370374</v>
      </c>
      <c r="H429" s="24">
        <v>46132</v>
      </c>
      <c r="I429" s="1" t="s">
        <v>160</v>
      </c>
      <c r="J429" s="25">
        <v>127500</v>
      </c>
      <c r="K429" s="25">
        <v>100947.44</v>
      </c>
      <c r="L429" s="25">
        <v>101190.0051584335</v>
      </c>
      <c r="M429" s="25">
        <v>127500</v>
      </c>
      <c r="N429" s="25">
        <v>79.3647099282</v>
      </c>
      <c r="O429" s="26" t="s">
        <v>0</v>
      </c>
    </row>
    <row r="430" spans="2:15" x14ac:dyDescent="0.25">
      <c r="B430" s="23" t="s">
        <v>187</v>
      </c>
      <c r="C430" s="1" t="s">
        <v>166</v>
      </c>
      <c r="D430" s="1" t="s">
        <v>196</v>
      </c>
      <c r="E430" s="27"/>
      <c r="F430" s="1"/>
      <c r="G430" s="24">
        <v>44375.690578703696</v>
      </c>
      <c r="H430" s="24">
        <v>45139</v>
      </c>
      <c r="I430" s="1" t="s">
        <v>160</v>
      </c>
      <c r="J430" s="25">
        <v>2347.7600000000002</v>
      </c>
      <c r="K430" s="25">
        <v>2023.35</v>
      </c>
      <c r="L430" s="25">
        <v>2025.4112245000999</v>
      </c>
      <c r="M430" s="25">
        <v>2347.7600000000002</v>
      </c>
      <c r="N430" s="25">
        <v>86.269943456700005</v>
      </c>
      <c r="O430" s="26" t="s">
        <v>0</v>
      </c>
    </row>
    <row r="431" spans="2:15" x14ac:dyDescent="0.25">
      <c r="B431" s="23" t="s">
        <v>155</v>
      </c>
      <c r="C431" s="1" t="s">
        <v>166</v>
      </c>
      <c r="D431" s="1" t="s">
        <v>196</v>
      </c>
      <c r="E431" s="27"/>
      <c r="F431" s="1"/>
      <c r="G431" s="24">
        <v>44378.683437500003</v>
      </c>
      <c r="H431" s="24">
        <v>46146</v>
      </c>
      <c r="I431" s="1" t="s">
        <v>160</v>
      </c>
      <c r="J431" s="25">
        <v>127515.07</v>
      </c>
      <c r="K431" s="25">
        <v>100873.79</v>
      </c>
      <c r="L431" s="25">
        <v>100992.90230227129</v>
      </c>
      <c r="M431" s="25">
        <v>127515.07</v>
      </c>
      <c r="N431" s="25">
        <v>79.2007582337</v>
      </c>
      <c r="O431" s="26" t="s">
        <v>0</v>
      </c>
    </row>
    <row r="432" spans="2:15" x14ac:dyDescent="0.25">
      <c r="B432" s="23" t="s">
        <v>155</v>
      </c>
      <c r="C432" s="1" t="s">
        <v>166</v>
      </c>
      <c r="D432" s="1" t="s">
        <v>196</v>
      </c>
      <c r="E432" s="27"/>
      <c r="F432" s="1"/>
      <c r="G432" s="24">
        <v>44386.493773148148</v>
      </c>
      <c r="H432" s="24">
        <v>46146</v>
      </c>
      <c r="I432" s="1" t="s">
        <v>160</v>
      </c>
      <c r="J432" s="25">
        <v>127515.07</v>
      </c>
      <c r="K432" s="25">
        <v>100993.82</v>
      </c>
      <c r="L432" s="25">
        <v>100992.90230227129</v>
      </c>
      <c r="M432" s="25">
        <v>127515.07</v>
      </c>
      <c r="N432" s="25">
        <v>79.2007582337</v>
      </c>
      <c r="O432" s="26" t="s">
        <v>0</v>
      </c>
    </row>
    <row r="433" spans="2:15" x14ac:dyDescent="0.25">
      <c r="B433" s="23" t="s">
        <v>155</v>
      </c>
      <c r="C433" s="1" t="s">
        <v>166</v>
      </c>
      <c r="D433" s="1" t="s">
        <v>196</v>
      </c>
      <c r="E433" s="27"/>
      <c r="F433" s="1"/>
      <c r="G433" s="24">
        <v>44386.497326388897</v>
      </c>
      <c r="H433" s="24">
        <v>46146</v>
      </c>
      <c r="I433" s="1" t="s">
        <v>160</v>
      </c>
      <c r="J433" s="25">
        <v>127515.07</v>
      </c>
      <c r="K433" s="25">
        <v>100993.82</v>
      </c>
      <c r="L433" s="25">
        <v>100992.90230227129</v>
      </c>
      <c r="M433" s="25">
        <v>127515.07</v>
      </c>
      <c r="N433" s="25">
        <v>79.2007582337</v>
      </c>
      <c r="O433" s="26" t="s">
        <v>0</v>
      </c>
    </row>
    <row r="434" spans="2:15" x14ac:dyDescent="0.25">
      <c r="B434" s="23" t="s">
        <v>155</v>
      </c>
      <c r="C434" s="1" t="s">
        <v>166</v>
      </c>
      <c r="D434" s="1" t="s">
        <v>196</v>
      </c>
      <c r="E434" s="27"/>
      <c r="F434" s="1"/>
      <c r="G434" s="24">
        <v>44418.623402777775</v>
      </c>
      <c r="H434" s="24">
        <v>44967</v>
      </c>
      <c r="I434" s="1" t="s">
        <v>160</v>
      </c>
      <c r="J434" s="25">
        <v>104897.26</v>
      </c>
      <c r="K434" s="25">
        <v>100009</v>
      </c>
      <c r="L434" s="25">
        <v>100524.27415392789</v>
      </c>
      <c r="M434" s="25">
        <v>104897.26</v>
      </c>
      <c r="N434" s="25">
        <v>95.831172476700004</v>
      </c>
      <c r="O434" s="26" t="s">
        <v>0</v>
      </c>
    </row>
    <row r="435" spans="2:15" x14ac:dyDescent="0.25">
      <c r="B435" s="23" t="s">
        <v>155</v>
      </c>
      <c r="C435" s="1" t="s">
        <v>166</v>
      </c>
      <c r="D435" s="1" t="s">
        <v>196</v>
      </c>
      <c r="E435" s="27"/>
      <c r="F435" s="1"/>
      <c r="G435" s="24">
        <v>44418.623414351852</v>
      </c>
      <c r="H435" s="24">
        <v>44967</v>
      </c>
      <c r="I435" s="1" t="s">
        <v>160</v>
      </c>
      <c r="J435" s="25">
        <v>104897.26</v>
      </c>
      <c r="K435" s="25">
        <v>100009</v>
      </c>
      <c r="L435" s="25">
        <v>100524.27415392789</v>
      </c>
      <c r="M435" s="25">
        <v>104897.26</v>
      </c>
      <c r="N435" s="25">
        <v>95.831172476700004</v>
      </c>
      <c r="O435" s="26" t="s">
        <v>0</v>
      </c>
    </row>
    <row r="436" spans="2:15" x14ac:dyDescent="0.25">
      <c r="B436" s="23" t="s">
        <v>155</v>
      </c>
      <c r="C436" s="1" t="s">
        <v>166</v>
      </c>
      <c r="D436" s="1" t="s">
        <v>196</v>
      </c>
      <c r="E436" s="27"/>
      <c r="F436" s="1"/>
      <c r="G436" s="24">
        <v>44418.624178240745</v>
      </c>
      <c r="H436" s="24">
        <v>44967</v>
      </c>
      <c r="I436" s="1" t="s">
        <v>160</v>
      </c>
      <c r="J436" s="25">
        <v>104897.26</v>
      </c>
      <c r="K436" s="25">
        <v>100009</v>
      </c>
      <c r="L436" s="25">
        <v>100524.27415392789</v>
      </c>
      <c r="M436" s="25">
        <v>104897.26</v>
      </c>
      <c r="N436" s="25">
        <v>95.831172476700004</v>
      </c>
      <c r="O436" s="26" t="s">
        <v>0</v>
      </c>
    </row>
    <row r="437" spans="2:15" x14ac:dyDescent="0.25">
      <c r="B437" s="23" t="s">
        <v>155</v>
      </c>
      <c r="C437" s="1" t="s">
        <v>166</v>
      </c>
      <c r="D437" s="1" t="s">
        <v>196</v>
      </c>
      <c r="E437" s="27"/>
      <c r="F437" s="1"/>
      <c r="G437" s="24">
        <v>44421.710127314815</v>
      </c>
      <c r="H437" s="24">
        <v>44971</v>
      </c>
      <c r="I437" s="1" t="s">
        <v>160</v>
      </c>
      <c r="J437" s="25">
        <v>104897.26</v>
      </c>
      <c r="K437" s="25">
        <v>100000</v>
      </c>
      <c r="L437" s="25">
        <v>100479.7374085966</v>
      </c>
      <c r="M437" s="25">
        <v>104897.26</v>
      </c>
      <c r="N437" s="25">
        <v>95.7887149851</v>
      </c>
      <c r="O437" s="26" t="s">
        <v>0</v>
      </c>
    </row>
    <row r="438" spans="2:15" x14ac:dyDescent="0.25">
      <c r="B438" s="23" t="s">
        <v>155</v>
      </c>
      <c r="C438" s="1" t="s">
        <v>166</v>
      </c>
      <c r="D438" s="1" t="s">
        <v>196</v>
      </c>
      <c r="E438" s="27"/>
      <c r="F438" s="1"/>
      <c r="G438" s="24">
        <v>44421.710474537038</v>
      </c>
      <c r="H438" s="24">
        <v>44971</v>
      </c>
      <c r="I438" s="1" t="s">
        <v>160</v>
      </c>
      <c r="J438" s="25">
        <v>104897.26</v>
      </c>
      <c r="K438" s="25">
        <v>100000</v>
      </c>
      <c r="L438" s="25">
        <v>100479.7374085966</v>
      </c>
      <c r="M438" s="25">
        <v>104897.26</v>
      </c>
      <c r="N438" s="25">
        <v>95.7887149851</v>
      </c>
      <c r="O438" s="26" t="s">
        <v>0</v>
      </c>
    </row>
    <row r="439" spans="2:15" x14ac:dyDescent="0.25">
      <c r="B439" s="23" t="s">
        <v>155</v>
      </c>
      <c r="C439" s="1" t="s">
        <v>166</v>
      </c>
      <c r="D439" s="1" t="s">
        <v>196</v>
      </c>
      <c r="E439" s="27"/>
      <c r="F439" s="1"/>
      <c r="G439" s="24">
        <v>44421.710474537038</v>
      </c>
      <c r="H439" s="24">
        <v>44971</v>
      </c>
      <c r="I439" s="1" t="s">
        <v>160</v>
      </c>
      <c r="J439" s="25">
        <v>104897.26</v>
      </c>
      <c r="K439" s="25">
        <v>100000</v>
      </c>
      <c r="L439" s="25">
        <v>100479.7374085966</v>
      </c>
      <c r="M439" s="25">
        <v>104897.26</v>
      </c>
      <c r="N439" s="25">
        <v>95.7887149851</v>
      </c>
      <c r="O439" s="26" t="s">
        <v>0</v>
      </c>
    </row>
    <row r="440" spans="2:15" x14ac:dyDescent="0.25">
      <c r="B440" s="23" t="s">
        <v>155</v>
      </c>
      <c r="C440" s="1" t="s">
        <v>166</v>
      </c>
      <c r="D440" s="1" t="s">
        <v>196</v>
      </c>
      <c r="E440" s="27"/>
      <c r="F440" s="1"/>
      <c r="G440" s="24">
        <v>44421.710486111115</v>
      </c>
      <c r="H440" s="24">
        <v>44971</v>
      </c>
      <c r="I440" s="1" t="s">
        <v>160</v>
      </c>
      <c r="J440" s="25">
        <v>104897.26</v>
      </c>
      <c r="K440" s="25">
        <v>100000</v>
      </c>
      <c r="L440" s="25">
        <v>100479.7374085966</v>
      </c>
      <c r="M440" s="25">
        <v>104897.26</v>
      </c>
      <c r="N440" s="25">
        <v>95.7887149851</v>
      </c>
      <c r="O440" s="26" t="s">
        <v>0</v>
      </c>
    </row>
    <row r="441" spans="2:15" x14ac:dyDescent="0.25">
      <c r="B441" s="23" t="s">
        <v>155</v>
      </c>
      <c r="C441" s="1" t="s">
        <v>166</v>
      </c>
      <c r="D441" s="1" t="s">
        <v>196</v>
      </c>
      <c r="E441" s="27"/>
      <c r="F441" s="1"/>
      <c r="G441" s="24">
        <v>44421.710497685184</v>
      </c>
      <c r="H441" s="24">
        <v>44971</v>
      </c>
      <c r="I441" s="1" t="s">
        <v>160</v>
      </c>
      <c r="J441" s="25">
        <v>104897.26</v>
      </c>
      <c r="K441" s="25">
        <v>100000</v>
      </c>
      <c r="L441" s="25">
        <v>100479.7374085966</v>
      </c>
      <c r="M441" s="25">
        <v>104897.26</v>
      </c>
      <c r="N441" s="25">
        <v>95.7887149851</v>
      </c>
      <c r="O441" s="26" t="s">
        <v>0</v>
      </c>
    </row>
    <row r="442" spans="2:15" x14ac:dyDescent="0.25">
      <c r="B442" s="23" t="s">
        <v>156</v>
      </c>
      <c r="C442" s="1" t="s">
        <v>166</v>
      </c>
      <c r="D442" s="1" t="s">
        <v>196</v>
      </c>
      <c r="E442" s="27"/>
      <c r="F442" s="1"/>
      <c r="G442" s="24">
        <v>44425.475775462961</v>
      </c>
      <c r="H442" s="24">
        <v>46659</v>
      </c>
      <c r="I442" s="1" t="s">
        <v>160</v>
      </c>
      <c r="J442" s="25">
        <v>2796.39</v>
      </c>
      <c r="K442" s="25">
        <v>2046.67</v>
      </c>
      <c r="L442" s="25">
        <v>2031.4262573705</v>
      </c>
      <c r="M442" s="25">
        <v>2796.39</v>
      </c>
      <c r="N442" s="25">
        <v>72.644597404899997</v>
      </c>
      <c r="O442" s="26" t="s">
        <v>191</v>
      </c>
    </row>
    <row r="443" spans="2:15" x14ac:dyDescent="0.25">
      <c r="B443" s="23" t="s">
        <v>155</v>
      </c>
      <c r="C443" s="1" t="s">
        <v>166</v>
      </c>
      <c r="D443" s="1" t="s">
        <v>196</v>
      </c>
      <c r="E443" s="27"/>
      <c r="F443" s="1"/>
      <c r="G443" s="24">
        <v>44432.391157407408</v>
      </c>
      <c r="H443" s="24">
        <v>46132</v>
      </c>
      <c r="I443" s="1" t="s">
        <v>160</v>
      </c>
      <c r="J443" s="25">
        <v>126143.84</v>
      </c>
      <c r="K443" s="25">
        <v>100528.71</v>
      </c>
      <c r="L443" s="25">
        <v>101192.4833298724</v>
      </c>
      <c r="M443" s="25">
        <v>126143.84</v>
      </c>
      <c r="N443" s="25">
        <v>80.219916667999996</v>
      </c>
      <c r="O443" s="26" t="s">
        <v>0</v>
      </c>
    </row>
    <row r="444" spans="2:15" x14ac:dyDescent="0.25">
      <c r="B444" s="23" t="s">
        <v>155</v>
      </c>
      <c r="C444" s="1" t="s">
        <v>166</v>
      </c>
      <c r="D444" s="1" t="s">
        <v>196</v>
      </c>
      <c r="E444" s="27"/>
      <c r="F444" s="1"/>
      <c r="G444" s="24">
        <v>44438.615972222222</v>
      </c>
      <c r="H444" s="24">
        <v>46132</v>
      </c>
      <c r="I444" s="1" t="s">
        <v>160</v>
      </c>
      <c r="J444" s="25">
        <v>126143.84</v>
      </c>
      <c r="K444" s="25">
        <v>100619.02</v>
      </c>
      <c r="L444" s="25">
        <v>101192.48338161811</v>
      </c>
      <c r="M444" s="25">
        <v>126143.84</v>
      </c>
      <c r="N444" s="25">
        <v>80.219916709100005</v>
      </c>
      <c r="O444" s="26" t="s">
        <v>0</v>
      </c>
    </row>
    <row r="445" spans="2:15" x14ac:dyDescent="0.25">
      <c r="B445" s="23" t="s">
        <v>155</v>
      </c>
      <c r="C445" s="1" t="s">
        <v>166</v>
      </c>
      <c r="D445" s="1" t="s">
        <v>196</v>
      </c>
      <c r="E445" s="27"/>
      <c r="F445" s="1"/>
      <c r="G445" s="24">
        <v>44460.381886574076</v>
      </c>
      <c r="H445" s="24">
        <v>46132</v>
      </c>
      <c r="I445" s="1" t="s">
        <v>160</v>
      </c>
      <c r="J445" s="25">
        <v>126143.84</v>
      </c>
      <c r="K445" s="25">
        <v>100950.84</v>
      </c>
      <c r="L445" s="25">
        <v>101192.4833298724</v>
      </c>
      <c r="M445" s="25">
        <v>126143.84</v>
      </c>
      <c r="N445" s="25">
        <v>80.219916667999996</v>
      </c>
      <c r="O445" s="26" t="s">
        <v>0</v>
      </c>
    </row>
    <row r="446" spans="2:15" x14ac:dyDescent="0.25">
      <c r="B446" s="23" t="s">
        <v>155</v>
      </c>
      <c r="C446" s="1" t="s">
        <v>166</v>
      </c>
      <c r="D446" s="1" t="s">
        <v>196</v>
      </c>
      <c r="E446" s="27"/>
      <c r="F446" s="1"/>
      <c r="G446" s="24">
        <v>44467.425694444442</v>
      </c>
      <c r="H446" s="24">
        <v>46132</v>
      </c>
      <c r="I446" s="1" t="s">
        <v>160</v>
      </c>
      <c r="J446" s="25">
        <v>126143.84</v>
      </c>
      <c r="K446" s="25">
        <v>101056.67</v>
      </c>
      <c r="L446" s="25">
        <v>101192.4845819342</v>
      </c>
      <c r="M446" s="25">
        <v>126143.84</v>
      </c>
      <c r="N446" s="25">
        <v>80.219917660600004</v>
      </c>
      <c r="O446" s="26" t="s">
        <v>0</v>
      </c>
    </row>
    <row r="447" spans="2:15" x14ac:dyDescent="0.25">
      <c r="B447" s="23" t="s">
        <v>155</v>
      </c>
      <c r="C447" s="1" t="s">
        <v>166</v>
      </c>
      <c r="D447" s="1" t="s">
        <v>196</v>
      </c>
      <c r="E447" s="27"/>
      <c r="F447" s="1"/>
      <c r="G447" s="24">
        <v>44489.416250000002</v>
      </c>
      <c r="H447" s="24">
        <v>46132</v>
      </c>
      <c r="I447" s="1" t="s">
        <v>160</v>
      </c>
      <c r="J447" s="25">
        <v>124787.68</v>
      </c>
      <c r="K447" s="25">
        <v>100033.4</v>
      </c>
      <c r="L447" s="25">
        <v>101192.4845819342</v>
      </c>
      <c r="M447" s="25">
        <v>124787.68</v>
      </c>
      <c r="N447" s="25">
        <v>81.091726829099997</v>
      </c>
      <c r="O447" s="26" t="s">
        <v>0</v>
      </c>
    </row>
    <row r="448" spans="2:15" x14ac:dyDescent="0.25">
      <c r="B448" s="23" t="s">
        <v>155</v>
      </c>
      <c r="C448" s="1" t="s">
        <v>166</v>
      </c>
      <c r="D448" s="1" t="s">
        <v>196</v>
      </c>
      <c r="E448" s="27"/>
      <c r="F448" s="1"/>
      <c r="G448" s="24">
        <v>44490.394548611112</v>
      </c>
      <c r="H448" s="24">
        <v>46132</v>
      </c>
      <c r="I448" s="1" t="s">
        <v>160</v>
      </c>
      <c r="J448" s="25">
        <v>124787.68</v>
      </c>
      <c r="K448" s="25">
        <v>100048.34</v>
      </c>
      <c r="L448" s="25">
        <v>101192.48338161811</v>
      </c>
      <c r="M448" s="25">
        <v>124787.68</v>
      </c>
      <c r="N448" s="25">
        <v>81.091725867199997</v>
      </c>
      <c r="O448" s="26" t="s">
        <v>0</v>
      </c>
    </row>
    <row r="449" spans="2:15" x14ac:dyDescent="0.25">
      <c r="B449" s="23" t="s">
        <v>155</v>
      </c>
      <c r="C449" s="1" t="s">
        <v>166</v>
      </c>
      <c r="D449" s="1" t="s">
        <v>196</v>
      </c>
      <c r="E449" s="27"/>
      <c r="F449" s="1"/>
      <c r="G449" s="24">
        <v>44551.479930555557</v>
      </c>
      <c r="H449" s="24">
        <v>46132</v>
      </c>
      <c r="I449" s="1" t="s">
        <v>160</v>
      </c>
      <c r="J449" s="25">
        <v>124787.68</v>
      </c>
      <c r="K449" s="25">
        <v>100965.89</v>
      </c>
      <c r="L449" s="25">
        <v>101192.48338161811</v>
      </c>
      <c r="M449" s="25">
        <v>124787.68</v>
      </c>
      <c r="N449" s="25">
        <v>81.091725867199997</v>
      </c>
      <c r="O449" s="26" t="s">
        <v>0</v>
      </c>
    </row>
    <row r="450" spans="2:15" x14ac:dyDescent="0.25">
      <c r="B450" s="23" t="s">
        <v>155</v>
      </c>
      <c r="C450" s="1" t="s">
        <v>166</v>
      </c>
      <c r="D450" s="1" t="s">
        <v>196</v>
      </c>
      <c r="E450" s="27"/>
      <c r="F450" s="1"/>
      <c r="G450" s="24">
        <v>44551.482951388891</v>
      </c>
      <c r="H450" s="24">
        <v>46132</v>
      </c>
      <c r="I450" s="1" t="s">
        <v>160</v>
      </c>
      <c r="J450" s="25">
        <v>124787.68</v>
      </c>
      <c r="K450" s="25">
        <v>100965.89</v>
      </c>
      <c r="L450" s="25">
        <v>101192.48338161811</v>
      </c>
      <c r="M450" s="25">
        <v>124787.68</v>
      </c>
      <c r="N450" s="25">
        <v>81.091725867199997</v>
      </c>
      <c r="O450" s="26" t="s">
        <v>0</v>
      </c>
    </row>
    <row r="451" spans="2:15" x14ac:dyDescent="0.25">
      <c r="B451" s="23" t="s">
        <v>155</v>
      </c>
      <c r="C451" s="1" t="s">
        <v>166</v>
      </c>
      <c r="D451" s="1" t="s">
        <v>196</v>
      </c>
      <c r="E451" s="27"/>
      <c r="F451" s="1"/>
      <c r="G451" s="24">
        <v>44551.482974537037</v>
      </c>
      <c r="H451" s="24">
        <v>46132</v>
      </c>
      <c r="I451" s="1" t="s">
        <v>160</v>
      </c>
      <c r="J451" s="25">
        <v>124787.68</v>
      </c>
      <c r="K451" s="25">
        <v>100965.89</v>
      </c>
      <c r="L451" s="25">
        <v>101192.48338161811</v>
      </c>
      <c r="M451" s="25">
        <v>124787.68</v>
      </c>
      <c r="N451" s="25">
        <v>81.091725867199997</v>
      </c>
      <c r="O451" s="26" t="s">
        <v>0</v>
      </c>
    </row>
    <row r="452" spans="2:15" x14ac:dyDescent="0.25">
      <c r="B452" s="23" t="s">
        <v>155</v>
      </c>
      <c r="C452" s="1" t="s">
        <v>166</v>
      </c>
      <c r="D452" s="1" t="s">
        <v>196</v>
      </c>
      <c r="E452" s="27"/>
      <c r="F452" s="1"/>
      <c r="G452" s="24">
        <v>44565.384328703702</v>
      </c>
      <c r="H452" s="24">
        <v>46132</v>
      </c>
      <c r="I452" s="1" t="s">
        <v>160</v>
      </c>
      <c r="J452" s="25">
        <v>124787.68</v>
      </c>
      <c r="K452" s="25">
        <v>101177.65</v>
      </c>
      <c r="L452" s="25">
        <v>101192.48338161811</v>
      </c>
      <c r="M452" s="25">
        <v>124787.68</v>
      </c>
      <c r="N452" s="25">
        <v>81.091725867199997</v>
      </c>
      <c r="O452" s="26" t="s">
        <v>0</v>
      </c>
    </row>
    <row r="453" spans="2:15" x14ac:dyDescent="0.25">
      <c r="B453" s="23" t="s">
        <v>187</v>
      </c>
      <c r="C453" s="1" t="s">
        <v>166</v>
      </c>
      <c r="D453" s="1" t="s">
        <v>196</v>
      </c>
      <c r="E453" s="27"/>
      <c r="F453" s="1"/>
      <c r="G453" s="24">
        <v>44586.469502314816</v>
      </c>
      <c r="H453" s="24">
        <v>46659</v>
      </c>
      <c r="I453" s="1" t="s">
        <v>160</v>
      </c>
      <c r="J453" s="25">
        <v>391152.96</v>
      </c>
      <c r="K453" s="25">
        <v>291663.21000000002</v>
      </c>
      <c r="L453" s="25">
        <v>290503.55222274072</v>
      </c>
      <c r="M453" s="25">
        <v>391152.96</v>
      </c>
      <c r="N453" s="25">
        <v>74.268529687899999</v>
      </c>
      <c r="O453" s="26" t="s">
        <v>191</v>
      </c>
    </row>
    <row r="454" spans="2:15" x14ac:dyDescent="0.25">
      <c r="B454" s="23" t="s">
        <v>155</v>
      </c>
      <c r="C454" s="1" t="s">
        <v>166</v>
      </c>
      <c r="D454" s="1" t="s">
        <v>196</v>
      </c>
      <c r="E454" s="27"/>
      <c r="F454" s="1"/>
      <c r="G454" s="24">
        <v>44593.54614583333</v>
      </c>
      <c r="H454" s="24">
        <v>46132</v>
      </c>
      <c r="I454" s="1" t="s">
        <v>160</v>
      </c>
      <c r="J454" s="25">
        <v>123416.45</v>
      </c>
      <c r="K454" s="25">
        <v>100228.2</v>
      </c>
      <c r="L454" s="25">
        <v>101192.4845819342</v>
      </c>
      <c r="M454" s="25">
        <v>123416.45</v>
      </c>
      <c r="N454" s="25">
        <v>81.992704037400003</v>
      </c>
      <c r="O454" s="26" t="s">
        <v>0</v>
      </c>
    </row>
    <row r="455" spans="2:15" x14ac:dyDescent="0.25">
      <c r="B455" s="23" t="s">
        <v>187</v>
      </c>
      <c r="C455" s="1" t="s">
        <v>166</v>
      </c>
      <c r="D455" s="1" t="s">
        <v>196</v>
      </c>
      <c r="E455" s="27"/>
      <c r="F455" s="1"/>
      <c r="G455" s="24">
        <v>44601.457673611112</v>
      </c>
      <c r="H455" s="24">
        <v>46659</v>
      </c>
      <c r="I455" s="1" t="s">
        <v>160</v>
      </c>
      <c r="J455" s="25">
        <v>54706.67</v>
      </c>
      <c r="K455" s="25">
        <v>40892.75</v>
      </c>
      <c r="L455" s="25">
        <v>40629.399779205101</v>
      </c>
      <c r="M455" s="25">
        <v>54706.67</v>
      </c>
      <c r="N455" s="25">
        <v>74.267725999800007</v>
      </c>
      <c r="O455" s="26" t="s">
        <v>191</v>
      </c>
    </row>
    <row r="456" spans="2:15" x14ac:dyDescent="0.25">
      <c r="B456" s="23" t="s">
        <v>187</v>
      </c>
      <c r="C456" s="1" t="s">
        <v>166</v>
      </c>
      <c r="D456" s="1" t="s">
        <v>196</v>
      </c>
      <c r="E456" s="27"/>
      <c r="F456" s="1"/>
      <c r="G456" s="24">
        <v>44601.462418981479</v>
      </c>
      <c r="H456" s="24">
        <v>47753</v>
      </c>
      <c r="I456" s="1" t="s">
        <v>160</v>
      </c>
      <c r="J456" s="25">
        <v>399419.97</v>
      </c>
      <c r="K456" s="25">
        <v>257968.58</v>
      </c>
      <c r="L456" s="25">
        <v>256208.98466114391</v>
      </c>
      <c r="M456" s="25">
        <v>399419.97</v>
      </c>
      <c r="N456" s="25">
        <v>64.145261605499996</v>
      </c>
      <c r="O456" s="26" t="s">
        <v>191</v>
      </c>
    </row>
    <row r="457" spans="2:15" x14ac:dyDescent="0.25">
      <c r="B457" s="23" t="s">
        <v>187</v>
      </c>
      <c r="C457" s="1" t="s">
        <v>166</v>
      </c>
      <c r="D457" s="1" t="s">
        <v>196</v>
      </c>
      <c r="E457" s="27"/>
      <c r="F457" s="1"/>
      <c r="G457" s="24">
        <v>44609.547418981485</v>
      </c>
      <c r="H457" s="24">
        <v>47753</v>
      </c>
      <c r="I457" s="1" t="s">
        <v>160</v>
      </c>
      <c r="J457" s="25">
        <v>792500.01</v>
      </c>
      <c r="K457" s="25">
        <v>512554.8</v>
      </c>
      <c r="L457" s="25">
        <v>508345.98460336169</v>
      </c>
      <c r="M457" s="25">
        <v>792500.01</v>
      </c>
      <c r="N457" s="25">
        <v>64.144602926000005</v>
      </c>
      <c r="O457" s="26" t="s">
        <v>191</v>
      </c>
    </row>
    <row r="458" spans="2:15" x14ac:dyDescent="0.25">
      <c r="B458" s="23" t="s">
        <v>155</v>
      </c>
      <c r="C458" s="1" t="s">
        <v>166</v>
      </c>
      <c r="D458" s="1" t="s">
        <v>196</v>
      </c>
      <c r="E458" s="27"/>
      <c r="F458" s="1"/>
      <c r="G458" s="24">
        <v>44622.544270833328</v>
      </c>
      <c r="H458" s="24">
        <v>44967</v>
      </c>
      <c r="I458" s="1" t="s">
        <v>160</v>
      </c>
      <c r="J458" s="25">
        <v>103276.72</v>
      </c>
      <c r="K458" s="25">
        <v>100204.06</v>
      </c>
      <c r="L458" s="25">
        <v>100524.2555719565</v>
      </c>
      <c r="M458" s="25">
        <v>103276.72</v>
      </c>
      <c r="N458" s="25">
        <v>97.334864596700001</v>
      </c>
      <c r="O458" s="26" t="s">
        <v>0</v>
      </c>
    </row>
    <row r="459" spans="2:15" x14ac:dyDescent="0.25">
      <c r="B459" s="23" t="s">
        <v>155</v>
      </c>
      <c r="C459" s="1" t="s">
        <v>166</v>
      </c>
      <c r="D459" s="1" t="s">
        <v>196</v>
      </c>
      <c r="E459" s="27"/>
      <c r="F459" s="1"/>
      <c r="G459" s="24">
        <v>44622.547743055555</v>
      </c>
      <c r="H459" s="24">
        <v>44967</v>
      </c>
      <c r="I459" s="1" t="s">
        <v>160</v>
      </c>
      <c r="J459" s="25">
        <v>103276.72</v>
      </c>
      <c r="K459" s="25">
        <v>100204.06</v>
      </c>
      <c r="L459" s="25">
        <v>100524.2555719565</v>
      </c>
      <c r="M459" s="25">
        <v>103276.72</v>
      </c>
      <c r="N459" s="25">
        <v>97.334864596700001</v>
      </c>
      <c r="O459" s="26" t="s">
        <v>0</v>
      </c>
    </row>
    <row r="460" spans="2:15" x14ac:dyDescent="0.25">
      <c r="B460" s="23" t="s">
        <v>155</v>
      </c>
      <c r="C460" s="1" t="s">
        <v>166</v>
      </c>
      <c r="D460" s="1" t="s">
        <v>196</v>
      </c>
      <c r="E460" s="27"/>
      <c r="F460" s="1"/>
      <c r="G460" s="24">
        <v>44624.530381944445</v>
      </c>
      <c r="H460" s="24">
        <v>44967</v>
      </c>
      <c r="I460" s="1" t="s">
        <v>160</v>
      </c>
      <c r="J460" s="25">
        <v>103276.72</v>
      </c>
      <c r="K460" s="25">
        <v>100221.82</v>
      </c>
      <c r="L460" s="25">
        <v>100524.25508508259</v>
      </c>
      <c r="M460" s="25">
        <v>103276.72</v>
      </c>
      <c r="N460" s="25">
        <v>97.334864125300001</v>
      </c>
      <c r="O460" s="26" t="s">
        <v>0</v>
      </c>
    </row>
    <row r="461" spans="2:15" x14ac:dyDescent="0.25">
      <c r="B461" s="23" t="s">
        <v>155</v>
      </c>
      <c r="C461" s="1" t="s">
        <v>166</v>
      </c>
      <c r="D461" s="1" t="s">
        <v>196</v>
      </c>
      <c r="E461" s="27"/>
      <c r="F461" s="1"/>
      <c r="G461" s="24">
        <v>44624.531527777777</v>
      </c>
      <c r="H461" s="24">
        <v>44967</v>
      </c>
      <c r="I461" s="1" t="s">
        <v>160</v>
      </c>
      <c r="J461" s="25">
        <v>103276.72</v>
      </c>
      <c r="K461" s="25">
        <v>100221.82</v>
      </c>
      <c r="L461" s="25">
        <v>100524.25508508259</v>
      </c>
      <c r="M461" s="25">
        <v>103276.72</v>
      </c>
      <c r="N461" s="25">
        <v>97.334864125300001</v>
      </c>
      <c r="O461" s="26" t="s">
        <v>0</v>
      </c>
    </row>
    <row r="462" spans="2:15" x14ac:dyDescent="0.25">
      <c r="B462" s="23" t="s">
        <v>155</v>
      </c>
      <c r="C462" s="1" t="s">
        <v>166</v>
      </c>
      <c r="D462" s="1" t="s">
        <v>196</v>
      </c>
      <c r="E462" s="27"/>
      <c r="F462" s="1"/>
      <c r="G462" s="24">
        <v>44624.531550925924</v>
      </c>
      <c r="H462" s="24">
        <v>44967</v>
      </c>
      <c r="I462" s="1" t="s">
        <v>160</v>
      </c>
      <c r="J462" s="25">
        <v>103276.72</v>
      </c>
      <c r="K462" s="25">
        <v>100221.82</v>
      </c>
      <c r="L462" s="25">
        <v>100524.25508508259</v>
      </c>
      <c r="M462" s="25">
        <v>103276.72</v>
      </c>
      <c r="N462" s="25">
        <v>97.334864125300001</v>
      </c>
      <c r="O462" s="26" t="s">
        <v>0</v>
      </c>
    </row>
    <row r="463" spans="2:15" x14ac:dyDescent="0.25">
      <c r="B463" s="23" t="s">
        <v>187</v>
      </c>
      <c r="C463" s="1" t="s">
        <v>166</v>
      </c>
      <c r="D463" s="1" t="s">
        <v>196</v>
      </c>
      <c r="E463" s="27"/>
      <c r="F463" s="1"/>
      <c r="G463" s="24">
        <v>44754.625162037039</v>
      </c>
      <c r="H463" s="24">
        <v>47753</v>
      </c>
      <c r="I463" s="1" t="s">
        <v>160</v>
      </c>
      <c r="J463" s="25">
        <v>3105.15</v>
      </c>
      <c r="K463" s="25">
        <v>2037.02</v>
      </c>
      <c r="L463" s="25">
        <v>2033.4599700174001</v>
      </c>
      <c r="M463" s="25">
        <v>3105.15</v>
      </c>
      <c r="N463" s="25">
        <v>65.486690498599998</v>
      </c>
      <c r="O463" s="26" t="s">
        <v>0</v>
      </c>
    </row>
    <row r="464" spans="2:15" x14ac:dyDescent="0.25">
      <c r="B464" s="23" t="s">
        <v>188</v>
      </c>
      <c r="C464" s="1" t="s">
        <v>166</v>
      </c>
      <c r="D464" s="1" t="s">
        <v>196</v>
      </c>
      <c r="E464" s="27"/>
      <c r="F464" s="1"/>
      <c r="G464" s="24">
        <v>44846.398391203707</v>
      </c>
      <c r="H464" s="24">
        <v>46659</v>
      </c>
      <c r="I464" s="1" t="s">
        <v>160</v>
      </c>
      <c r="J464" s="25">
        <v>780197.22</v>
      </c>
      <c r="K464" s="25">
        <v>590613.96</v>
      </c>
      <c r="L464" s="25">
        <v>598859.66992154997</v>
      </c>
      <c r="M464" s="25">
        <v>780197.22</v>
      </c>
      <c r="N464" s="25">
        <v>76.757472927400002</v>
      </c>
      <c r="O464" s="26" t="s">
        <v>191</v>
      </c>
    </row>
    <row r="465" spans="2:15" x14ac:dyDescent="0.25">
      <c r="B465" s="23" t="s">
        <v>155</v>
      </c>
      <c r="C465" s="1" t="s">
        <v>166</v>
      </c>
      <c r="D465" s="1" t="s">
        <v>196</v>
      </c>
      <c r="E465" s="27"/>
      <c r="F465" s="1"/>
      <c r="G465" s="24">
        <v>44861.407326388893</v>
      </c>
      <c r="H465" s="24">
        <v>46111</v>
      </c>
      <c r="I465" s="1" t="s">
        <v>160</v>
      </c>
      <c r="J465" s="25">
        <v>119363.03</v>
      </c>
      <c r="K465" s="25">
        <v>100528.34</v>
      </c>
      <c r="L465" s="25">
        <v>100152.8377456087</v>
      </c>
      <c r="M465" s="25">
        <v>119363.03</v>
      </c>
      <c r="N465" s="25">
        <v>83.906078578600003</v>
      </c>
      <c r="O465" s="26" t="s">
        <v>0</v>
      </c>
    </row>
    <row r="466" spans="2:15" x14ac:dyDescent="0.25">
      <c r="B466" s="23" t="s">
        <v>155</v>
      </c>
      <c r="C466" s="1" t="s">
        <v>166</v>
      </c>
      <c r="D466" s="1" t="s">
        <v>196</v>
      </c>
      <c r="E466" s="27"/>
      <c r="F466" s="1"/>
      <c r="G466" s="24">
        <v>44862.4221412037</v>
      </c>
      <c r="H466" s="24">
        <v>46111</v>
      </c>
      <c r="I466" s="1" t="s">
        <v>160</v>
      </c>
      <c r="J466" s="25">
        <v>119363.03</v>
      </c>
      <c r="K466" s="25">
        <v>100543.38</v>
      </c>
      <c r="L466" s="25">
        <v>100152.8377456087</v>
      </c>
      <c r="M466" s="25">
        <v>119363.03</v>
      </c>
      <c r="N466" s="25">
        <v>83.906078578600003</v>
      </c>
      <c r="O466" s="26" t="s">
        <v>0</v>
      </c>
    </row>
    <row r="467" spans="2:15" x14ac:dyDescent="0.25">
      <c r="B467" s="23" t="s">
        <v>155</v>
      </c>
      <c r="C467" s="1" t="s">
        <v>166</v>
      </c>
      <c r="D467" s="1" t="s">
        <v>196</v>
      </c>
      <c r="E467" s="27"/>
      <c r="F467" s="1"/>
      <c r="G467" s="24">
        <v>44897.423148148147</v>
      </c>
      <c r="H467" s="24">
        <v>46153</v>
      </c>
      <c r="I467" s="1" t="s">
        <v>160</v>
      </c>
      <c r="J467" s="25">
        <v>122105.48</v>
      </c>
      <c r="K467" s="25">
        <v>103159</v>
      </c>
      <c r="L467" s="25">
        <v>103598.7552283999</v>
      </c>
      <c r="M467" s="25">
        <v>122105.48</v>
      </c>
      <c r="N467" s="25">
        <v>84.843657490599995</v>
      </c>
      <c r="O467" s="26" t="s">
        <v>0</v>
      </c>
    </row>
    <row r="468" spans="2:15" x14ac:dyDescent="0.25">
      <c r="B468" s="23" t="s">
        <v>155</v>
      </c>
      <c r="C468" s="1" t="s">
        <v>166</v>
      </c>
      <c r="D468" s="1" t="s">
        <v>196</v>
      </c>
      <c r="E468" s="27"/>
      <c r="F468" s="1"/>
      <c r="G468" s="24">
        <v>44897.426076388889</v>
      </c>
      <c r="H468" s="24">
        <v>46153</v>
      </c>
      <c r="I468" s="1" t="s">
        <v>160</v>
      </c>
      <c r="J468" s="25">
        <v>122105.48</v>
      </c>
      <c r="K468" s="25">
        <v>103159</v>
      </c>
      <c r="L468" s="25">
        <v>103598.7552283999</v>
      </c>
      <c r="M468" s="25">
        <v>122105.48</v>
      </c>
      <c r="N468" s="25">
        <v>84.843657490599995</v>
      </c>
      <c r="O468" s="26" t="s">
        <v>0</v>
      </c>
    </row>
    <row r="469" spans="2:15" x14ac:dyDescent="0.25">
      <c r="B469" s="23" t="s">
        <v>155</v>
      </c>
      <c r="C469" s="1" t="s">
        <v>166</v>
      </c>
      <c r="D469" s="1" t="s">
        <v>196</v>
      </c>
      <c r="E469" s="27"/>
      <c r="F469" s="1"/>
      <c r="G469" s="24">
        <v>44897.426087962958</v>
      </c>
      <c r="H469" s="24">
        <v>46153</v>
      </c>
      <c r="I469" s="1" t="s">
        <v>160</v>
      </c>
      <c r="J469" s="25">
        <v>122105.48</v>
      </c>
      <c r="K469" s="25">
        <v>103159</v>
      </c>
      <c r="L469" s="25">
        <v>103598.7552283999</v>
      </c>
      <c r="M469" s="25">
        <v>122105.48</v>
      </c>
      <c r="N469" s="25">
        <v>84.843657490599995</v>
      </c>
      <c r="O469" s="26" t="s">
        <v>0</v>
      </c>
    </row>
    <row r="470" spans="2:15" x14ac:dyDescent="0.25">
      <c r="B470" s="23" t="s">
        <v>155</v>
      </c>
      <c r="C470" s="1" t="s">
        <v>166</v>
      </c>
      <c r="D470" s="1" t="s">
        <v>196</v>
      </c>
      <c r="E470" s="27"/>
      <c r="F470" s="1"/>
      <c r="G470" s="24">
        <v>44922.388923611114</v>
      </c>
      <c r="H470" s="24">
        <v>46153</v>
      </c>
      <c r="I470" s="1" t="s">
        <v>160</v>
      </c>
      <c r="J470" s="25">
        <v>122105.48</v>
      </c>
      <c r="K470" s="25">
        <v>103537.99</v>
      </c>
      <c r="L470" s="25">
        <v>103598.7552283999</v>
      </c>
      <c r="M470" s="25">
        <v>122105.48</v>
      </c>
      <c r="N470" s="25">
        <v>84.843657490599995</v>
      </c>
      <c r="O470" s="26" t="s">
        <v>0</v>
      </c>
    </row>
    <row r="471" spans="2:15" x14ac:dyDescent="0.25">
      <c r="B471" s="23" t="s">
        <v>155</v>
      </c>
      <c r="C471" s="1" t="s">
        <v>166</v>
      </c>
      <c r="D471" s="1" t="s">
        <v>196</v>
      </c>
      <c r="E471" s="27"/>
      <c r="F471" s="1"/>
      <c r="G471" s="24">
        <v>44924.412511574075</v>
      </c>
      <c r="H471" s="24">
        <v>46153</v>
      </c>
      <c r="I471" s="1" t="s">
        <v>160</v>
      </c>
      <c r="J471" s="25">
        <v>122105.48</v>
      </c>
      <c r="K471" s="25">
        <v>103568.36</v>
      </c>
      <c r="L471" s="25">
        <v>103598.7552283999</v>
      </c>
      <c r="M471" s="25">
        <v>122105.48</v>
      </c>
      <c r="N471" s="25">
        <v>84.843657490599995</v>
      </c>
      <c r="O471" s="26" t="s">
        <v>0</v>
      </c>
    </row>
    <row r="472" spans="2:15" x14ac:dyDescent="0.25">
      <c r="B472" s="23" t="s">
        <v>156</v>
      </c>
      <c r="C472" s="1" t="s">
        <v>176</v>
      </c>
      <c r="D472" s="1" t="s">
        <v>196</v>
      </c>
      <c r="E472" s="27"/>
      <c r="F472" s="1" t="s">
        <v>159</v>
      </c>
      <c r="G472" s="24">
        <v>44757.46974537037</v>
      </c>
      <c r="H472" s="24">
        <v>47297</v>
      </c>
      <c r="I472" s="1" t="s">
        <v>160</v>
      </c>
      <c r="J472" s="25">
        <v>1488657.68</v>
      </c>
      <c r="K472" s="25">
        <v>1001534.25</v>
      </c>
      <c r="L472" s="25">
        <v>1016496.7402881903</v>
      </c>
      <c r="M472" s="25">
        <v>1488657.68</v>
      </c>
      <c r="N472" s="25">
        <v>68.282772725000001</v>
      </c>
      <c r="O472" s="26" t="s">
        <v>0</v>
      </c>
    </row>
    <row r="473" spans="2:15" x14ac:dyDescent="0.25">
      <c r="B473" s="23" t="s">
        <v>156</v>
      </c>
      <c r="C473" s="1" t="s">
        <v>176</v>
      </c>
      <c r="D473" s="1" t="s">
        <v>196</v>
      </c>
      <c r="E473" s="27"/>
      <c r="F473" s="1" t="s">
        <v>159</v>
      </c>
      <c r="G473" s="24">
        <v>44827.377847222226</v>
      </c>
      <c r="H473" s="24">
        <v>47297</v>
      </c>
      <c r="I473" s="1" t="s">
        <v>160</v>
      </c>
      <c r="J473" s="25">
        <v>3117248.8</v>
      </c>
      <c r="K473" s="25">
        <v>2125323.94</v>
      </c>
      <c r="L473" s="25">
        <v>2128557.6951546157</v>
      </c>
      <c r="M473" s="25">
        <v>3117248.8</v>
      </c>
      <c r="N473" s="25">
        <v>68.283214838500001</v>
      </c>
      <c r="O473" s="26" t="s">
        <v>0</v>
      </c>
    </row>
    <row r="474" spans="2:15" x14ac:dyDescent="0.25">
      <c r="B474" s="23" t="s">
        <v>156</v>
      </c>
      <c r="C474" s="1" t="s">
        <v>176</v>
      </c>
      <c r="D474" s="1" t="s">
        <v>196</v>
      </c>
      <c r="E474" s="27"/>
      <c r="F474" s="1" t="s">
        <v>159</v>
      </c>
      <c r="G474" s="24">
        <v>44840.429386574069</v>
      </c>
      <c r="H474" s="24">
        <v>47297</v>
      </c>
      <c r="I474" s="1" t="s">
        <v>160</v>
      </c>
      <c r="J474" s="25">
        <v>735602.81</v>
      </c>
      <c r="K474" s="25">
        <v>500000</v>
      </c>
      <c r="L474" s="25">
        <v>508242.64804300969</v>
      </c>
      <c r="M474" s="25">
        <v>735602.81</v>
      </c>
      <c r="N474" s="25">
        <v>69.091993822500001</v>
      </c>
      <c r="O474" s="26" t="s">
        <v>0</v>
      </c>
    </row>
    <row r="475" spans="2:15" x14ac:dyDescent="0.25">
      <c r="B475" s="23" t="s">
        <v>156</v>
      </c>
      <c r="C475" s="1" t="s">
        <v>176</v>
      </c>
      <c r="D475" s="1" t="s">
        <v>196</v>
      </c>
      <c r="E475" s="27"/>
      <c r="F475" s="1" t="s">
        <v>159</v>
      </c>
      <c r="G475" s="24">
        <v>44907.545856481476</v>
      </c>
      <c r="H475" s="24">
        <v>47297</v>
      </c>
      <c r="I475" s="1" t="s">
        <v>160</v>
      </c>
      <c r="J475" s="25">
        <v>69146.75</v>
      </c>
      <c r="K475" s="25">
        <v>47603.9</v>
      </c>
      <c r="L475" s="25">
        <v>47776.253799636201</v>
      </c>
      <c r="M475" s="25">
        <v>69146.75</v>
      </c>
      <c r="N475" s="25">
        <v>69.093997620500005</v>
      </c>
      <c r="O475" s="26" t="s">
        <v>0</v>
      </c>
    </row>
    <row r="476" spans="2:15" x14ac:dyDescent="0.25">
      <c r="B476" s="23" t="s">
        <v>156</v>
      </c>
      <c r="C476" s="1" t="s">
        <v>228</v>
      </c>
      <c r="D476" s="1" t="s">
        <v>194</v>
      </c>
      <c r="E476" s="27"/>
      <c r="F476" s="1"/>
      <c r="G476" s="24">
        <v>44376.636550925927</v>
      </c>
      <c r="H476" s="24">
        <v>48026</v>
      </c>
      <c r="I476" s="1" t="s">
        <v>160</v>
      </c>
      <c r="J476" s="25">
        <v>1891750.04</v>
      </c>
      <c r="K476" s="25">
        <v>1080999.99</v>
      </c>
      <c r="L476" s="25">
        <v>1081223.8567216771</v>
      </c>
      <c r="M476" s="25">
        <v>1891750.04</v>
      </c>
      <c r="N476" s="25">
        <v>57.1546892486</v>
      </c>
      <c r="O476" s="26" t="s">
        <v>0</v>
      </c>
    </row>
    <row r="477" spans="2:15" x14ac:dyDescent="0.25">
      <c r="B477" s="23" t="s">
        <v>156</v>
      </c>
      <c r="C477" s="1" t="s">
        <v>228</v>
      </c>
      <c r="D477" s="1" t="s">
        <v>194</v>
      </c>
      <c r="E477" s="27"/>
      <c r="F477" s="1"/>
      <c r="G477" s="24">
        <v>44376.652337962965</v>
      </c>
      <c r="H477" s="24">
        <v>46931</v>
      </c>
      <c r="I477" s="1" t="s">
        <v>160</v>
      </c>
      <c r="J477" s="25">
        <v>2234999.94</v>
      </c>
      <c r="K477" s="25">
        <v>1500000.02</v>
      </c>
      <c r="L477" s="25">
        <v>1500289.4473970467</v>
      </c>
      <c r="M477" s="25">
        <v>2234999.94</v>
      </c>
      <c r="N477" s="25">
        <v>67.127046428300005</v>
      </c>
      <c r="O477" s="26" t="s">
        <v>0</v>
      </c>
    </row>
    <row r="478" spans="2:15" x14ac:dyDescent="0.25">
      <c r="B478" s="23" t="s">
        <v>156</v>
      </c>
      <c r="C478" s="1" t="s">
        <v>228</v>
      </c>
      <c r="D478" s="1" t="s">
        <v>194</v>
      </c>
      <c r="E478" s="27"/>
      <c r="F478" s="1"/>
      <c r="G478" s="24">
        <v>44586.424513888887</v>
      </c>
      <c r="H478" s="24">
        <v>46931</v>
      </c>
      <c r="I478" s="1" t="s">
        <v>160</v>
      </c>
      <c r="J478" s="25">
        <v>221145.37</v>
      </c>
      <c r="K478" s="25">
        <v>152787.07999999999</v>
      </c>
      <c r="L478" s="25">
        <v>152033.4034431318</v>
      </c>
      <c r="M478" s="25">
        <v>221145.37</v>
      </c>
      <c r="N478" s="25">
        <v>68.748173856500003</v>
      </c>
      <c r="O478" s="26" t="s">
        <v>0</v>
      </c>
    </row>
    <row r="479" spans="2:15" x14ac:dyDescent="0.25">
      <c r="B479" s="23" t="s">
        <v>156</v>
      </c>
      <c r="C479" s="1" t="s">
        <v>228</v>
      </c>
      <c r="D479" s="1" t="s">
        <v>194</v>
      </c>
      <c r="E479" s="27"/>
      <c r="F479" s="1"/>
      <c r="G479" s="24">
        <v>44720.433750000004</v>
      </c>
      <c r="H479" s="24">
        <v>46202</v>
      </c>
      <c r="I479" s="1" t="s">
        <v>160</v>
      </c>
      <c r="J479" s="25">
        <v>141678.59</v>
      </c>
      <c r="K479" s="25">
        <v>112383.7</v>
      </c>
      <c r="L479" s="25">
        <v>111022.08445988721</v>
      </c>
      <c r="M479" s="25">
        <v>141678.59</v>
      </c>
      <c r="N479" s="25">
        <v>78.361934897799998</v>
      </c>
      <c r="O479" s="26" t="s">
        <v>0</v>
      </c>
    </row>
    <row r="480" spans="2:15" x14ac:dyDescent="0.25">
      <c r="B480" s="23" t="s">
        <v>156</v>
      </c>
      <c r="C480" s="1" t="s">
        <v>228</v>
      </c>
      <c r="D480" s="1" t="s">
        <v>194</v>
      </c>
      <c r="E480" s="27"/>
      <c r="F480" s="1"/>
      <c r="G480" s="24">
        <v>44844.395520833335</v>
      </c>
      <c r="H480" s="24">
        <v>48026</v>
      </c>
      <c r="I480" s="1" t="s">
        <v>160</v>
      </c>
      <c r="J480" s="25">
        <v>149030.21</v>
      </c>
      <c r="K480" s="25">
        <v>90184.94</v>
      </c>
      <c r="L480" s="25">
        <v>90019.843224071403</v>
      </c>
      <c r="M480" s="25">
        <v>149030.21</v>
      </c>
      <c r="N480" s="25">
        <v>60.403755201099997</v>
      </c>
      <c r="O480" s="26" t="s">
        <v>0</v>
      </c>
    </row>
    <row r="481" spans="2:15" x14ac:dyDescent="0.25">
      <c r="B481" s="23" t="s">
        <v>156</v>
      </c>
      <c r="C481" s="1" t="s">
        <v>228</v>
      </c>
      <c r="D481" s="1" t="s">
        <v>194</v>
      </c>
      <c r="E481" s="27"/>
      <c r="F481" s="1"/>
      <c r="G481" s="24">
        <v>44846.420324074068</v>
      </c>
      <c r="H481" s="24">
        <v>48026</v>
      </c>
      <c r="I481" s="1" t="s">
        <v>160</v>
      </c>
      <c r="J481" s="25">
        <v>1258476.73</v>
      </c>
      <c r="K481" s="25">
        <v>761873.96</v>
      </c>
      <c r="L481" s="25">
        <v>760169.33159830305</v>
      </c>
      <c r="M481" s="25">
        <v>1258476.73</v>
      </c>
      <c r="N481" s="25">
        <v>60.4039243219</v>
      </c>
      <c r="O481" s="26" t="s">
        <v>0</v>
      </c>
    </row>
    <row r="482" spans="2:15" x14ac:dyDescent="0.25">
      <c r="B482" s="23" t="s">
        <v>156</v>
      </c>
      <c r="C482" s="1" t="s">
        <v>228</v>
      </c>
      <c r="D482" s="1" t="s">
        <v>194</v>
      </c>
      <c r="E482" s="27"/>
      <c r="F482" s="1"/>
      <c r="G482" s="24">
        <v>44865.539166666669</v>
      </c>
      <c r="H482" s="24">
        <v>46931</v>
      </c>
      <c r="I482" s="1" t="s">
        <v>160</v>
      </c>
      <c r="J482" s="25">
        <v>1261947.95</v>
      </c>
      <c r="K482" s="25">
        <v>905350.68</v>
      </c>
      <c r="L482" s="25">
        <v>900200.74169629347</v>
      </c>
      <c r="M482" s="25">
        <v>1261947.95</v>
      </c>
      <c r="N482" s="25">
        <v>71.334221169399996</v>
      </c>
      <c r="O482" s="26" t="s">
        <v>0</v>
      </c>
    </row>
    <row r="483" spans="2:15" x14ac:dyDescent="0.25">
      <c r="B483" s="23" t="s">
        <v>156</v>
      </c>
      <c r="C483" s="1" t="s">
        <v>228</v>
      </c>
      <c r="D483" s="1" t="s">
        <v>194</v>
      </c>
      <c r="E483" s="27"/>
      <c r="F483" s="1"/>
      <c r="G483" s="24">
        <v>44895.617094907408</v>
      </c>
      <c r="H483" s="24">
        <v>46202</v>
      </c>
      <c r="I483" s="1" t="s">
        <v>160</v>
      </c>
      <c r="J483" s="25">
        <v>621808.23</v>
      </c>
      <c r="K483" s="25">
        <v>505431.5</v>
      </c>
      <c r="L483" s="25">
        <v>500102.40000667929</v>
      </c>
      <c r="M483" s="25">
        <v>621808.23</v>
      </c>
      <c r="N483" s="25">
        <v>80.427111749000005</v>
      </c>
      <c r="O483" s="26" t="s">
        <v>0</v>
      </c>
    </row>
    <row r="484" spans="2:15" x14ac:dyDescent="0.25">
      <c r="B484" s="23" t="s">
        <v>155</v>
      </c>
      <c r="C484" s="1" t="s">
        <v>167</v>
      </c>
      <c r="D484" s="1" t="s">
        <v>196</v>
      </c>
      <c r="E484" s="27"/>
      <c r="F484" s="1" t="s">
        <v>159</v>
      </c>
      <c r="G484" s="24">
        <v>44350.661041666666</v>
      </c>
      <c r="H484" s="24">
        <v>45448</v>
      </c>
      <c r="I484" s="1" t="s">
        <v>160</v>
      </c>
      <c r="J484" s="25">
        <v>110230</v>
      </c>
      <c r="K484" s="25">
        <v>100000</v>
      </c>
      <c r="L484" s="25">
        <v>100249.74823278309</v>
      </c>
      <c r="M484" s="25">
        <v>110230</v>
      </c>
      <c r="N484" s="25">
        <v>90.945974991200004</v>
      </c>
      <c r="O484" s="26" t="s">
        <v>0</v>
      </c>
    </row>
    <row r="485" spans="2:15" x14ac:dyDescent="0.25">
      <c r="B485" s="23" t="s">
        <v>155</v>
      </c>
      <c r="C485" s="1" t="s">
        <v>167</v>
      </c>
      <c r="D485" s="1" t="s">
        <v>196</v>
      </c>
      <c r="E485" s="27"/>
      <c r="F485" s="1" t="s">
        <v>159</v>
      </c>
      <c r="G485" s="24">
        <v>44350.662847222222</v>
      </c>
      <c r="H485" s="24">
        <v>45448</v>
      </c>
      <c r="I485" s="1" t="s">
        <v>160</v>
      </c>
      <c r="J485" s="25">
        <v>110230</v>
      </c>
      <c r="K485" s="25">
        <v>100000</v>
      </c>
      <c r="L485" s="25">
        <v>100249.74823278309</v>
      </c>
      <c r="M485" s="25">
        <v>110230</v>
      </c>
      <c r="N485" s="25">
        <v>90.945974991200004</v>
      </c>
      <c r="O485" s="26" t="s">
        <v>0</v>
      </c>
    </row>
    <row r="486" spans="2:15" x14ac:dyDescent="0.25">
      <c r="B486" s="23" t="s">
        <v>155</v>
      </c>
      <c r="C486" s="1" t="s">
        <v>167</v>
      </c>
      <c r="D486" s="1" t="s">
        <v>196</v>
      </c>
      <c r="E486" s="27"/>
      <c r="F486" s="1" t="s">
        <v>159</v>
      </c>
      <c r="G486" s="24">
        <v>44350.664224537039</v>
      </c>
      <c r="H486" s="24">
        <v>45448</v>
      </c>
      <c r="I486" s="1" t="s">
        <v>160</v>
      </c>
      <c r="J486" s="25">
        <v>110230</v>
      </c>
      <c r="K486" s="25">
        <v>100000</v>
      </c>
      <c r="L486" s="25">
        <v>100249.74823278309</v>
      </c>
      <c r="M486" s="25">
        <v>110230</v>
      </c>
      <c r="N486" s="25">
        <v>90.945974991200004</v>
      </c>
      <c r="O486" s="26" t="s">
        <v>0</v>
      </c>
    </row>
    <row r="487" spans="2:15" x14ac:dyDescent="0.25">
      <c r="B487" s="23" t="s">
        <v>155</v>
      </c>
      <c r="C487" s="1" t="s">
        <v>167</v>
      </c>
      <c r="D487" s="1" t="s">
        <v>196</v>
      </c>
      <c r="E487" s="27"/>
      <c r="F487" s="1" t="s">
        <v>159</v>
      </c>
      <c r="G487" s="24">
        <v>44350.664861111109</v>
      </c>
      <c r="H487" s="24">
        <v>45448</v>
      </c>
      <c r="I487" s="1" t="s">
        <v>160</v>
      </c>
      <c r="J487" s="25">
        <v>110230</v>
      </c>
      <c r="K487" s="25">
        <v>100000</v>
      </c>
      <c r="L487" s="25">
        <v>100249.74823278309</v>
      </c>
      <c r="M487" s="25">
        <v>110230</v>
      </c>
      <c r="N487" s="25">
        <v>90.945974991200004</v>
      </c>
      <c r="O487" s="26" t="s">
        <v>0</v>
      </c>
    </row>
    <row r="488" spans="2:15" x14ac:dyDescent="0.25">
      <c r="B488" s="23" t="s">
        <v>155</v>
      </c>
      <c r="C488" s="1" t="s">
        <v>167</v>
      </c>
      <c r="D488" s="1" t="s">
        <v>196</v>
      </c>
      <c r="E488" s="27"/>
      <c r="F488" s="1" t="s">
        <v>159</v>
      </c>
      <c r="G488" s="24">
        <v>44350.665405092594</v>
      </c>
      <c r="H488" s="24">
        <v>45448</v>
      </c>
      <c r="I488" s="1" t="s">
        <v>160</v>
      </c>
      <c r="J488" s="25">
        <v>110230</v>
      </c>
      <c r="K488" s="25">
        <v>100000</v>
      </c>
      <c r="L488" s="25">
        <v>100249.74823278309</v>
      </c>
      <c r="M488" s="25">
        <v>110230</v>
      </c>
      <c r="N488" s="25">
        <v>90.945974991200004</v>
      </c>
      <c r="O488" s="26" t="s">
        <v>0</v>
      </c>
    </row>
    <row r="489" spans="2:15" x14ac:dyDescent="0.25">
      <c r="B489" s="23" t="s">
        <v>155</v>
      </c>
      <c r="C489" s="1" t="s">
        <v>167</v>
      </c>
      <c r="D489" s="1" t="s">
        <v>196</v>
      </c>
      <c r="E489" s="27"/>
      <c r="F489" s="1" t="s">
        <v>159</v>
      </c>
      <c r="G489" s="24">
        <v>44350.665659722225</v>
      </c>
      <c r="H489" s="24">
        <v>45448</v>
      </c>
      <c r="I489" s="1" t="s">
        <v>160</v>
      </c>
      <c r="J489" s="25">
        <v>110230</v>
      </c>
      <c r="K489" s="25">
        <v>100000</v>
      </c>
      <c r="L489" s="25">
        <v>100249.74823278309</v>
      </c>
      <c r="M489" s="25">
        <v>110230</v>
      </c>
      <c r="N489" s="25">
        <v>90.945974991200004</v>
      </c>
      <c r="O489" s="26" t="s">
        <v>0</v>
      </c>
    </row>
    <row r="490" spans="2:15" x14ac:dyDescent="0.25">
      <c r="B490" s="23" t="s">
        <v>155</v>
      </c>
      <c r="C490" s="1" t="s">
        <v>167</v>
      </c>
      <c r="D490" s="1" t="s">
        <v>196</v>
      </c>
      <c r="E490" s="27"/>
      <c r="F490" s="1" t="s">
        <v>159</v>
      </c>
      <c r="G490" s="24">
        <v>44350.665972222225</v>
      </c>
      <c r="H490" s="24">
        <v>45448</v>
      </c>
      <c r="I490" s="1" t="s">
        <v>160</v>
      </c>
      <c r="J490" s="25">
        <v>110230</v>
      </c>
      <c r="K490" s="25">
        <v>100000</v>
      </c>
      <c r="L490" s="25">
        <v>100249.74823278309</v>
      </c>
      <c r="M490" s="25">
        <v>110230</v>
      </c>
      <c r="N490" s="25">
        <v>90.945974991200004</v>
      </c>
      <c r="O490" s="26" t="s">
        <v>0</v>
      </c>
    </row>
    <row r="491" spans="2:15" x14ac:dyDescent="0.25">
      <c r="B491" s="23" t="s">
        <v>155</v>
      </c>
      <c r="C491" s="1" t="s">
        <v>167</v>
      </c>
      <c r="D491" s="1" t="s">
        <v>196</v>
      </c>
      <c r="E491" s="27"/>
      <c r="F491" s="1" t="s">
        <v>159</v>
      </c>
      <c r="G491" s="24">
        <v>44350.666273148148</v>
      </c>
      <c r="H491" s="24">
        <v>45448</v>
      </c>
      <c r="I491" s="1" t="s">
        <v>160</v>
      </c>
      <c r="J491" s="25">
        <v>110230</v>
      </c>
      <c r="K491" s="25">
        <v>100000</v>
      </c>
      <c r="L491" s="25">
        <v>100249.74823278309</v>
      </c>
      <c r="M491" s="25">
        <v>110230</v>
      </c>
      <c r="N491" s="25">
        <v>90.945974991200004</v>
      </c>
      <c r="O491" s="26" t="s">
        <v>0</v>
      </c>
    </row>
    <row r="492" spans="2:15" x14ac:dyDescent="0.25">
      <c r="B492" s="23" t="s">
        <v>155</v>
      </c>
      <c r="C492" s="1" t="s">
        <v>167</v>
      </c>
      <c r="D492" s="1" t="s">
        <v>196</v>
      </c>
      <c r="E492" s="27"/>
      <c r="F492" s="1" t="s">
        <v>159</v>
      </c>
      <c r="G492" s="24">
        <v>44350.666527777779</v>
      </c>
      <c r="H492" s="24">
        <v>45448</v>
      </c>
      <c r="I492" s="1" t="s">
        <v>160</v>
      </c>
      <c r="J492" s="25">
        <v>110230</v>
      </c>
      <c r="K492" s="25">
        <v>100000</v>
      </c>
      <c r="L492" s="25">
        <v>100249.74823278309</v>
      </c>
      <c r="M492" s="25">
        <v>110230</v>
      </c>
      <c r="N492" s="25">
        <v>90.945974991200004</v>
      </c>
      <c r="O492" s="26" t="s">
        <v>0</v>
      </c>
    </row>
    <row r="493" spans="2:15" x14ac:dyDescent="0.25">
      <c r="B493" s="23" t="s">
        <v>155</v>
      </c>
      <c r="C493" s="1" t="s">
        <v>167</v>
      </c>
      <c r="D493" s="1" t="s">
        <v>196</v>
      </c>
      <c r="E493" s="27"/>
      <c r="F493" s="1" t="s">
        <v>159</v>
      </c>
      <c r="G493" s="24">
        <v>44350.666770833333</v>
      </c>
      <c r="H493" s="24">
        <v>45448</v>
      </c>
      <c r="I493" s="1" t="s">
        <v>160</v>
      </c>
      <c r="J493" s="25">
        <v>110230</v>
      </c>
      <c r="K493" s="25">
        <v>100000</v>
      </c>
      <c r="L493" s="25">
        <v>100249.74823278309</v>
      </c>
      <c r="M493" s="25">
        <v>110230</v>
      </c>
      <c r="N493" s="25">
        <v>90.945974991200004</v>
      </c>
      <c r="O493" s="26" t="s">
        <v>0</v>
      </c>
    </row>
    <row r="494" spans="2:15" x14ac:dyDescent="0.25">
      <c r="B494" s="23" t="s">
        <v>155</v>
      </c>
      <c r="C494" s="1" t="s">
        <v>167</v>
      </c>
      <c r="D494" s="1" t="s">
        <v>196</v>
      </c>
      <c r="E494" s="27"/>
      <c r="F494" s="1" t="s">
        <v>159</v>
      </c>
      <c r="G494" s="24">
        <v>44350.669583333336</v>
      </c>
      <c r="H494" s="24">
        <v>45448</v>
      </c>
      <c r="I494" s="1" t="s">
        <v>160</v>
      </c>
      <c r="J494" s="25">
        <v>275572</v>
      </c>
      <c r="K494" s="25">
        <v>250000</v>
      </c>
      <c r="L494" s="25">
        <v>250624.29796624911</v>
      </c>
      <c r="M494" s="25">
        <v>275572</v>
      </c>
      <c r="N494" s="25">
        <v>90.946938718799998</v>
      </c>
      <c r="O494" s="26" t="s">
        <v>0</v>
      </c>
    </row>
    <row r="495" spans="2:15" x14ac:dyDescent="0.25">
      <c r="B495" s="23" t="s">
        <v>155</v>
      </c>
      <c r="C495" s="1" t="s">
        <v>167</v>
      </c>
      <c r="D495" s="1" t="s">
        <v>196</v>
      </c>
      <c r="E495" s="27"/>
      <c r="F495" s="1" t="s">
        <v>159</v>
      </c>
      <c r="G495" s="24">
        <v>44350.670624999992</v>
      </c>
      <c r="H495" s="24">
        <v>45448</v>
      </c>
      <c r="I495" s="1" t="s">
        <v>160</v>
      </c>
      <c r="J495" s="25">
        <v>275572</v>
      </c>
      <c r="K495" s="25">
        <v>250000</v>
      </c>
      <c r="L495" s="25">
        <v>250624.29796624911</v>
      </c>
      <c r="M495" s="25">
        <v>275572</v>
      </c>
      <c r="N495" s="25">
        <v>90.946938718799998</v>
      </c>
      <c r="O495" s="26" t="s">
        <v>0</v>
      </c>
    </row>
    <row r="496" spans="2:15" x14ac:dyDescent="0.25">
      <c r="B496" s="23" t="s">
        <v>155</v>
      </c>
      <c r="C496" s="1" t="s">
        <v>167</v>
      </c>
      <c r="D496" s="1" t="s">
        <v>196</v>
      </c>
      <c r="E496" s="27"/>
      <c r="F496" s="1" t="s">
        <v>159</v>
      </c>
      <c r="G496" s="24">
        <v>44350.670937499999</v>
      </c>
      <c r="H496" s="24">
        <v>45448</v>
      </c>
      <c r="I496" s="1" t="s">
        <v>160</v>
      </c>
      <c r="J496" s="25">
        <v>275572</v>
      </c>
      <c r="K496" s="25">
        <v>250000</v>
      </c>
      <c r="L496" s="25">
        <v>250624.29796624911</v>
      </c>
      <c r="M496" s="25">
        <v>275572</v>
      </c>
      <c r="N496" s="25">
        <v>90.946938718799998</v>
      </c>
      <c r="O496" s="26" t="s">
        <v>0</v>
      </c>
    </row>
    <row r="497" spans="2:15" x14ac:dyDescent="0.25">
      <c r="B497" s="23" t="s">
        <v>155</v>
      </c>
      <c r="C497" s="1" t="s">
        <v>167</v>
      </c>
      <c r="D497" s="1" t="s">
        <v>196</v>
      </c>
      <c r="E497" s="27"/>
      <c r="F497" s="1" t="s">
        <v>159</v>
      </c>
      <c r="G497" s="24">
        <v>44350.671238425923</v>
      </c>
      <c r="H497" s="24">
        <v>45448</v>
      </c>
      <c r="I497" s="1" t="s">
        <v>160</v>
      </c>
      <c r="J497" s="25">
        <v>275572</v>
      </c>
      <c r="K497" s="25">
        <v>250000</v>
      </c>
      <c r="L497" s="25">
        <v>250624.29796624911</v>
      </c>
      <c r="M497" s="25">
        <v>275572</v>
      </c>
      <c r="N497" s="25">
        <v>90.946938718799998</v>
      </c>
      <c r="O497" s="26" t="s">
        <v>0</v>
      </c>
    </row>
    <row r="498" spans="2:15" x14ac:dyDescent="0.25">
      <c r="B498" s="23" t="s">
        <v>155</v>
      </c>
      <c r="C498" s="1" t="s">
        <v>167</v>
      </c>
      <c r="D498" s="1" t="s">
        <v>196</v>
      </c>
      <c r="E498" s="27"/>
      <c r="F498" s="1" t="s">
        <v>159</v>
      </c>
      <c r="G498" s="24">
        <v>44421.644548611112</v>
      </c>
      <c r="H498" s="24">
        <v>45141</v>
      </c>
      <c r="I498" s="1" t="s">
        <v>160</v>
      </c>
      <c r="J498" s="25">
        <v>105524</v>
      </c>
      <c r="K498" s="25">
        <v>100000</v>
      </c>
      <c r="L498" s="25">
        <v>101110.9867271486</v>
      </c>
      <c r="M498" s="25">
        <v>105524</v>
      </c>
      <c r="N498" s="25">
        <v>95.818000385800005</v>
      </c>
      <c r="O498" s="26" t="s">
        <v>0</v>
      </c>
    </row>
    <row r="499" spans="2:15" x14ac:dyDescent="0.25">
      <c r="B499" s="23" t="s">
        <v>155</v>
      </c>
      <c r="C499" s="1" t="s">
        <v>167</v>
      </c>
      <c r="D499" s="1" t="s">
        <v>196</v>
      </c>
      <c r="E499" s="27"/>
      <c r="F499" s="1" t="s">
        <v>159</v>
      </c>
      <c r="G499" s="24">
        <v>44421.644814814812</v>
      </c>
      <c r="H499" s="24">
        <v>45141</v>
      </c>
      <c r="I499" s="1" t="s">
        <v>160</v>
      </c>
      <c r="J499" s="25">
        <v>105524</v>
      </c>
      <c r="K499" s="25">
        <v>100000</v>
      </c>
      <c r="L499" s="25">
        <v>101110.9867271486</v>
      </c>
      <c r="M499" s="25">
        <v>105524</v>
      </c>
      <c r="N499" s="25">
        <v>95.818000385800005</v>
      </c>
      <c r="O499" s="26" t="s">
        <v>0</v>
      </c>
    </row>
    <row r="500" spans="2:15" x14ac:dyDescent="0.25">
      <c r="B500" s="23" t="s">
        <v>155</v>
      </c>
      <c r="C500" s="1" t="s">
        <v>167</v>
      </c>
      <c r="D500" s="1" t="s">
        <v>196</v>
      </c>
      <c r="E500" s="27"/>
      <c r="F500" s="1" t="s">
        <v>159</v>
      </c>
      <c r="G500" s="24">
        <v>44421.644826388889</v>
      </c>
      <c r="H500" s="24">
        <v>45141</v>
      </c>
      <c r="I500" s="1" t="s">
        <v>160</v>
      </c>
      <c r="J500" s="25">
        <v>105524</v>
      </c>
      <c r="K500" s="25">
        <v>100000</v>
      </c>
      <c r="L500" s="25">
        <v>101110.9867271486</v>
      </c>
      <c r="M500" s="25">
        <v>105524</v>
      </c>
      <c r="N500" s="25">
        <v>95.818000385800005</v>
      </c>
      <c r="O500" s="26" t="s">
        <v>0</v>
      </c>
    </row>
    <row r="501" spans="2:15" x14ac:dyDescent="0.25">
      <c r="B501" s="23" t="s">
        <v>155</v>
      </c>
      <c r="C501" s="1" t="s">
        <v>167</v>
      </c>
      <c r="D501" s="1" t="s">
        <v>196</v>
      </c>
      <c r="E501" s="27"/>
      <c r="F501" s="1" t="s">
        <v>159</v>
      </c>
      <c r="G501" s="24">
        <v>44421.644849537035</v>
      </c>
      <c r="H501" s="24">
        <v>45141</v>
      </c>
      <c r="I501" s="1" t="s">
        <v>160</v>
      </c>
      <c r="J501" s="25">
        <v>105524</v>
      </c>
      <c r="K501" s="25">
        <v>100000</v>
      </c>
      <c r="L501" s="25">
        <v>101110.9867271486</v>
      </c>
      <c r="M501" s="25">
        <v>105524</v>
      </c>
      <c r="N501" s="25">
        <v>95.818000385800005</v>
      </c>
      <c r="O501" s="26" t="s">
        <v>0</v>
      </c>
    </row>
    <row r="502" spans="2:15" x14ac:dyDescent="0.25">
      <c r="B502" s="23" t="s">
        <v>155</v>
      </c>
      <c r="C502" s="1" t="s">
        <v>167</v>
      </c>
      <c r="D502" s="1" t="s">
        <v>196</v>
      </c>
      <c r="E502" s="27"/>
      <c r="F502" s="1" t="s">
        <v>159</v>
      </c>
      <c r="G502" s="24">
        <v>44421.644872685181</v>
      </c>
      <c r="H502" s="24">
        <v>45141</v>
      </c>
      <c r="I502" s="1" t="s">
        <v>160</v>
      </c>
      <c r="J502" s="25">
        <v>105524</v>
      </c>
      <c r="K502" s="25">
        <v>100000</v>
      </c>
      <c r="L502" s="25">
        <v>101110.9867271486</v>
      </c>
      <c r="M502" s="25">
        <v>105524</v>
      </c>
      <c r="N502" s="25">
        <v>95.818000385800005</v>
      </c>
      <c r="O502" s="26" t="s">
        <v>0</v>
      </c>
    </row>
    <row r="503" spans="2:15" x14ac:dyDescent="0.25">
      <c r="B503" s="23" t="s">
        <v>155</v>
      </c>
      <c r="C503" s="1" t="s">
        <v>167</v>
      </c>
      <c r="D503" s="1" t="s">
        <v>196</v>
      </c>
      <c r="E503" s="27"/>
      <c r="F503" s="1" t="s">
        <v>159</v>
      </c>
      <c r="G503" s="24">
        <v>44421.644884259258</v>
      </c>
      <c r="H503" s="24">
        <v>45141</v>
      </c>
      <c r="I503" s="1" t="s">
        <v>160</v>
      </c>
      <c r="J503" s="25">
        <v>105524</v>
      </c>
      <c r="K503" s="25">
        <v>100000</v>
      </c>
      <c r="L503" s="25">
        <v>101110.9867271486</v>
      </c>
      <c r="M503" s="25">
        <v>105524</v>
      </c>
      <c r="N503" s="25">
        <v>95.818000385800005</v>
      </c>
      <c r="O503" s="26" t="s">
        <v>0</v>
      </c>
    </row>
    <row r="504" spans="2:15" x14ac:dyDescent="0.25">
      <c r="B504" s="23" t="s">
        <v>155</v>
      </c>
      <c r="C504" s="1" t="s">
        <v>167</v>
      </c>
      <c r="D504" s="1" t="s">
        <v>196</v>
      </c>
      <c r="E504" s="27"/>
      <c r="F504" s="1" t="s">
        <v>159</v>
      </c>
      <c r="G504" s="24">
        <v>44421.644907407404</v>
      </c>
      <c r="H504" s="24">
        <v>45141</v>
      </c>
      <c r="I504" s="1" t="s">
        <v>160</v>
      </c>
      <c r="J504" s="25">
        <v>105524</v>
      </c>
      <c r="K504" s="25">
        <v>100000</v>
      </c>
      <c r="L504" s="25">
        <v>101110.9867271486</v>
      </c>
      <c r="M504" s="25">
        <v>105524</v>
      </c>
      <c r="N504" s="25">
        <v>95.818000385800005</v>
      </c>
      <c r="O504" s="26" t="s">
        <v>0</v>
      </c>
    </row>
    <row r="505" spans="2:15" x14ac:dyDescent="0.25">
      <c r="B505" s="23" t="s">
        <v>155</v>
      </c>
      <c r="C505" s="1" t="s">
        <v>167</v>
      </c>
      <c r="D505" s="1" t="s">
        <v>196</v>
      </c>
      <c r="E505" s="27"/>
      <c r="F505" s="1" t="s">
        <v>159</v>
      </c>
      <c r="G505" s="24">
        <v>44421.644918981481</v>
      </c>
      <c r="H505" s="24">
        <v>45141</v>
      </c>
      <c r="I505" s="1" t="s">
        <v>160</v>
      </c>
      <c r="J505" s="25">
        <v>105524</v>
      </c>
      <c r="K505" s="25">
        <v>100000</v>
      </c>
      <c r="L505" s="25">
        <v>101110.9867271486</v>
      </c>
      <c r="M505" s="25">
        <v>105524</v>
      </c>
      <c r="N505" s="25">
        <v>95.818000385800005</v>
      </c>
      <c r="O505" s="26" t="s">
        <v>0</v>
      </c>
    </row>
    <row r="506" spans="2:15" x14ac:dyDescent="0.25">
      <c r="B506" s="23" t="s">
        <v>155</v>
      </c>
      <c r="C506" s="1" t="s">
        <v>167</v>
      </c>
      <c r="D506" s="1" t="s">
        <v>196</v>
      </c>
      <c r="E506" s="27"/>
      <c r="F506" s="1" t="s">
        <v>159</v>
      </c>
      <c r="G506" s="24">
        <v>44421.644930555551</v>
      </c>
      <c r="H506" s="24">
        <v>45141</v>
      </c>
      <c r="I506" s="1" t="s">
        <v>160</v>
      </c>
      <c r="J506" s="25">
        <v>105524</v>
      </c>
      <c r="K506" s="25">
        <v>100000</v>
      </c>
      <c r="L506" s="25">
        <v>101110.9867271486</v>
      </c>
      <c r="M506" s="25">
        <v>105524</v>
      </c>
      <c r="N506" s="25">
        <v>95.818000385800005</v>
      </c>
      <c r="O506" s="26" t="s">
        <v>0</v>
      </c>
    </row>
    <row r="507" spans="2:15" x14ac:dyDescent="0.25">
      <c r="B507" s="23" t="s">
        <v>155</v>
      </c>
      <c r="C507" s="1" t="s">
        <v>167</v>
      </c>
      <c r="D507" s="1" t="s">
        <v>196</v>
      </c>
      <c r="E507" s="27"/>
      <c r="F507" s="1" t="s">
        <v>159</v>
      </c>
      <c r="G507" s="24">
        <v>44421.644942129627</v>
      </c>
      <c r="H507" s="24">
        <v>45141</v>
      </c>
      <c r="I507" s="1" t="s">
        <v>160</v>
      </c>
      <c r="J507" s="25">
        <v>105524</v>
      </c>
      <c r="K507" s="25">
        <v>100000</v>
      </c>
      <c r="L507" s="25">
        <v>101110.9867271486</v>
      </c>
      <c r="M507" s="25">
        <v>105524</v>
      </c>
      <c r="N507" s="25">
        <v>95.818000385800005</v>
      </c>
      <c r="O507" s="26" t="s">
        <v>0</v>
      </c>
    </row>
    <row r="508" spans="2:15" x14ac:dyDescent="0.25">
      <c r="B508" s="23" t="s">
        <v>155</v>
      </c>
      <c r="C508" s="1" t="s">
        <v>167</v>
      </c>
      <c r="D508" s="1" t="s">
        <v>196</v>
      </c>
      <c r="E508" s="27"/>
      <c r="F508" s="1" t="s">
        <v>159</v>
      </c>
      <c r="G508" s="24">
        <v>44421.644953703704</v>
      </c>
      <c r="H508" s="24">
        <v>45141</v>
      </c>
      <c r="I508" s="1" t="s">
        <v>160</v>
      </c>
      <c r="J508" s="25">
        <v>105524</v>
      </c>
      <c r="K508" s="25">
        <v>100000</v>
      </c>
      <c r="L508" s="25">
        <v>101110.9867271486</v>
      </c>
      <c r="M508" s="25">
        <v>105524</v>
      </c>
      <c r="N508" s="25">
        <v>95.818000385800005</v>
      </c>
      <c r="O508" s="26" t="s">
        <v>0</v>
      </c>
    </row>
    <row r="509" spans="2:15" x14ac:dyDescent="0.25">
      <c r="B509" s="23" t="s">
        <v>155</v>
      </c>
      <c r="C509" s="1" t="s">
        <v>167</v>
      </c>
      <c r="D509" s="1" t="s">
        <v>196</v>
      </c>
      <c r="E509" s="27"/>
      <c r="F509" s="1" t="s">
        <v>159</v>
      </c>
      <c r="G509" s="24">
        <v>44421.644965277774</v>
      </c>
      <c r="H509" s="24">
        <v>45141</v>
      </c>
      <c r="I509" s="1" t="s">
        <v>160</v>
      </c>
      <c r="J509" s="25">
        <v>105524</v>
      </c>
      <c r="K509" s="25">
        <v>100000</v>
      </c>
      <c r="L509" s="25">
        <v>101110.9867271486</v>
      </c>
      <c r="M509" s="25">
        <v>105524</v>
      </c>
      <c r="N509" s="25">
        <v>95.818000385800005</v>
      </c>
      <c r="O509" s="26" t="s">
        <v>0</v>
      </c>
    </row>
    <row r="510" spans="2:15" x14ac:dyDescent="0.25">
      <c r="B510" s="23" t="s">
        <v>155</v>
      </c>
      <c r="C510" s="1" t="s">
        <v>167</v>
      </c>
      <c r="D510" s="1" t="s">
        <v>196</v>
      </c>
      <c r="E510" s="27"/>
      <c r="F510" s="1" t="s">
        <v>159</v>
      </c>
      <c r="G510" s="24">
        <v>44421.644976851851</v>
      </c>
      <c r="H510" s="24">
        <v>45141</v>
      </c>
      <c r="I510" s="1" t="s">
        <v>160</v>
      </c>
      <c r="J510" s="25">
        <v>105524</v>
      </c>
      <c r="K510" s="25">
        <v>100000</v>
      </c>
      <c r="L510" s="25">
        <v>101110.9867271486</v>
      </c>
      <c r="M510" s="25">
        <v>105524</v>
      </c>
      <c r="N510" s="25">
        <v>95.818000385800005</v>
      </c>
      <c r="O510" s="26" t="s">
        <v>0</v>
      </c>
    </row>
    <row r="511" spans="2:15" x14ac:dyDescent="0.25">
      <c r="B511" s="23" t="s">
        <v>155</v>
      </c>
      <c r="C511" s="1" t="s">
        <v>167</v>
      </c>
      <c r="D511" s="1" t="s">
        <v>196</v>
      </c>
      <c r="E511" s="27"/>
      <c r="F511" s="1" t="s">
        <v>159</v>
      </c>
      <c r="G511" s="24">
        <v>44421.644999999997</v>
      </c>
      <c r="H511" s="24">
        <v>45141</v>
      </c>
      <c r="I511" s="1" t="s">
        <v>160</v>
      </c>
      <c r="J511" s="25">
        <v>105524</v>
      </c>
      <c r="K511" s="25">
        <v>100000</v>
      </c>
      <c r="L511" s="25">
        <v>101110.9867271486</v>
      </c>
      <c r="M511" s="25">
        <v>105524</v>
      </c>
      <c r="N511" s="25">
        <v>95.818000385800005</v>
      </c>
      <c r="O511" s="26" t="s">
        <v>0</v>
      </c>
    </row>
    <row r="512" spans="2:15" x14ac:dyDescent="0.25">
      <c r="B512" s="23" t="s">
        <v>155</v>
      </c>
      <c r="C512" s="1" t="s">
        <v>167</v>
      </c>
      <c r="D512" s="1" t="s">
        <v>196</v>
      </c>
      <c r="E512" s="27"/>
      <c r="F512" s="1" t="s">
        <v>159</v>
      </c>
      <c r="G512" s="24">
        <v>44421.645162037035</v>
      </c>
      <c r="H512" s="24">
        <v>45141</v>
      </c>
      <c r="I512" s="1" t="s">
        <v>160</v>
      </c>
      <c r="J512" s="25">
        <v>105524</v>
      </c>
      <c r="K512" s="25">
        <v>100000</v>
      </c>
      <c r="L512" s="25">
        <v>101110.9867271486</v>
      </c>
      <c r="M512" s="25">
        <v>105524</v>
      </c>
      <c r="N512" s="25">
        <v>95.818000385800005</v>
      </c>
      <c r="O512" s="26" t="s">
        <v>0</v>
      </c>
    </row>
    <row r="513" spans="2:15" x14ac:dyDescent="0.25">
      <c r="B513" s="23" t="s">
        <v>155</v>
      </c>
      <c r="C513" s="1" t="s">
        <v>167</v>
      </c>
      <c r="D513" s="1" t="s">
        <v>196</v>
      </c>
      <c r="E513" s="27"/>
      <c r="F513" s="1" t="s">
        <v>159</v>
      </c>
      <c r="G513" s="24">
        <v>44424.668935185182</v>
      </c>
      <c r="H513" s="24">
        <v>45145</v>
      </c>
      <c r="I513" s="1" t="s">
        <v>160</v>
      </c>
      <c r="J513" s="25">
        <v>105532</v>
      </c>
      <c r="K513" s="25">
        <v>100000</v>
      </c>
      <c r="L513" s="25">
        <v>101084.10998830741</v>
      </c>
      <c r="M513" s="25">
        <v>105532</v>
      </c>
      <c r="N513" s="25">
        <v>95.785268912099994</v>
      </c>
      <c r="O513" s="26" t="s">
        <v>0</v>
      </c>
    </row>
    <row r="514" spans="2:15" x14ac:dyDescent="0.25">
      <c r="B514" s="23" t="s">
        <v>155</v>
      </c>
      <c r="C514" s="1" t="s">
        <v>167</v>
      </c>
      <c r="D514" s="1" t="s">
        <v>196</v>
      </c>
      <c r="E514" s="27"/>
      <c r="F514" s="1" t="s">
        <v>159</v>
      </c>
      <c r="G514" s="24">
        <v>44424.674687500003</v>
      </c>
      <c r="H514" s="24">
        <v>45145</v>
      </c>
      <c r="I514" s="1" t="s">
        <v>160</v>
      </c>
      <c r="J514" s="25">
        <v>105532</v>
      </c>
      <c r="K514" s="25">
        <v>100000</v>
      </c>
      <c r="L514" s="25">
        <v>101084.10998830741</v>
      </c>
      <c r="M514" s="25">
        <v>105532</v>
      </c>
      <c r="N514" s="25">
        <v>95.785268912099994</v>
      </c>
      <c r="O514" s="26" t="s">
        <v>0</v>
      </c>
    </row>
    <row r="515" spans="2:15" x14ac:dyDescent="0.25">
      <c r="B515" s="23" t="s">
        <v>155</v>
      </c>
      <c r="C515" s="1" t="s">
        <v>167</v>
      </c>
      <c r="D515" s="1" t="s">
        <v>196</v>
      </c>
      <c r="E515" s="27"/>
      <c r="F515" s="1" t="s">
        <v>159</v>
      </c>
      <c r="G515" s="24">
        <v>44424.674699074072</v>
      </c>
      <c r="H515" s="24">
        <v>45145</v>
      </c>
      <c r="I515" s="1" t="s">
        <v>160</v>
      </c>
      <c r="J515" s="25">
        <v>105532</v>
      </c>
      <c r="K515" s="25">
        <v>100000</v>
      </c>
      <c r="L515" s="25">
        <v>101084.10998830741</v>
      </c>
      <c r="M515" s="25">
        <v>105532</v>
      </c>
      <c r="N515" s="25">
        <v>95.785268912099994</v>
      </c>
      <c r="O515" s="26" t="s">
        <v>0</v>
      </c>
    </row>
    <row r="516" spans="2:15" x14ac:dyDescent="0.25">
      <c r="B516" s="23" t="s">
        <v>155</v>
      </c>
      <c r="C516" s="1" t="s">
        <v>167</v>
      </c>
      <c r="D516" s="1" t="s">
        <v>196</v>
      </c>
      <c r="E516" s="27"/>
      <c r="F516" s="1" t="s">
        <v>159</v>
      </c>
      <c r="G516" s="24">
        <v>44424.674710648149</v>
      </c>
      <c r="H516" s="24">
        <v>45145</v>
      </c>
      <c r="I516" s="1" t="s">
        <v>160</v>
      </c>
      <c r="J516" s="25">
        <v>105532</v>
      </c>
      <c r="K516" s="25">
        <v>100000</v>
      </c>
      <c r="L516" s="25">
        <v>101084.10998830741</v>
      </c>
      <c r="M516" s="25">
        <v>105532</v>
      </c>
      <c r="N516" s="25">
        <v>95.785268912099994</v>
      </c>
      <c r="O516" s="26" t="s">
        <v>0</v>
      </c>
    </row>
    <row r="517" spans="2:15" x14ac:dyDescent="0.25">
      <c r="B517" s="23" t="s">
        <v>155</v>
      </c>
      <c r="C517" s="1" t="s">
        <v>167</v>
      </c>
      <c r="D517" s="1" t="s">
        <v>196</v>
      </c>
      <c r="E517" s="27"/>
      <c r="F517" s="1" t="s">
        <v>159</v>
      </c>
      <c r="G517" s="24">
        <v>44424.674710648149</v>
      </c>
      <c r="H517" s="24">
        <v>45145</v>
      </c>
      <c r="I517" s="1" t="s">
        <v>160</v>
      </c>
      <c r="J517" s="25">
        <v>105532</v>
      </c>
      <c r="K517" s="25">
        <v>100000</v>
      </c>
      <c r="L517" s="25">
        <v>101084.10998830741</v>
      </c>
      <c r="M517" s="25">
        <v>105532</v>
      </c>
      <c r="N517" s="25">
        <v>95.785268912099994</v>
      </c>
      <c r="O517" s="26" t="s">
        <v>0</v>
      </c>
    </row>
    <row r="518" spans="2:15" x14ac:dyDescent="0.25">
      <c r="B518" s="23" t="s">
        <v>155</v>
      </c>
      <c r="C518" s="1" t="s">
        <v>167</v>
      </c>
      <c r="D518" s="1" t="s">
        <v>196</v>
      </c>
      <c r="E518" s="27"/>
      <c r="F518" s="1" t="s">
        <v>159</v>
      </c>
      <c r="G518" s="24">
        <v>44424.674722222226</v>
      </c>
      <c r="H518" s="24">
        <v>45145</v>
      </c>
      <c r="I518" s="1" t="s">
        <v>160</v>
      </c>
      <c r="J518" s="25">
        <v>105532</v>
      </c>
      <c r="K518" s="25">
        <v>100000</v>
      </c>
      <c r="L518" s="25">
        <v>101084.10998830741</v>
      </c>
      <c r="M518" s="25">
        <v>105532</v>
      </c>
      <c r="N518" s="25">
        <v>95.785268912099994</v>
      </c>
      <c r="O518" s="26" t="s">
        <v>0</v>
      </c>
    </row>
    <row r="519" spans="2:15" x14ac:dyDescent="0.25">
      <c r="B519" s="23" t="s">
        <v>155</v>
      </c>
      <c r="C519" s="1" t="s">
        <v>167</v>
      </c>
      <c r="D519" s="1" t="s">
        <v>196</v>
      </c>
      <c r="E519" s="27"/>
      <c r="F519" s="1" t="s">
        <v>159</v>
      </c>
      <c r="G519" s="24">
        <v>44424.674733796295</v>
      </c>
      <c r="H519" s="24">
        <v>45145</v>
      </c>
      <c r="I519" s="1" t="s">
        <v>160</v>
      </c>
      <c r="J519" s="25">
        <v>105532</v>
      </c>
      <c r="K519" s="25">
        <v>100000</v>
      </c>
      <c r="L519" s="25">
        <v>101084.10998830741</v>
      </c>
      <c r="M519" s="25">
        <v>105532</v>
      </c>
      <c r="N519" s="25">
        <v>95.785268912099994</v>
      </c>
      <c r="O519" s="26" t="s">
        <v>0</v>
      </c>
    </row>
    <row r="520" spans="2:15" x14ac:dyDescent="0.25">
      <c r="B520" s="23" t="s">
        <v>155</v>
      </c>
      <c r="C520" s="1" t="s">
        <v>167</v>
      </c>
      <c r="D520" s="1" t="s">
        <v>196</v>
      </c>
      <c r="E520" s="27"/>
      <c r="F520" s="1" t="s">
        <v>159</v>
      </c>
      <c r="G520" s="24">
        <v>44424.674745370372</v>
      </c>
      <c r="H520" s="24">
        <v>45145</v>
      </c>
      <c r="I520" s="1" t="s">
        <v>160</v>
      </c>
      <c r="J520" s="25">
        <v>105532</v>
      </c>
      <c r="K520" s="25">
        <v>100000</v>
      </c>
      <c r="L520" s="25">
        <v>101084.10998830741</v>
      </c>
      <c r="M520" s="25">
        <v>105532</v>
      </c>
      <c r="N520" s="25">
        <v>95.785268912099994</v>
      </c>
      <c r="O520" s="26" t="s">
        <v>0</v>
      </c>
    </row>
    <row r="521" spans="2:15" x14ac:dyDescent="0.25">
      <c r="B521" s="23" t="s">
        <v>155</v>
      </c>
      <c r="C521" s="1" t="s">
        <v>167</v>
      </c>
      <c r="D521" s="1" t="s">
        <v>196</v>
      </c>
      <c r="E521" s="27"/>
      <c r="F521" s="1" t="s">
        <v>159</v>
      </c>
      <c r="G521" s="24">
        <v>44424.674861111111</v>
      </c>
      <c r="H521" s="24">
        <v>45145</v>
      </c>
      <c r="I521" s="1" t="s">
        <v>160</v>
      </c>
      <c r="J521" s="25">
        <v>105532</v>
      </c>
      <c r="K521" s="25">
        <v>100000</v>
      </c>
      <c r="L521" s="25">
        <v>101084.10998830741</v>
      </c>
      <c r="M521" s="25">
        <v>105532</v>
      </c>
      <c r="N521" s="25">
        <v>95.785268912099994</v>
      </c>
      <c r="O521" s="26" t="s">
        <v>0</v>
      </c>
    </row>
    <row r="522" spans="2:15" x14ac:dyDescent="0.25">
      <c r="B522" s="23" t="s">
        <v>155</v>
      </c>
      <c r="C522" s="1" t="s">
        <v>167</v>
      </c>
      <c r="D522" s="1" t="s">
        <v>196</v>
      </c>
      <c r="E522" s="27"/>
      <c r="F522" s="1" t="s">
        <v>159</v>
      </c>
      <c r="G522" s="24">
        <v>44424.674872685187</v>
      </c>
      <c r="H522" s="24">
        <v>45145</v>
      </c>
      <c r="I522" s="1" t="s">
        <v>160</v>
      </c>
      <c r="J522" s="25">
        <v>105532</v>
      </c>
      <c r="K522" s="25">
        <v>100000</v>
      </c>
      <c r="L522" s="25">
        <v>101084.10998830741</v>
      </c>
      <c r="M522" s="25">
        <v>105532</v>
      </c>
      <c r="N522" s="25">
        <v>95.785268912099994</v>
      </c>
      <c r="O522" s="26" t="s">
        <v>0</v>
      </c>
    </row>
    <row r="523" spans="2:15" x14ac:dyDescent="0.25">
      <c r="B523" s="23" t="s">
        <v>155</v>
      </c>
      <c r="C523" s="1" t="s">
        <v>186</v>
      </c>
      <c r="D523" s="1" t="s">
        <v>196</v>
      </c>
      <c r="E523" s="27"/>
      <c r="F523" s="1"/>
      <c r="G523" s="24">
        <v>44225.550567129627</v>
      </c>
      <c r="H523" s="24">
        <v>45320</v>
      </c>
      <c r="I523" s="1" t="s">
        <v>160</v>
      </c>
      <c r="J523" s="25">
        <v>28753.42</v>
      </c>
      <c r="K523" s="25">
        <v>25003.4</v>
      </c>
      <c r="L523" s="25">
        <v>25246.023106105</v>
      </c>
      <c r="M523" s="25">
        <v>28753.42</v>
      </c>
      <c r="N523" s="25">
        <v>87.801809684199995</v>
      </c>
      <c r="O523" s="26" t="s">
        <v>0</v>
      </c>
    </row>
    <row r="524" spans="2:15" x14ac:dyDescent="0.25">
      <c r="B524" s="23" t="s">
        <v>155</v>
      </c>
      <c r="C524" s="1" t="s">
        <v>186</v>
      </c>
      <c r="D524" s="1" t="s">
        <v>196</v>
      </c>
      <c r="E524" s="27"/>
      <c r="F524" s="1"/>
      <c r="G524" s="24">
        <v>44225.550902777773</v>
      </c>
      <c r="H524" s="24">
        <v>45320</v>
      </c>
      <c r="I524" s="1" t="s">
        <v>160</v>
      </c>
      <c r="J524" s="25">
        <v>28753.42</v>
      </c>
      <c r="K524" s="25">
        <v>25003.4</v>
      </c>
      <c r="L524" s="25">
        <v>25246.023106105</v>
      </c>
      <c r="M524" s="25">
        <v>28753.42</v>
      </c>
      <c r="N524" s="25">
        <v>87.801809684199995</v>
      </c>
      <c r="O524" s="26" t="s">
        <v>0</v>
      </c>
    </row>
    <row r="525" spans="2:15" x14ac:dyDescent="0.25">
      <c r="B525" s="23" t="s">
        <v>155</v>
      </c>
      <c r="C525" s="1" t="s">
        <v>186</v>
      </c>
      <c r="D525" s="1" t="s">
        <v>196</v>
      </c>
      <c r="E525" s="27"/>
      <c r="F525" s="1"/>
      <c r="G525" s="24">
        <v>44225.551400462966</v>
      </c>
      <c r="H525" s="24">
        <v>45320</v>
      </c>
      <c r="I525" s="1" t="s">
        <v>160</v>
      </c>
      <c r="J525" s="25">
        <v>28753.42</v>
      </c>
      <c r="K525" s="25">
        <v>25003.4</v>
      </c>
      <c r="L525" s="25">
        <v>25246.023106105</v>
      </c>
      <c r="M525" s="25">
        <v>28753.42</v>
      </c>
      <c r="N525" s="25">
        <v>87.801809684199995</v>
      </c>
      <c r="O525" s="26" t="s">
        <v>0</v>
      </c>
    </row>
    <row r="526" spans="2:15" x14ac:dyDescent="0.25">
      <c r="B526" s="23" t="s">
        <v>155</v>
      </c>
      <c r="C526" s="1" t="s">
        <v>186</v>
      </c>
      <c r="D526" s="1" t="s">
        <v>196</v>
      </c>
      <c r="E526" s="27"/>
      <c r="F526" s="1"/>
      <c r="G526" s="24">
        <v>44225.551666666666</v>
      </c>
      <c r="H526" s="24">
        <v>45320</v>
      </c>
      <c r="I526" s="1" t="s">
        <v>160</v>
      </c>
      <c r="J526" s="25">
        <v>28753.42</v>
      </c>
      <c r="K526" s="25">
        <v>25003.4</v>
      </c>
      <c r="L526" s="25">
        <v>25246.023106105</v>
      </c>
      <c r="M526" s="25">
        <v>28753.42</v>
      </c>
      <c r="N526" s="25">
        <v>87.801809684199995</v>
      </c>
      <c r="O526" s="26" t="s">
        <v>0</v>
      </c>
    </row>
    <row r="527" spans="2:15" x14ac:dyDescent="0.25">
      <c r="B527" s="23" t="s">
        <v>155</v>
      </c>
      <c r="C527" s="1" t="s">
        <v>186</v>
      </c>
      <c r="D527" s="1" t="s">
        <v>196</v>
      </c>
      <c r="E527" s="27"/>
      <c r="F527" s="1"/>
      <c r="G527" s="24">
        <v>44225.552025462966</v>
      </c>
      <c r="H527" s="24">
        <v>45320</v>
      </c>
      <c r="I527" s="1" t="s">
        <v>160</v>
      </c>
      <c r="J527" s="25">
        <v>28753.42</v>
      </c>
      <c r="K527" s="25">
        <v>25003.4</v>
      </c>
      <c r="L527" s="25">
        <v>25246.023106105</v>
      </c>
      <c r="M527" s="25">
        <v>28753.42</v>
      </c>
      <c r="N527" s="25">
        <v>87.801809684199995</v>
      </c>
      <c r="O527" s="26" t="s">
        <v>0</v>
      </c>
    </row>
    <row r="528" spans="2:15" x14ac:dyDescent="0.25">
      <c r="B528" s="23" t="s">
        <v>155</v>
      </c>
      <c r="C528" s="1" t="s">
        <v>186</v>
      </c>
      <c r="D528" s="1" t="s">
        <v>196</v>
      </c>
      <c r="E528" s="27"/>
      <c r="F528" s="1"/>
      <c r="G528" s="24">
        <v>44225.55229166666</v>
      </c>
      <c r="H528" s="24">
        <v>45320</v>
      </c>
      <c r="I528" s="1" t="s">
        <v>160</v>
      </c>
      <c r="J528" s="25">
        <v>28753.42</v>
      </c>
      <c r="K528" s="25">
        <v>25003.4</v>
      </c>
      <c r="L528" s="25">
        <v>25246.023106105</v>
      </c>
      <c r="M528" s="25">
        <v>28753.42</v>
      </c>
      <c r="N528" s="25">
        <v>87.801809684199995</v>
      </c>
      <c r="O528" s="26" t="s">
        <v>0</v>
      </c>
    </row>
    <row r="529" spans="2:15" x14ac:dyDescent="0.25">
      <c r="B529" s="23" t="s">
        <v>155</v>
      </c>
      <c r="C529" s="1" t="s">
        <v>186</v>
      </c>
      <c r="D529" s="1" t="s">
        <v>196</v>
      </c>
      <c r="E529" s="27"/>
      <c r="F529" s="1"/>
      <c r="G529" s="24">
        <v>44225.553368055553</v>
      </c>
      <c r="H529" s="24">
        <v>45320</v>
      </c>
      <c r="I529" s="1" t="s">
        <v>160</v>
      </c>
      <c r="J529" s="25">
        <v>28753.42</v>
      </c>
      <c r="K529" s="25">
        <v>25003.4</v>
      </c>
      <c r="L529" s="25">
        <v>25246.023106105</v>
      </c>
      <c r="M529" s="25">
        <v>28753.42</v>
      </c>
      <c r="N529" s="25">
        <v>87.801809684199995</v>
      </c>
      <c r="O529" s="26" t="s">
        <v>0</v>
      </c>
    </row>
    <row r="530" spans="2:15" x14ac:dyDescent="0.25">
      <c r="B530" s="23" t="s">
        <v>155</v>
      </c>
      <c r="C530" s="1" t="s">
        <v>186</v>
      </c>
      <c r="D530" s="1" t="s">
        <v>196</v>
      </c>
      <c r="E530" s="27"/>
      <c r="F530" s="1"/>
      <c r="G530" s="24">
        <v>44225.553796296299</v>
      </c>
      <c r="H530" s="24">
        <v>45320</v>
      </c>
      <c r="I530" s="1" t="s">
        <v>160</v>
      </c>
      <c r="J530" s="25">
        <v>28753.42</v>
      </c>
      <c r="K530" s="25">
        <v>25003.4</v>
      </c>
      <c r="L530" s="25">
        <v>25246.023106105</v>
      </c>
      <c r="M530" s="25">
        <v>28753.42</v>
      </c>
      <c r="N530" s="25">
        <v>87.801809684199995</v>
      </c>
      <c r="O530" s="26" t="s">
        <v>0</v>
      </c>
    </row>
    <row r="531" spans="2:15" x14ac:dyDescent="0.25">
      <c r="B531" s="23" t="s">
        <v>155</v>
      </c>
      <c r="C531" s="1" t="s">
        <v>186</v>
      </c>
      <c r="D531" s="1" t="s">
        <v>196</v>
      </c>
      <c r="E531" s="27"/>
      <c r="F531" s="1"/>
      <c r="G531" s="24">
        <v>44225.554131944446</v>
      </c>
      <c r="H531" s="24">
        <v>45320</v>
      </c>
      <c r="I531" s="1" t="s">
        <v>160</v>
      </c>
      <c r="J531" s="25">
        <v>28753.42</v>
      </c>
      <c r="K531" s="25">
        <v>25003.4</v>
      </c>
      <c r="L531" s="25">
        <v>25246.023106105</v>
      </c>
      <c r="M531" s="25">
        <v>28753.42</v>
      </c>
      <c r="N531" s="25">
        <v>87.801809684199995</v>
      </c>
      <c r="O531" s="26" t="s">
        <v>0</v>
      </c>
    </row>
    <row r="532" spans="2:15" x14ac:dyDescent="0.25">
      <c r="B532" s="23" t="s">
        <v>155</v>
      </c>
      <c r="C532" s="1" t="s">
        <v>186</v>
      </c>
      <c r="D532" s="1" t="s">
        <v>196</v>
      </c>
      <c r="E532" s="27"/>
      <c r="F532" s="1"/>
      <c r="G532" s="24">
        <v>44225.554444444439</v>
      </c>
      <c r="H532" s="24">
        <v>45320</v>
      </c>
      <c r="I532" s="1" t="s">
        <v>160</v>
      </c>
      <c r="J532" s="25">
        <v>28753.42</v>
      </c>
      <c r="K532" s="25">
        <v>25003.4</v>
      </c>
      <c r="L532" s="25">
        <v>25246.023106105</v>
      </c>
      <c r="M532" s="25">
        <v>28753.42</v>
      </c>
      <c r="N532" s="25">
        <v>87.801809684199995</v>
      </c>
      <c r="O532" s="26" t="s">
        <v>0</v>
      </c>
    </row>
    <row r="533" spans="2:15" x14ac:dyDescent="0.25">
      <c r="B533" s="23" t="s">
        <v>155</v>
      </c>
      <c r="C533" s="1" t="s">
        <v>186</v>
      </c>
      <c r="D533" s="1" t="s">
        <v>196</v>
      </c>
      <c r="E533" s="27"/>
      <c r="F533" s="1"/>
      <c r="G533" s="24">
        <v>44225.554768518516</v>
      </c>
      <c r="H533" s="24">
        <v>45320</v>
      </c>
      <c r="I533" s="1" t="s">
        <v>160</v>
      </c>
      <c r="J533" s="25">
        <v>28753.42</v>
      </c>
      <c r="K533" s="25">
        <v>25003.4</v>
      </c>
      <c r="L533" s="25">
        <v>25246.023106105</v>
      </c>
      <c r="M533" s="25">
        <v>28753.42</v>
      </c>
      <c r="N533" s="25">
        <v>87.801809684199995</v>
      </c>
      <c r="O533" s="26" t="s">
        <v>0</v>
      </c>
    </row>
    <row r="534" spans="2:15" x14ac:dyDescent="0.25">
      <c r="B534" s="23" t="s">
        <v>155</v>
      </c>
      <c r="C534" s="1" t="s">
        <v>186</v>
      </c>
      <c r="D534" s="1" t="s">
        <v>196</v>
      </c>
      <c r="E534" s="27"/>
      <c r="F534" s="1"/>
      <c r="G534" s="24">
        <v>44319.535995370366</v>
      </c>
      <c r="H534" s="24">
        <v>45320</v>
      </c>
      <c r="I534" s="1" t="s">
        <v>160</v>
      </c>
      <c r="J534" s="25">
        <v>28445.200000000001</v>
      </c>
      <c r="K534" s="25">
        <v>25016.94</v>
      </c>
      <c r="L534" s="25">
        <v>25246.0144732915</v>
      </c>
      <c r="M534" s="25">
        <v>28445.200000000001</v>
      </c>
      <c r="N534" s="25">
        <v>88.753162126800007</v>
      </c>
      <c r="O534" s="26" t="s">
        <v>0</v>
      </c>
    </row>
    <row r="535" spans="2:15" x14ac:dyDescent="0.25">
      <c r="B535" s="23" t="s">
        <v>155</v>
      </c>
      <c r="C535" s="1" t="s">
        <v>186</v>
      </c>
      <c r="D535" s="1" t="s">
        <v>196</v>
      </c>
      <c r="E535" s="27"/>
      <c r="F535" s="1"/>
      <c r="G535" s="24">
        <v>44326.683518518519</v>
      </c>
      <c r="H535" s="24">
        <v>45057</v>
      </c>
      <c r="I535" s="1" t="s">
        <v>160</v>
      </c>
      <c r="J535" s="25">
        <v>107510.27</v>
      </c>
      <c r="K535" s="25">
        <v>99999.99</v>
      </c>
      <c r="L535" s="25">
        <v>100615.0084619063</v>
      </c>
      <c r="M535" s="25">
        <v>107510.27</v>
      </c>
      <c r="N535" s="25">
        <v>93.586415941400006</v>
      </c>
      <c r="O535" s="26" t="s">
        <v>0</v>
      </c>
    </row>
    <row r="536" spans="2:15" x14ac:dyDescent="0.25">
      <c r="B536" s="23" t="s">
        <v>155</v>
      </c>
      <c r="C536" s="1" t="s">
        <v>186</v>
      </c>
      <c r="D536" s="1" t="s">
        <v>196</v>
      </c>
      <c r="E536" s="27"/>
      <c r="F536" s="1"/>
      <c r="G536" s="24">
        <v>44326.685995370368</v>
      </c>
      <c r="H536" s="24">
        <v>45057</v>
      </c>
      <c r="I536" s="1" t="s">
        <v>160</v>
      </c>
      <c r="J536" s="25">
        <v>107510.27</v>
      </c>
      <c r="K536" s="25">
        <v>99999.99</v>
      </c>
      <c r="L536" s="25">
        <v>100615.0084619063</v>
      </c>
      <c r="M536" s="25">
        <v>107510.27</v>
      </c>
      <c r="N536" s="25">
        <v>93.586415941400006</v>
      </c>
      <c r="O536" s="26" t="s">
        <v>0</v>
      </c>
    </row>
    <row r="537" spans="2:15" x14ac:dyDescent="0.25">
      <c r="B537" s="23" t="s">
        <v>155</v>
      </c>
      <c r="C537" s="1" t="s">
        <v>186</v>
      </c>
      <c r="D537" s="1" t="s">
        <v>196</v>
      </c>
      <c r="E537" s="27"/>
      <c r="F537" s="1"/>
      <c r="G537" s="24">
        <v>44326.686446759253</v>
      </c>
      <c r="H537" s="24">
        <v>45057</v>
      </c>
      <c r="I537" s="1" t="s">
        <v>160</v>
      </c>
      <c r="J537" s="25">
        <v>107510.27</v>
      </c>
      <c r="K537" s="25">
        <v>99999.99</v>
      </c>
      <c r="L537" s="25">
        <v>100615.0084619063</v>
      </c>
      <c r="M537" s="25">
        <v>107510.27</v>
      </c>
      <c r="N537" s="25">
        <v>93.586415941400006</v>
      </c>
      <c r="O537" s="26" t="s">
        <v>0</v>
      </c>
    </row>
    <row r="538" spans="2:15" x14ac:dyDescent="0.25">
      <c r="B538" s="23" t="s">
        <v>155</v>
      </c>
      <c r="C538" s="1" t="s">
        <v>186</v>
      </c>
      <c r="D538" s="1" t="s">
        <v>196</v>
      </c>
      <c r="E538" s="27"/>
      <c r="F538" s="1"/>
      <c r="G538" s="24">
        <v>44326.687002314815</v>
      </c>
      <c r="H538" s="24">
        <v>45057</v>
      </c>
      <c r="I538" s="1" t="s">
        <v>160</v>
      </c>
      <c r="J538" s="25">
        <v>107510.27</v>
      </c>
      <c r="K538" s="25">
        <v>99999.99</v>
      </c>
      <c r="L538" s="25">
        <v>100615.0084619063</v>
      </c>
      <c r="M538" s="25">
        <v>107510.27</v>
      </c>
      <c r="N538" s="25">
        <v>93.586415941400006</v>
      </c>
      <c r="O538" s="26" t="s">
        <v>0</v>
      </c>
    </row>
    <row r="539" spans="2:15" x14ac:dyDescent="0.25">
      <c r="B539" s="23" t="s">
        <v>155</v>
      </c>
      <c r="C539" s="1" t="s">
        <v>186</v>
      </c>
      <c r="D539" s="1" t="s">
        <v>196</v>
      </c>
      <c r="E539" s="27"/>
      <c r="F539" s="1"/>
      <c r="G539" s="24">
        <v>44326.687407407408</v>
      </c>
      <c r="H539" s="24">
        <v>45057</v>
      </c>
      <c r="I539" s="1" t="s">
        <v>160</v>
      </c>
      <c r="J539" s="25">
        <v>107510.27</v>
      </c>
      <c r="K539" s="25">
        <v>99999.99</v>
      </c>
      <c r="L539" s="25">
        <v>100615.0084619063</v>
      </c>
      <c r="M539" s="25">
        <v>107510.27</v>
      </c>
      <c r="N539" s="25">
        <v>93.586415941400006</v>
      </c>
      <c r="O539" s="26" t="s">
        <v>0</v>
      </c>
    </row>
    <row r="540" spans="2:15" x14ac:dyDescent="0.25">
      <c r="B540" s="23" t="s">
        <v>187</v>
      </c>
      <c r="C540" s="1" t="s">
        <v>186</v>
      </c>
      <c r="D540" s="1" t="s">
        <v>196</v>
      </c>
      <c r="E540" s="27"/>
      <c r="F540" s="1"/>
      <c r="G540" s="24">
        <v>44558.418020833335</v>
      </c>
      <c r="H540" s="24">
        <v>47882</v>
      </c>
      <c r="I540" s="1" t="s">
        <v>160</v>
      </c>
      <c r="J540" s="25">
        <v>3028.23</v>
      </c>
      <c r="K540" s="25">
        <v>2026.54</v>
      </c>
      <c r="L540" s="25">
        <v>2026.7957098679001</v>
      </c>
      <c r="M540" s="25">
        <v>3028.23</v>
      </c>
      <c r="N540" s="25">
        <v>66.930045269600001</v>
      </c>
      <c r="O540" s="26" t="s">
        <v>0</v>
      </c>
    </row>
    <row r="541" spans="2:15" x14ac:dyDescent="0.25">
      <c r="B541" s="23" t="s">
        <v>187</v>
      </c>
      <c r="C541" s="1" t="s">
        <v>168</v>
      </c>
      <c r="D541" s="1" t="s">
        <v>196</v>
      </c>
      <c r="E541" s="27"/>
      <c r="F541" s="1" t="s">
        <v>159</v>
      </c>
      <c r="G541" s="24">
        <v>44474.425127314811</v>
      </c>
      <c r="H541" s="24">
        <v>48094</v>
      </c>
      <c r="I541" s="1" t="s">
        <v>160</v>
      </c>
      <c r="J541" s="25">
        <v>144876.79999999999</v>
      </c>
      <c r="K541" s="25">
        <v>100734.3</v>
      </c>
      <c r="L541" s="25">
        <v>100647.4577256561</v>
      </c>
      <c r="M541" s="25">
        <v>144876.79999999999</v>
      </c>
      <c r="N541" s="25">
        <v>69.471066261600001</v>
      </c>
      <c r="O541" s="26" t="s">
        <v>0</v>
      </c>
    </row>
    <row r="542" spans="2:15" x14ac:dyDescent="0.25">
      <c r="B542" s="23" t="s">
        <v>187</v>
      </c>
      <c r="C542" s="1" t="s">
        <v>168</v>
      </c>
      <c r="D542" s="1" t="s">
        <v>196</v>
      </c>
      <c r="E542" s="27"/>
      <c r="F542" s="1" t="s">
        <v>159</v>
      </c>
      <c r="G542" s="24">
        <v>44550.543495370366</v>
      </c>
      <c r="H542" s="24">
        <v>47458</v>
      </c>
      <c r="I542" s="1" t="s">
        <v>160</v>
      </c>
      <c r="J542" s="25">
        <v>61540.800000000003</v>
      </c>
      <c r="K542" s="25">
        <v>40699.85</v>
      </c>
      <c r="L542" s="25">
        <v>40719.408965418901</v>
      </c>
      <c r="M542" s="25">
        <v>61540.800000000003</v>
      </c>
      <c r="N542" s="25">
        <v>66.166525240799999</v>
      </c>
      <c r="O542" s="26" t="s">
        <v>0</v>
      </c>
    </row>
    <row r="543" spans="2:15" x14ac:dyDescent="0.25">
      <c r="B543" s="23" t="s">
        <v>187</v>
      </c>
      <c r="C543" s="1" t="s">
        <v>168</v>
      </c>
      <c r="D543" s="1" t="s">
        <v>196</v>
      </c>
      <c r="E543" s="27"/>
      <c r="F543" s="1" t="s">
        <v>159</v>
      </c>
      <c r="G543" s="24">
        <v>44558.425266203696</v>
      </c>
      <c r="H543" s="24">
        <v>46056</v>
      </c>
      <c r="I543" s="1" t="s">
        <v>160</v>
      </c>
      <c r="J543" s="25">
        <v>6483.42</v>
      </c>
      <c r="K543" s="25">
        <v>5046.99</v>
      </c>
      <c r="L543" s="25">
        <v>5050.7874002846002</v>
      </c>
      <c r="M543" s="25">
        <v>6483.42</v>
      </c>
      <c r="N543" s="25">
        <v>77.903134461199997</v>
      </c>
      <c r="O543" s="26" t="s">
        <v>0</v>
      </c>
    </row>
    <row r="544" spans="2:15" x14ac:dyDescent="0.25">
      <c r="B544" s="23" t="s">
        <v>187</v>
      </c>
      <c r="C544" s="1" t="s">
        <v>168</v>
      </c>
      <c r="D544" s="1" t="s">
        <v>196</v>
      </c>
      <c r="E544" s="27"/>
      <c r="F544" s="1" t="s">
        <v>159</v>
      </c>
      <c r="G544" s="24">
        <v>44558.43005787037</v>
      </c>
      <c r="H544" s="24">
        <v>46632</v>
      </c>
      <c r="I544" s="1" t="s">
        <v>160</v>
      </c>
      <c r="J544" s="25">
        <v>7042.84</v>
      </c>
      <c r="K544" s="25">
        <v>5018.54</v>
      </c>
      <c r="L544" s="25">
        <v>5023.3806665623997</v>
      </c>
      <c r="M544" s="25">
        <v>7042.84</v>
      </c>
      <c r="N544" s="25">
        <v>71.326065430499995</v>
      </c>
      <c r="O544" s="26" t="s">
        <v>0</v>
      </c>
    </row>
    <row r="545" spans="2:15" x14ac:dyDescent="0.25">
      <c r="B545" s="23" t="s">
        <v>187</v>
      </c>
      <c r="C545" s="1" t="s">
        <v>168</v>
      </c>
      <c r="D545" s="1" t="s">
        <v>196</v>
      </c>
      <c r="E545" s="27"/>
      <c r="F545" s="1" t="s">
        <v>159</v>
      </c>
      <c r="G545" s="24">
        <v>44684.69226851852</v>
      </c>
      <c r="H545" s="24">
        <v>47458</v>
      </c>
      <c r="I545" s="1" t="s">
        <v>160</v>
      </c>
      <c r="J545" s="25">
        <v>9130.07</v>
      </c>
      <c r="K545" s="25">
        <v>6052.14</v>
      </c>
      <c r="L545" s="25">
        <v>6017.8277254366003</v>
      </c>
      <c r="M545" s="25">
        <v>9130.07</v>
      </c>
      <c r="N545" s="25">
        <v>65.912175103099997</v>
      </c>
      <c r="O545" s="26" t="s">
        <v>0</v>
      </c>
    </row>
    <row r="546" spans="2:15" x14ac:dyDescent="0.25">
      <c r="B546" s="23" t="s">
        <v>187</v>
      </c>
      <c r="C546" s="1" t="s">
        <v>168</v>
      </c>
      <c r="D546" s="1" t="s">
        <v>196</v>
      </c>
      <c r="E546" s="27"/>
      <c r="F546" s="1" t="s">
        <v>159</v>
      </c>
      <c r="G546" s="24">
        <v>44729.62436342593</v>
      </c>
      <c r="H546" s="24">
        <v>47458</v>
      </c>
      <c r="I546" s="1" t="s">
        <v>160</v>
      </c>
      <c r="J546" s="25">
        <v>12038.9</v>
      </c>
      <c r="K546" s="25">
        <v>8001.47</v>
      </c>
      <c r="L546" s="25">
        <v>8023.5171588720996</v>
      </c>
      <c r="M546" s="25">
        <v>12038.9</v>
      </c>
      <c r="N546" s="25">
        <v>66.646596938900004</v>
      </c>
      <c r="O546" s="26" t="s">
        <v>0</v>
      </c>
    </row>
    <row r="547" spans="2:15" x14ac:dyDescent="0.25">
      <c r="B547" s="23" t="s">
        <v>187</v>
      </c>
      <c r="C547" s="1" t="s">
        <v>168</v>
      </c>
      <c r="D547" s="1" t="s">
        <v>196</v>
      </c>
      <c r="E547" s="27"/>
      <c r="F547" s="1" t="s">
        <v>159</v>
      </c>
      <c r="G547" s="24">
        <v>44754.624259259261</v>
      </c>
      <c r="H547" s="24">
        <v>47458</v>
      </c>
      <c r="I547" s="1" t="s">
        <v>160</v>
      </c>
      <c r="J547" s="25">
        <v>9029.1</v>
      </c>
      <c r="K547" s="25">
        <v>6028.84</v>
      </c>
      <c r="L547" s="25">
        <v>6017.7956227298</v>
      </c>
      <c r="M547" s="25">
        <v>9029.1</v>
      </c>
      <c r="N547" s="25">
        <v>66.648897705500005</v>
      </c>
      <c r="O547" s="26" t="s">
        <v>0</v>
      </c>
    </row>
    <row r="548" spans="2:15" x14ac:dyDescent="0.25">
      <c r="B548" s="23" t="s">
        <v>187</v>
      </c>
      <c r="C548" s="1" t="s">
        <v>168</v>
      </c>
      <c r="D548" s="1" t="s">
        <v>196</v>
      </c>
      <c r="E548" s="27"/>
      <c r="F548" s="1" t="s">
        <v>159</v>
      </c>
      <c r="G548" s="24">
        <v>44784.446875000001</v>
      </c>
      <c r="H548" s="24">
        <v>46632</v>
      </c>
      <c r="I548" s="1" t="s">
        <v>160</v>
      </c>
      <c r="J548" s="25">
        <v>137303.76999999999</v>
      </c>
      <c r="K548" s="25">
        <v>110679.79</v>
      </c>
      <c r="L548" s="25">
        <v>109273.5926046981</v>
      </c>
      <c r="M548" s="25">
        <v>137303.76999999999</v>
      </c>
      <c r="N548" s="25">
        <v>79.585282039000006</v>
      </c>
      <c r="O548" s="26" t="s">
        <v>0</v>
      </c>
    </row>
    <row r="549" spans="2:15" x14ac:dyDescent="0.25">
      <c r="B549" s="23" t="s">
        <v>187</v>
      </c>
      <c r="C549" s="1" t="s">
        <v>168</v>
      </c>
      <c r="D549" s="1" t="s">
        <v>196</v>
      </c>
      <c r="E549" s="27"/>
      <c r="F549" s="1" t="s">
        <v>159</v>
      </c>
      <c r="G549" s="24">
        <v>44839.447106481479</v>
      </c>
      <c r="H549" s="24">
        <v>48094</v>
      </c>
      <c r="I549" s="1" t="s">
        <v>160</v>
      </c>
      <c r="J549" s="25">
        <v>701945.24</v>
      </c>
      <c r="K549" s="25">
        <v>501294.52</v>
      </c>
      <c r="L549" s="25">
        <v>501048.62437177682</v>
      </c>
      <c r="M549" s="25">
        <v>701945.24</v>
      </c>
      <c r="N549" s="25">
        <v>71.380015964199998</v>
      </c>
      <c r="O549" s="26" t="s">
        <v>191</v>
      </c>
    </row>
    <row r="550" spans="2:15" x14ac:dyDescent="0.25">
      <c r="B550" s="23" t="s">
        <v>187</v>
      </c>
      <c r="C550" s="1" t="s">
        <v>168</v>
      </c>
      <c r="D550" s="1" t="s">
        <v>196</v>
      </c>
      <c r="E550" s="27"/>
      <c r="F550" s="1" t="s">
        <v>159</v>
      </c>
      <c r="G550" s="24">
        <v>44886.702476851846</v>
      </c>
      <c r="H550" s="24">
        <v>48094</v>
      </c>
      <c r="I550" s="1" t="s">
        <v>160</v>
      </c>
      <c r="J550" s="25">
        <v>248488.44</v>
      </c>
      <c r="K550" s="25">
        <v>178483.88</v>
      </c>
      <c r="L550" s="25">
        <v>177371.36653172539</v>
      </c>
      <c r="M550" s="25">
        <v>248488.44</v>
      </c>
      <c r="N550" s="25">
        <v>71.380127997800003</v>
      </c>
      <c r="O550" s="26" t="s">
        <v>0</v>
      </c>
    </row>
    <row r="551" spans="2:15" x14ac:dyDescent="0.25">
      <c r="B551" s="23" t="s">
        <v>187</v>
      </c>
      <c r="C551" s="1" t="s">
        <v>168</v>
      </c>
      <c r="D551" s="1" t="s">
        <v>196</v>
      </c>
      <c r="E551" s="27"/>
      <c r="F551" s="1" t="s">
        <v>159</v>
      </c>
      <c r="G551" s="24">
        <v>44886.704849537033</v>
      </c>
      <c r="H551" s="24">
        <v>48094</v>
      </c>
      <c r="I551" s="1" t="s">
        <v>160</v>
      </c>
      <c r="J551" s="25">
        <v>308855.92</v>
      </c>
      <c r="K551" s="25">
        <v>221844.4</v>
      </c>
      <c r="L551" s="25">
        <v>220461.57856147189</v>
      </c>
      <c r="M551" s="25">
        <v>308855.92</v>
      </c>
      <c r="N551" s="25">
        <v>71.380072158399997</v>
      </c>
      <c r="O551" s="26" t="s">
        <v>191</v>
      </c>
    </row>
    <row r="552" spans="2:15" x14ac:dyDescent="0.25">
      <c r="B552" s="23" t="s">
        <v>187</v>
      </c>
      <c r="C552" s="1" t="s">
        <v>168</v>
      </c>
      <c r="D552" s="1" t="s">
        <v>196</v>
      </c>
      <c r="E552" s="27"/>
      <c r="F552" s="1" t="s">
        <v>159</v>
      </c>
      <c r="G552" s="24">
        <v>44890.428784722222</v>
      </c>
      <c r="H552" s="24">
        <v>48094</v>
      </c>
      <c r="I552" s="1" t="s">
        <v>160</v>
      </c>
      <c r="J552" s="25">
        <v>1252270.3600000001</v>
      </c>
      <c r="K552" s="25">
        <v>899918.04</v>
      </c>
      <c r="L552" s="25">
        <v>893870.21149475651</v>
      </c>
      <c r="M552" s="25">
        <v>1252270.3600000001</v>
      </c>
      <c r="N552" s="25">
        <v>71.379970336</v>
      </c>
      <c r="O552" s="26" t="s">
        <v>191</v>
      </c>
    </row>
    <row r="553" spans="2:15" x14ac:dyDescent="0.25">
      <c r="B553" s="23" t="s">
        <v>187</v>
      </c>
      <c r="C553" s="1" t="s">
        <v>168</v>
      </c>
      <c r="D553" s="1" t="s">
        <v>196</v>
      </c>
      <c r="E553" s="27"/>
      <c r="F553" s="1" t="s">
        <v>159</v>
      </c>
      <c r="G553" s="24">
        <v>44890.430254629624</v>
      </c>
      <c r="H553" s="24">
        <v>48094</v>
      </c>
      <c r="I553" s="1" t="s">
        <v>160</v>
      </c>
      <c r="J553" s="25">
        <v>151620.12</v>
      </c>
      <c r="K553" s="25">
        <v>108958.69</v>
      </c>
      <c r="L553" s="25">
        <v>108226.4338424603</v>
      </c>
      <c r="M553" s="25">
        <v>151620.12</v>
      </c>
      <c r="N553" s="25">
        <v>71.379994846599999</v>
      </c>
      <c r="O553" s="26" t="s">
        <v>0</v>
      </c>
    </row>
    <row r="554" spans="2:15" x14ac:dyDescent="0.25">
      <c r="B554" s="23" t="s">
        <v>187</v>
      </c>
      <c r="C554" s="1" t="s">
        <v>168</v>
      </c>
      <c r="D554" s="1" t="s">
        <v>196</v>
      </c>
      <c r="E554" s="27"/>
      <c r="F554" s="1" t="s">
        <v>159</v>
      </c>
      <c r="G554" s="24">
        <v>44893.640173611107</v>
      </c>
      <c r="H554" s="24">
        <v>48094</v>
      </c>
      <c r="I554" s="1" t="s">
        <v>160</v>
      </c>
      <c r="J554" s="25">
        <v>8423.52</v>
      </c>
      <c r="K554" s="25">
        <v>5242.4799999999996</v>
      </c>
      <c r="L554" s="25">
        <v>5205.9419092423996</v>
      </c>
      <c r="M554" s="25">
        <v>8423.52</v>
      </c>
      <c r="N554" s="25">
        <v>61.802452053800003</v>
      </c>
      <c r="O554" s="26" t="s">
        <v>0</v>
      </c>
    </row>
    <row r="555" spans="2:15" x14ac:dyDescent="0.25">
      <c r="B555" s="23" t="s">
        <v>187</v>
      </c>
      <c r="C555" s="1" t="s">
        <v>168</v>
      </c>
      <c r="D555" s="1" t="s">
        <v>196</v>
      </c>
      <c r="E555" s="27"/>
      <c r="F555" s="1" t="s">
        <v>159</v>
      </c>
      <c r="G555" s="24">
        <v>44915.640844907408</v>
      </c>
      <c r="H555" s="24">
        <v>46056</v>
      </c>
      <c r="I555" s="1" t="s">
        <v>160</v>
      </c>
      <c r="J555" s="25">
        <v>36806.28</v>
      </c>
      <c r="K555" s="25">
        <v>30241.65</v>
      </c>
      <c r="L555" s="25">
        <v>30304.925917394699</v>
      </c>
      <c r="M555" s="25">
        <v>36806.28</v>
      </c>
      <c r="N555" s="25">
        <v>82.336291299699994</v>
      </c>
      <c r="O555" s="26" t="s">
        <v>0</v>
      </c>
    </row>
    <row r="556" spans="2:15" x14ac:dyDescent="0.25">
      <c r="B556" s="23" t="s">
        <v>187</v>
      </c>
      <c r="C556" s="1" t="s">
        <v>168</v>
      </c>
      <c r="D556" s="1" t="s">
        <v>196</v>
      </c>
      <c r="E556" s="27"/>
      <c r="F556" s="1" t="s">
        <v>159</v>
      </c>
      <c r="G556" s="24">
        <v>44918.408553240741</v>
      </c>
      <c r="H556" s="24">
        <v>44932</v>
      </c>
      <c r="I556" s="1" t="s">
        <v>160</v>
      </c>
      <c r="J556" s="25">
        <v>1002837.53</v>
      </c>
      <c r="K556" s="25">
        <v>1001109.59</v>
      </c>
      <c r="L556" s="25">
        <v>1002096.6193226791</v>
      </c>
      <c r="M556" s="25">
        <v>1002837.53</v>
      </c>
      <c r="N556" s="25">
        <v>99.926118572999997</v>
      </c>
      <c r="O556" s="26" t="s">
        <v>0</v>
      </c>
    </row>
    <row r="557" spans="2:15" x14ac:dyDescent="0.25">
      <c r="B557" s="23" t="s">
        <v>187</v>
      </c>
      <c r="C557" s="1" t="s">
        <v>168</v>
      </c>
      <c r="D557" s="1" t="s">
        <v>196</v>
      </c>
      <c r="E557" s="27"/>
      <c r="F557" s="1" t="s">
        <v>159</v>
      </c>
      <c r="G557" s="24">
        <v>44923.37777777778</v>
      </c>
      <c r="H557" s="24">
        <v>44930</v>
      </c>
      <c r="I557" s="1" t="s">
        <v>160</v>
      </c>
      <c r="J557" s="25">
        <v>1002590.53</v>
      </c>
      <c r="K557" s="25">
        <v>1001726.03</v>
      </c>
      <c r="L557" s="25">
        <v>1002096.4359482169</v>
      </c>
      <c r="M557" s="25">
        <v>1002590.53</v>
      </c>
      <c r="N557" s="25">
        <v>99.950718260599999</v>
      </c>
      <c r="O557" s="26" t="s">
        <v>0</v>
      </c>
    </row>
    <row r="558" spans="2:15" x14ac:dyDescent="0.25">
      <c r="B558" s="23" t="s">
        <v>187</v>
      </c>
      <c r="C558" s="1" t="s">
        <v>168</v>
      </c>
      <c r="D558" s="1" t="s">
        <v>196</v>
      </c>
      <c r="E558" s="27"/>
      <c r="F558" s="1" t="s">
        <v>159</v>
      </c>
      <c r="G558" s="24">
        <v>44924.424756944441</v>
      </c>
      <c r="H558" s="24">
        <v>44931</v>
      </c>
      <c r="I558" s="1" t="s">
        <v>160</v>
      </c>
      <c r="J558" s="25">
        <v>1002713.92</v>
      </c>
      <c r="K558" s="25">
        <v>1001849.32</v>
      </c>
      <c r="L558" s="25">
        <v>1002096.2724752479</v>
      </c>
      <c r="M558" s="25">
        <v>1002713.92</v>
      </c>
      <c r="N558" s="25">
        <v>99.938402418400003</v>
      </c>
      <c r="O558" s="26" t="s">
        <v>0</v>
      </c>
    </row>
    <row r="559" spans="2:15" x14ac:dyDescent="0.25">
      <c r="B559" s="23" t="s">
        <v>187</v>
      </c>
      <c r="C559" s="1" t="s">
        <v>230</v>
      </c>
      <c r="D559" s="1" t="s">
        <v>196</v>
      </c>
      <c r="E559" s="27"/>
      <c r="F559" s="1" t="s">
        <v>159</v>
      </c>
      <c r="G559" s="24">
        <v>43399.569872685184</v>
      </c>
      <c r="H559" s="24">
        <v>45365</v>
      </c>
      <c r="I559" s="1" t="s">
        <v>160</v>
      </c>
      <c r="J559" s="25">
        <v>77669.38</v>
      </c>
      <c r="K559" s="25">
        <v>57089.58</v>
      </c>
      <c r="L559" s="25">
        <v>53392.616469755099</v>
      </c>
      <c r="M559" s="25">
        <v>77669.38</v>
      </c>
      <c r="N559" s="25">
        <v>68.743456520099997</v>
      </c>
      <c r="O559" s="26" t="s">
        <v>0</v>
      </c>
    </row>
    <row r="560" spans="2:15" x14ac:dyDescent="0.25">
      <c r="B560" s="23" t="s">
        <v>187</v>
      </c>
      <c r="C560" s="1" t="s">
        <v>230</v>
      </c>
      <c r="D560" s="1" t="s">
        <v>196</v>
      </c>
      <c r="E560" s="27"/>
      <c r="F560" s="1" t="s">
        <v>159</v>
      </c>
      <c r="G560" s="24">
        <v>44091.497372685189</v>
      </c>
      <c r="H560" s="24">
        <v>46063</v>
      </c>
      <c r="I560" s="1" t="s">
        <v>160</v>
      </c>
      <c r="J560" s="25">
        <v>4234.18</v>
      </c>
      <c r="K560" s="25">
        <v>3018.51</v>
      </c>
      <c r="L560" s="25">
        <v>3028.3199943874001</v>
      </c>
      <c r="M560" s="25">
        <v>4234.18</v>
      </c>
      <c r="N560" s="25">
        <v>71.520813814899995</v>
      </c>
      <c r="O560" s="26" t="s">
        <v>0</v>
      </c>
    </row>
    <row r="561" spans="2:15" x14ac:dyDescent="0.25">
      <c r="B561" s="23" t="s">
        <v>187</v>
      </c>
      <c r="C561" s="1" t="s">
        <v>230</v>
      </c>
      <c r="D561" s="1" t="s">
        <v>196</v>
      </c>
      <c r="E561" s="27"/>
      <c r="F561" s="1" t="s">
        <v>159</v>
      </c>
      <c r="G561" s="24">
        <v>44160.677453703698</v>
      </c>
      <c r="H561" s="24">
        <v>46063</v>
      </c>
      <c r="I561" s="1" t="s">
        <v>160</v>
      </c>
      <c r="J561" s="25">
        <v>5570.61</v>
      </c>
      <c r="K561" s="25">
        <v>4006.57</v>
      </c>
      <c r="L561" s="25">
        <v>4037.6734985056</v>
      </c>
      <c r="M561" s="25">
        <v>5570.61</v>
      </c>
      <c r="N561" s="25">
        <v>72.481712029799994</v>
      </c>
      <c r="O561" s="26" t="s">
        <v>0</v>
      </c>
    </row>
    <row r="562" spans="2:15" x14ac:dyDescent="0.25">
      <c r="B562" s="23" t="s">
        <v>187</v>
      </c>
      <c r="C562" s="1" t="s">
        <v>230</v>
      </c>
      <c r="D562" s="1" t="s">
        <v>196</v>
      </c>
      <c r="E562" s="27"/>
      <c r="F562" s="1" t="s">
        <v>159</v>
      </c>
      <c r="G562" s="24">
        <v>44194.496817129635</v>
      </c>
      <c r="H562" s="24">
        <v>45035</v>
      </c>
      <c r="I562" s="1" t="s">
        <v>160</v>
      </c>
      <c r="J562" s="25">
        <v>23241.1</v>
      </c>
      <c r="K562" s="25">
        <v>20245.75</v>
      </c>
      <c r="L562" s="25">
        <v>20259.651892077502</v>
      </c>
      <c r="M562" s="25">
        <v>23241.1</v>
      </c>
      <c r="N562" s="25">
        <v>87.171656643099993</v>
      </c>
      <c r="O562" s="26" t="s">
        <v>0</v>
      </c>
    </row>
    <row r="563" spans="2:15" x14ac:dyDescent="0.25">
      <c r="B563" s="23" t="s">
        <v>187</v>
      </c>
      <c r="C563" s="1" t="s">
        <v>230</v>
      </c>
      <c r="D563" s="1" t="s">
        <v>196</v>
      </c>
      <c r="E563" s="27"/>
      <c r="F563" s="1" t="s">
        <v>159</v>
      </c>
      <c r="G563" s="24">
        <v>44230.496539351858</v>
      </c>
      <c r="H563" s="24">
        <v>45020</v>
      </c>
      <c r="I563" s="1" t="s">
        <v>160</v>
      </c>
      <c r="J563" s="25">
        <v>12019.42</v>
      </c>
      <c r="K563" s="25">
        <v>10071.51</v>
      </c>
      <c r="L563" s="25">
        <v>10216.9735810729</v>
      </c>
      <c r="M563" s="25">
        <v>12019.42</v>
      </c>
      <c r="N563" s="25">
        <v>85.003881893400006</v>
      </c>
      <c r="O563" s="26" t="s">
        <v>0</v>
      </c>
    </row>
    <row r="564" spans="2:15" x14ac:dyDescent="0.25">
      <c r="B564" s="23" t="s">
        <v>187</v>
      </c>
      <c r="C564" s="1" t="s">
        <v>230</v>
      </c>
      <c r="D564" s="1" t="s">
        <v>196</v>
      </c>
      <c r="E564" s="27"/>
      <c r="F564" s="1" t="s">
        <v>159</v>
      </c>
      <c r="G564" s="24">
        <v>44650.514340277776</v>
      </c>
      <c r="H564" s="24">
        <v>46413</v>
      </c>
      <c r="I564" s="1" t="s">
        <v>160</v>
      </c>
      <c r="J564" s="25">
        <v>289753.40000000002</v>
      </c>
      <c r="K564" s="25">
        <v>227310.98</v>
      </c>
      <c r="L564" s="25">
        <v>224076.153618707</v>
      </c>
      <c r="M564" s="25">
        <v>289753.40000000002</v>
      </c>
      <c r="N564" s="25">
        <v>77.3333992349</v>
      </c>
      <c r="O564" s="26" t="s">
        <v>0</v>
      </c>
    </row>
    <row r="565" spans="2:15" x14ac:dyDescent="0.25">
      <c r="B565" s="23" t="s">
        <v>187</v>
      </c>
      <c r="C565" s="1" t="s">
        <v>230</v>
      </c>
      <c r="D565" s="1" t="s">
        <v>196</v>
      </c>
      <c r="E565" s="27"/>
      <c r="F565" s="1" t="s">
        <v>159</v>
      </c>
      <c r="G565" s="24">
        <v>44785.519895833328</v>
      </c>
      <c r="H565" s="24">
        <v>46399</v>
      </c>
      <c r="I565" s="1" t="s">
        <v>160</v>
      </c>
      <c r="J565" s="25">
        <v>7019.42</v>
      </c>
      <c r="K565" s="25">
        <v>5029.59</v>
      </c>
      <c r="L565" s="25">
        <v>5091.2669961216998</v>
      </c>
      <c r="M565" s="25">
        <v>7019.42</v>
      </c>
      <c r="N565" s="25">
        <v>72.531163488199994</v>
      </c>
      <c r="O565" s="26" t="s">
        <v>0</v>
      </c>
    </row>
    <row r="566" spans="2:15" x14ac:dyDescent="0.25">
      <c r="B566" s="23" t="s">
        <v>187</v>
      </c>
      <c r="C566" s="1" t="s">
        <v>230</v>
      </c>
      <c r="D566" s="1" t="s">
        <v>196</v>
      </c>
      <c r="E566" s="27"/>
      <c r="F566" s="1" t="s">
        <v>159</v>
      </c>
      <c r="G566" s="24">
        <v>44908.661620370374</v>
      </c>
      <c r="H566" s="24">
        <v>47820</v>
      </c>
      <c r="I566" s="1" t="s">
        <v>160</v>
      </c>
      <c r="J566" s="25">
        <v>6399.86</v>
      </c>
      <c r="K566" s="25">
        <v>4006.61</v>
      </c>
      <c r="L566" s="25">
        <v>4021.1774737633</v>
      </c>
      <c r="M566" s="25">
        <v>6399.86</v>
      </c>
      <c r="N566" s="25">
        <v>62.832272483499999</v>
      </c>
      <c r="O566" s="26" t="s">
        <v>0</v>
      </c>
    </row>
    <row r="567" spans="2:15" x14ac:dyDescent="0.25">
      <c r="B567" s="23" t="s">
        <v>187</v>
      </c>
      <c r="C567" s="1" t="s">
        <v>230</v>
      </c>
      <c r="D567" s="1" t="s">
        <v>196</v>
      </c>
      <c r="E567" s="27"/>
      <c r="F567" s="1" t="s">
        <v>159</v>
      </c>
      <c r="G567" s="24">
        <v>44908.666921296295</v>
      </c>
      <c r="H567" s="24">
        <v>48185</v>
      </c>
      <c r="I567" s="1" t="s">
        <v>160</v>
      </c>
      <c r="J567" s="25">
        <v>33950.06</v>
      </c>
      <c r="K567" s="25">
        <v>20033.96</v>
      </c>
      <c r="L567" s="25">
        <v>20109.993669199099</v>
      </c>
      <c r="M567" s="25">
        <v>33950.06</v>
      </c>
      <c r="N567" s="25">
        <v>59.234044561899999</v>
      </c>
      <c r="O567" s="26" t="s">
        <v>0</v>
      </c>
    </row>
    <row r="568" spans="2:15" x14ac:dyDescent="0.25">
      <c r="B568" s="23" t="s">
        <v>187</v>
      </c>
      <c r="C568" s="1" t="s">
        <v>230</v>
      </c>
      <c r="D568" s="1" t="s">
        <v>196</v>
      </c>
      <c r="E568" s="27"/>
      <c r="F568" s="1" t="s">
        <v>159</v>
      </c>
      <c r="G568" s="24">
        <v>44909.673657407409</v>
      </c>
      <c r="H568" s="24">
        <v>48550</v>
      </c>
      <c r="I568" s="1" t="s">
        <v>160</v>
      </c>
      <c r="J568" s="25">
        <v>124200.03</v>
      </c>
      <c r="K568" s="25">
        <v>69136.12</v>
      </c>
      <c r="L568" s="25">
        <v>69391.656201264297</v>
      </c>
      <c r="M568" s="25">
        <v>124200.03</v>
      </c>
      <c r="N568" s="25">
        <v>55.870885217400001</v>
      </c>
      <c r="O568" s="26" t="s">
        <v>0</v>
      </c>
    </row>
    <row r="569" spans="2:15" ht="15.75" thickBot="1" x14ac:dyDescent="0.3">
      <c r="B569" s="28"/>
      <c r="C569" s="29"/>
      <c r="D569" s="29"/>
      <c r="E569" s="29"/>
      <c r="F569" s="29"/>
      <c r="G569" s="30"/>
      <c r="H569" s="30" t="s">
        <v>169</v>
      </c>
      <c r="I569" s="30"/>
      <c r="J569" s="31">
        <f>SUM(J307:J568)</f>
        <v>63405136.530000016</v>
      </c>
      <c r="K569" s="31">
        <f t="shared" ref="K569:M569" si="0">SUM(K307:K568)</f>
        <v>52863217.429999985</v>
      </c>
      <c r="L569" s="31">
        <f t="shared" si="0"/>
        <v>53068736.270526893</v>
      </c>
      <c r="M569" s="31">
        <f t="shared" si="0"/>
        <v>63405136.530000016</v>
      </c>
      <c r="N569" s="32"/>
      <c r="O569" s="33"/>
    </row>
    <row r="570" spans="2:15" ht="15.75" thickTop="1" x14ac:dyDescent="0.25"/>
  </sheetData>
  <mergeCells count="3">
    <mergeCell ref="B8:O9"/>
    <mergeCell ref="B2:O2"/>
    <mergeCell ref="B303:O304"/>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l9gA+f+PZlvNP8/ifatnLNKJReRvmTCnp3NZnio7G2c=</DigestValue>
    </Reference>
    <Reference Type="http://www.w3.org/2000/09/xmldsig#Object" URI="#idOfficeObject">
      <DigestMethod Algorithm="http://www.w3.org/2001/04/xmlenc#sha256"/>
      <DigestValue>0b4PQBFhazIeLtwSMStMz6UYq0Ui+DPQXJX9tkkIlQk=</DigestValue>
    </Reference>
    <Reference Type="http://uri.etsi.org/01903#SignedProperties" URI="#idSignedProperties">
      <Transforms>
        <Transform Algorithm="http://www.w3.org/TR/2001/REC-xml-c14n-20010315"/>
      </Transforms>
      <DigestMethod Algorithm="http://www.w3.org/2001/04/xmlenc#sha256"/>
      <DigestValue>4Rv6zMN4Uof5NMgxWALQdylDhXN/Y11umcDqf6wLa1M=</DigestValue>
    </Reference>
  </SignedInfo>
  <SignatureValue>mUD9PZKKytH42ms2arHN8Dc7/p9mi4kalP9Ht5RhX7yaVzMf4bTxG4C+J3WmT0EJ85eaLOrDbC4i
t8kMXUsl/V3tkUK49YhMcy4PLxZ70++FdUDEx8kF8d8vmCwhRc539J23MIub9fKhYtOIwA+9qMFN
hdG082xgN5cQEp8gTCsMf2GJAeMLOjYFT/xElojGDxhjvJj2BUZQXj9X4FOvnlQsf/1p4QZzDQEF
UZmRMaEsY66mKkJkolI28bDFp103HAL1L614uK4r7rAIbybNye069ICFiT5KAJmPkPvYsPJ2MaJt
+ooFZGCk6/BcUMxZgy/ETmSBRAoTT/WnsK2zOQ==</SignatureValue>
  <KeyInfo>
    <X509Data>
      <X509Certificate>MIIIgzCCBmugAwIBAgIICXObfQmYPu8wDQYJKoZIhvcNAQELBQAwWjEaMBgGA1UEAwwRQ0EtRE9DVU1FTlRBIFMuQS4xFjAUBgNVBAUTDVJVQzgwMDUwMTcyLTExFzAVBgNVBAoMDkRPQ1VNRU5UQSBTLkEuMQswCQYDVQQGEwJQWTAeFw0yMzA1MTcxNTA0MDBaFw0yNTA1MTYxNTA0MDBaMIG7MSQwIgYDVQQDDBtKT1JHRSBSQU1PTiBVR0FSVEUgVklMTEFMQkExEjAQBgNVBAUTCUNJMzg1Mzc4MjEUMBIGA1UEKgwLSk9SR0UgUkFNT04xGDAWBgNVBAQMD1VHQVJURSBWSUxMQUxCQTELMAkGA1UECwwCRjIxNTAzBgNVBAoMLENFUlRJRklDQURPIENVQUxJRklDQURPIERFIEZJUk1BIEVMRUNUUk9OSUNBMQswCQYDVQQGEwJQWTCCASIwDQYJKoZIhvcNAQEBBQADggEPADCCAQoCggEBAL5FcC3VPRURSFu03HWE9gpVzS5E1U7oE7KyAazcSaMTXYguQ4E5Xt8W416vNStK6KqZeZ56rASRh8EvryIodxPjrV3Ng0u3+u1kEY6VLVqFU466lyIJ/gshpb8hS0Xlry30g1cJ2dDqQ8KvHosAb/2J32yWAGD12xt1jC4BJ1GNUxGbsWRD3zMkcreGKaxddDeiN9HsmTvhwFGq40/pkNob5udx4AvUWzjFyu+clRHQn6xcJHvpImuRf75HR4L16YRvrrdXmeQ2Occ8Wlh0OLDLqyRuLmDeWijnB+lCwMFy00rjhjjGau2jHFT6xR481lDkBDYJJdX234qiqLR2BRsCAwEAAaOCA+kwggPlMAwGA1UdEwEB/wQCMAAwHwYDVR0jBBgwFoAUoT2FK83YLJYfOQIMn1M7WNiVC3swgZQGCCsGAQUFBwEBBIGHMIGEMFUGCCsGAQUFBzAChklodHRwczovL3d3dy5kaWdpdG8uY29tLnB5L3VwbG9hZHMvY2VydGlmaWNhZG8tZG9jdW1lbnRhLXNhLTE1MzUxMTc3NzEuY3J0MCsGCCsGAQUFBzABhh9odHRwczovL3d3dy5kaWdpdG8uY29tLnB5L29jc3AvMEwGA1UdEQRFMEOBFWp1Z2FydGV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BYS7htHzCcTmA/B2f2PL1tE05QQMA4GA1UdDwEB/wQEAwIF4DANBgkqhkiG9w0BAQsFAAOCAgEAGfc0JsKLIijtDZ00AGIdbj6LX6EpILQ1n9Gh28V0hOOJWENsVC7d0luPwaBlSTrv128WwVKlEG4N0G2MJGmwVF4taOfTrKIoR7UbmjeMKkPGORT0C988Qi1y/QtsLYBe1f7l+5QLV8iZTVM6s3Z4uYNGJCbZ2zROainnSY3YKuEL9LFeJ3mAtoMJfPQZQcBbMZCquqOe+/u5Wi2LimP9Yrt7utW4GVZmmDgXTgnmbnvh8P/Hn6r0Gqc/NeYGcKzDt5dUHpgJaMRXFtYkYKB7DZ5KQRFxCWlbir19Y9LRBcTbaPBiVIy7wSomVJqYpC4tboQQ/hVv0Ld8Vbf0EZBEfe/XWD9S47DtBhYyNHQPLRXrSj0/uU8vQm/5Gel1v1U/3GhoNU1vtlnPvAluY5IXoBnsad8W9BJRF9Xnqih6HvmmxLj4yIJFoHXyUafhbaISL9pvtfkHQBRM22+ztUwb+9AgN+4YQUN9X1Q3H8Kd83hBnKqd6jgQ34I95+NpCngGwtSYzUAZbUeTtjCzgv8mUlweLc6Ry+oPUKn/6GBUVNBX/SkmowE8IUBNoSlrS7Un+snHbGvglifnt1908RXR3rUckajXnBO6JM/TMx4rNam4SqEebr746mxE2algyHYOpXdHXxIHnBLJ1PKBtHXdKdGyV2HbGsI2b9c5mgeDRp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ZeWsIZAIGJr5OkzoRW1TLi+pEUgOZkmjQXOkWDOwNEY=</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2.bin?ContentType=application/vnd.openxmlformats-officedocument.spreadsheetml.printerSettings">
        <DigestMethod Algorithm="http://www.w3.org/2001/04/xmlenc#sha256"/>
        <DigestValue>KmqqTC+EYbzxnVNb+Ww/iG4Tt5f0mE1lt9mnj3IdeUg=</DigestValue>
      </Reference>
      <Reference URI="/xl/printerSettings/printerSettings3.bin?ContentType=application/vnd.openxmlformats-officedocument.spreadsheetml.printerSettings">
        <DigestMethod Algorithm="http://www.w3.org/2001/04/xmlenc#sha256"/>
        <DigestValue>ZG6Or+5M57tcFc8+0++SZKQrMcQtMGRYRbbG7EEIu5w=</DigestValue>
      </Reference>
      <Reference URI="/xl/printerSettings/printerSettings4.bin?ContentType=application/vnd.openxmlformats-officedocument.spreadsheetml.printerSettings">
        <DigestMethod Algorithm="http://www.w3.org/2001/04/xmlenc#sha256"/>
        <DigestValue>ZG6Or+5M57tcFc8+0++SZKQrMcQtMGRYRbbG7EEIu5w=</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J+NcZswvsJX4XHCXcu1yBy9N7QdEC28VlAjPoLqzC+E=</DigestValue>
      </Reference>
      <Reference URI="/xl/styles.xml?ContentType=application/vnd.openxmlformats-officedocument.spreadsheetml.styles+xml">
        <DigestMethod Algorithm="http://www.w3.org/2001/04/xmlenc#sha256"/>
        <DigestValue>PyMYvozefFIcNSQieyXzY3JsKJuxVX63b1Wkq3bTViE=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CIAAnbgIcJtw+/ooMca3in5Wk4HgtrabgmJRky6jauM=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M6qonII8ptBWkmh1mFgPt3SdjmTKy1X/sizqysGd1es=</DigestValue>
      </Reference>
      <Reference URI="/xl/worksheets/sheet2.xml?ContentType=application/vnd.openxmlformats-officedocument.spreadsheetml.worksheet+xml">
        <DigestMethod Algorithm="http://www.w3.org/2001/04/xmlenc#sha256"/>
        <DigestValue>9LwDynbYlVGE7E66XbIvPXDQ0zpp0k/VL/ZO2GCHpEs=</DigestValue>
      </Reference>
      <Reference URI="/xl/worksheets/sheet3.xml?ContentType=application/vnd.openxmlformats-officedocument.spreadsheetml.worksheet+xml">
        <DigestMethod Algorithm="http://www.w3.org/2001/04/xmlenc#sha256"/>
        <DigestValue>Mhw44SzE3Y8dajn6NY4AzaPQ6Ok/+KN54hbh1SRxc34=</DigestValue>
      </Reference>
      <Reference URI="/xl/worksheets/sheet4.xml?ContentType=application/vnd.openxmlformats-officedocument.spreadsheetml.worksheet+xml">
        <DigestMethod Algorithm="http://www.w3.org/2001/04/xmlenc#sha256"/>
        <DigestValue>C1Javs4T2lOdO8w3cG21bd2m5PPRkdnlsCGK1Ia+5Q4=</DigestValue>
      </Reference>
      <Reference URI="/xl/worksheets/sheet5.xml?ContentType=application/vnd.openxmlformats-officedocument.spreadsheetml.worksheet+xml">
        <DigestMethod Algorithm="http://www.w3.org/2001/04/xmlenc#sha256"/>
        <DigestValue>EI2Xz9a/a2/GqoUbs/21W9Al7orX6fON88hxHCFHfO8=</DigestValue>
      </Reference>
      <Reference URI="/xl/worksheets/sheet6.xml?ContentType=application/vnd.openxmlformats-officedocument.spreadsheetml.worksheet+xml">
        <DigestMethod Algorithm="http://www.w3.org/2001/04/xmlenc#sha256"/>
        <DigestValue>HLX6tiGZbn/zpS+GUoHXXlEtaG6/zRI1hzUFrtVAoFM=</DigestValue>
      </Reference>
      <Reference URI="/xl/worksheets/sheet7.xml?ContentType=application/vnd.openxmlformats-officedocument.spreadsheetml.worksheet+xml">
        <DigestMethod Algorithm="http://www.w3.org/2001/04/xmlenc#sha256"/>
        <DigestValue>8MuNsQZWsmNm8FQHiT9+LDJcC3eJEoEF+FNJRZJoa68=</DigestValue>
      </Reference>
      <Reference URI="/xl/worksheets/sheet8.xml?ContentType=application/vnd.openxmlformats-officedocument.spreadsheetml.worksheet+xml">
        <DigestMethod Algorithm="http://www.w3.org/2001/04/xmlenc#sha256"/>
        <DigestValue>pXT1e7GAnndwswKq7iH8csOlaNupVV1FUALHgSHzix4=</DigestValue>
      </Reference>
    </Manifest>
    <SignatureProperties>
      <SignatureProperty Id="idSignatureTime" Target="#idPackageSignature">
        <mdssi:SignatureTime xmlns:mdssi="http://schemas.openxmlformats.org/package/2006/digital-signature">
          <mdssi:Format>YYYY-MM-DDThh:mm:ssTZD</mdssi:Format>
          <mdssi:Value>2024-03-15T18:18:19Z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2024-03-15T18:18:19Z</xd:SigningTime>
          <xd:SigningCertificate>
            <xd:Cert>
              <xd:CertDigest>
                <DigestMethod Algorithm="http://www.w3.org/2001/04/xmlenc#sha256"/>
                <DigestValue>l6lxiiP59SJi/5nh819vkP3cZ82yAtfy/mmcIE9cjTg=</DigestValue>
              </xd:CertDigest>
              <xd:IssuerSerial>
                <X509IssuerName>C=PY, O=DOCUMENTA S.A., SERIALNUMBER=RUC80050172-1, CN=CA-DOCUMENTA S.A.</X509IssuerName>
                <X509SerialNumber>681058929997266671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BK357kp6zq6bWf3XcM58tk3wwpNP2sbhBqJZBO/vTRo=</DigestValue>
    </Reference>
    <Reference Type="http://www.w3.org/2000/09/xmldsig#Object" URI="#idOfficeObject">
      <DigestMethod Algorithm="http://www.w3.org/2001/04/xmlenc#sha256"/>
      <DigestValue>pNb+u9O4xVJr8ZdzKOLEqXbkNKMgyKIcCnlAABCA4wE=</DigestValue>
    </Reference>
    <Reference Type="http://uri.etsi.org/01903#SignedProperties" URI="#idSignedProperties">
      <Transforms>
        <Transform Algorithm="http://www.w3.org/TR/2001/REC-xml-c14n-20010315"/>
      </Transforms>
      <DigestMethod Algorithm="http://www.w3.org/2001/04/xmlenc#sha256"/>
      <DigestValue>ksaq+2jO3tG6Secv8YPbWQPKVWFPd3RGNJ7CmyAgSGY=</DigestValue>
    </Reference>
  </SignedInfo>
  <SignatureValue>hU/5tuDErrY2RNC3ct3P9xxpsTx0tXsFXl0hZj2QN6rmmRLZsx73XAXw6mekhCdcHNAd+jTEWGgv
D+AM1mGO/0TUE2Vpy6UMX+8vYhsqr2hlTN9XmUqyUhhHjOPcEZQolbghnqPe21Zi6TiyLjGHtcwE
MQUq4w1CEcWuuAgPWDjCJLFIOoKXJt9sXYEAfaRDRLgTreVncyhECO3KVz/fzWTR1Zu1Jk3uL/Bm
t+faJzCZaQMYfsSB6n0gVkIRuMW4vcmFa0AdNZMVNoguDOjYSXNn+Mqc5X9+5ErDEOSKhcS20LLO
bf9GET+CWjP6xOCKuuoN6CkLTChkQgU2hvHIEw==</SignatureValue>
  <KeyInfo>
    <X509Data>
      <X509Certificate>MIIIhjCCBm6gAwIBAgIIXJ5MIypwS4YwDQYJKoZIhvcNAQELBQAwWjEaMBgGA1UEAwwRQ0EtRE9DVU1FTlRBIFMuQS4xFjAUBgNVBAUTDVJVQzgwMDUwMTcyLTExFzAVBgNVBAoMDkRPQ1VNRU5UQSBTLkEuMQswCQYDVQQGEwJQWTAeFw0yMzA1MTcxNTI0MDBaFw0yNTA1MTYxNTI0MDBaMIG9MSUwIwYDVQQDDBxDRVNBUiBFU1RFQkFOIFBBUkVERVMgRlJBTkNPMRIwEAYDVQQFEwlDSTE0OTYwMDUxFjAUBgNVBCoMDUNFU0FSIEVTVEVCQU4xFzAVBgNVBAQMDlBBUkVERVMgRlJBTkNPMQswCQYDVQQLDAJGMjE1MDMGA1UECgwsQ0VSVElGSUNBRE8gQ1VBTElGSUNBRE8gREUgRklSTUEgRUxFQ1RST05JQ0ExCzAJBgNVBAYTAlBZMIIBIjANBgkqhkiG9w0BAQEFAAOCAQ8AMIIBCgKCAQEAwlI0DNkLtXLWRALotE+gAcme2isqBCXWEREHLnXcCLSaxeC8XAxhU9O5Vnvx43Td/Z0SQXWC7weKgp8ETTzIGAgMqe00RdnVhjUII1eiNopvtcMGHIzie0xTr6ihMhtWXPMoy7HKEmX0kKLAiQ0jE2MrfD/aB0dftJxfZ3FkuVh/W+CHpsiryt+sicOx0fDAvYsc5lcP+tqieNCB+h7xdRnR3aAe40wZyUgDgXSTDtKi25ccvlZGre5AYJ5N1ZgOrc2wJm+qhGpCCBgaKk08klce0VAv1IKOWKSJg8egFn6p3Dk38Ks2KImFkMxIvUjN2I50yUuLUXNQfy4BMncdKQIDAQABo4ID6jCCA+YwDAYDVR0TAQH/BAIwADAfBgNVHSMEGDAWgBShPYUrzdgslh85AgyfUztY2JULezCBlAYIKwYBBQUHAQEEgYcwgYQwVQYIKwYBBQUHMAKGSWh0dHBzOi8vd3d3LmRpZ2l0by5jb20ucHkvdXBsb2Fkcy9jZXJ0aWZpY2Fkby1kb2N1bWVudGEtc2EtMTUzNTExNzc3MS5jcnQwKwYIKwYBBQUHMAGGH2h0dHBzOi8vd3d3LmRpZ2l0by5jb20ucHkvb2NzcC8wTQYDVR0RBEYwRIEWY3BhcmVkZXN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Cro6NaQ1qEpv6f+3u4qW7A5iXoMA4GA1UdDwEB/wQEAwIF4DANBgkqhkiG9w0BAQsFAAOCAgEAJf17FTdJJez/7kSU0qXT0me58okaD8SegX5NoFrXGkEnt2eByKwi/4U4RqkKGEToJewMBFtXjSp0LbTJf8qYQP5iYO+l9/BOJjOSRRtegszgRLQybwDX+O+/Ry7VbBA+9DX4qLD8Uh1A1sQxDYVbZXQSkiAfteNxMu37qhsrEGclC1r3f751WsnYvyjVOFSqD1JFFManjUlRTF3V15UUpIZRPO3u8jUko8V3CVaAyQMnMQICAiS8c1aIILtmlIFZ4U0W9+OrPLsQxTGLoc4Xo++mf/i5lkq1WJT2yh65AWiLdEksIj/SSGjbgUjd3Qy2xiwN4KiS064VIPFDf7CynwkX+MM906emQJm0yLv50UaSO7qwatOozsPbRHBaNaSZwcjfh/RipQ9mEXeoeQ8jYBlVVYycQAIjCuIdFTOvivR2mM6tL1JD26b4NMiL1obHrttZtm674WXtobxMKlldTUKRImypGLw7Yw48NvDdqDLnYynTv3DGy1A/Y/zmJHbvNGWissIZhEMJdnjNv8Mneqwkr046K0a22g9O/wQKFKzgwZgvJfBkO1fgHYJZLDMyonpYczZHzhG7kvk7C6lf67bxTJ3MHRMIKAVGXh9QgbBjWyuGmuIhQElBSVEKNvlocFJIWP2IqoYiZVj1xqGE95NMJNBT8cSgeWyVbj/yX1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ZeWsIZAIGJr5OkzoRW1TLi+pEUgOZkmjQXOkWDOwNEY=</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2.bin?ContentType=application/vnd.openxmlformats-officedocument.spreadsheetml.printerSettings">
        <DigestMethod Algorithm="http://www.w3.org/2001/04/xmlenc#sha256"/>
        <DigestValue>KmqqTC+EYbzxnVNb+Ww/iG4Tt5f0mE1lt9mnj3IdeUg=</DigestValue>
      </Reference>
      <Reference URI="/xl/printerSettings/printerSettings3.bin?ContentType=application/vnd.openxmlformats-officedocument.spreadsheetml.printerSettings">
        <DigestMethod Algorithm="http://www.w3.org/2001/04/xmlenc#sha256"/>
        <DigestValue>ZG6Or+5M57tcFc8+0++SZKQrMcQtMGRYRbbG7EEIu5w=</DigestValue>
      </Reference>
      <Reference URI="/xl/printerSettings/printerSettings4.bin?ContentType=application/vnd.openxmlformats-officedocument.spreadsheetml.printerSettings">
        <DigestMethod Algorithm="http://www.w3.org/2001/04/xmlenc#sha256"/>
        <DigestValue>ZG6Or+5M57tcFc8+0++SZKQrMcQtMGRYRbbG7EEIu5w=</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J+NcZswvsJX4XHCXcu1yBy9N7QdEC28VlAjPoLqzC+E=</DigestValue>
      </Reference>
      <Reference URI="/xl/styles.xml?ContentType=application/vnd.openxmlformats-officedocument.spreadsheetml.styles+xml">
        <DigestMethod Algorithm="http://www.w3.org/2001/04/xmlenc#sha256"/>
        <DigestValue>PyMYvozefFIcNSQieyXzY3JsKJuxVX63b1Wkq3bTViE=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CIAAnbgIcJtw+/ooMca3in5Wk4HgtrabgmJRky6jauM=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M6qonII8ptBWkmh1mFgPt3SdjmTKy1X/sizqysGd1es=</DigestValue>
      </Reference>
      <Reference URI="/xl/worksheets/sheet2.xml?ContentType=application/vnd.openxmlformats-officedocument.spreadsheetml.worksheet+xml">
        <DigestMethod Algorithm="http://www.w3.org/2001/04/xmlenc#sha256"/>
        <DigestValue>9LwDynbYlVGE7E66XbIvPXDQ0zpp0k/VL/ZO2GCHpEs=</DigestValue>
      </Reference>
      <Reference URI="/xl/worksheets/sheet3.xml?ContentType=application/vnd.openxmlformats-officedocument.spreadsheetml.worksheet+xml">
        <DigestMethod Algorithm="http://www.w3.org/2001/04/xmlenc#sha256"/>
        <DigestValue>Mhw44SzE3Y8dajn6NY4AzaPQ6Ok/+KN54hbh1SRxc34=</DigestValue>
      </Reference>
      <Reference URI="/xl/worksheets/sheet4.xml?ContentType=application/vnd.openxmlformats-officedocument.spreadsheetml.worksheet+xml">
        <DigestMethod Algorithm="http://www.w3.org/2001/04/xmlenc#sha256"/>
        <DigestValue>C1Javs4T2lOdO8w3cG21bd2m5PPRkdnlsCGK1Ia+5Q4=</DigestValue>
      </Reference>
      <Reference URI="/xl/worksheets/sheet5.xml?ContentType=application/vnd.openxmlformats-officedocument.spreadsheetml.worksheet+xml">
        <DigestMethod Algorithm="http://www.w3.org/2001/04/xmlenc#sha256"/>
        <DigestValue>EI2Xz9a/a2/GqoUbs/21W9Al7orX6fON88hxHCFHfO8=</DigestValue>
      </Reference>
      <Reference URI="/xl/worksheets/sheet6.xml?ContentType=application/vnd.openxmlformats-officedocument.spreadsheetml.worksheet+xml">
        <DigestMethod Algorithm="http://www.w3.org/2001/04/xmlenc#sha256"/>
        <DigestValue>HLX6tiGZbn/zpS+GUoHXXlEtaG6/zRI1hzUFrtVAoFM=</DigestValue>
      </Reference>
      <Reference URI="/xl/worksheets/sheet7.xml?ContentType=application/vnd.openxmlformats-officedocument.spreadsheetml.worksheet+xml">
        <DigestMethod Algorithm="http://www.w3.org/2001/04/xmlenc#sha256"/>
        <DigestValue>8MuNsQZWsmNm8FQHiT9+LDJcC3eJEoEF+FNJRZJoa68=</DigestValue>
      </Reference>
      <Reference URI="/xl/worksheets/sheet8.xml?ContentType=application/vnd.openxmlformats-officedocument.spreadsheetml.worksheet+xml">
        <DigestMethod Algorithm="http://www.w3.org/2001/04/xmlenc#sha256"/>
        <DigestValue>pXT1e7GAnndwswKq7iH8csOlaNupVV1FUALHgSHzix4=</DigestValue>
      </Reference>
    </Manifest>
    <SignatureProperties>
      <SignatureProperty Id="idSignatureTime" Target="#idPackageSignature">
        <mdssi:SignatureTime xmlns:mdssi="http://schemas.openxmlformats.org/package/2006/digital-signature">
          <mdssi:Format>YYYY-MM-DDThh:mm:ssTZD</mdssi:Format>
          <mdssi:Value>2024-03-15T20:14:13Z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SIV</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2024-03-15T20:14:13Z</xd:SigningTime>
          <xd:SigningCertificate>
            <xd:Cert>
              <xd:CertDigest>
                <DigestMethod Algorithm="http://www.w3.org/2001/04/xmlenc#sha256"/>
                <DigestValue>M0ZiuzHacODt1A0nFYHbT612HzLe0fo14GIMyuEa6Rg=</DigestValue>
              </xd:CertDigest>
              <xd:IssuerSerial>
                <X509IssuerName>C=PY, O=DOCUMENTA S.A., SERIALNUMBER=RUC80050172-1, CN=CA-DOCUMENTA S.A.</X509IssuerName>
                <X509SerialNumber>6673855411729222534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IzRGT2cLJy5DaANsgn5wm8VVgYxRa57J6utoPNfxlS0=</DigestValue>
    </Reference>
    <Reference Type="http://www.w3.org/2000/09/xmldsig#Object" URI="#idOfficeObject">
      <DigestMethod Algorithm="http://www.w3.org/2001/04/xmlenc#sha256"/>
      <DigestValue>uSITtRQifSZg/pSxo+K7nPzna1cinp73qdD8olHp8/8=</DigestValue>
    </Reference>
    <Reference Type="http://uri.etsi.org/01903#SignedProperties" URI="#idSignedProperties">
      <Transforms>
        <Transform Algorithm="http://www.w3.org/TR/2001/REC-xml-c14n-20010315"/>
      </Transforms>
      <DigestMethod Algorithm="http://www.w3.org/2001/04/xmlenc#sha256"/>
      <DigestValue>tngv3O7ntCYnx+Ge8RIoADwZTkYzGY9dyEkbJPqq3zs=</DigestValue>
    </Reference>
  </SignedInfo>
  <SignatureValue>eaXF7UryopeUfzAG91tYJSMyhA5ZTyTTsNhz+i0pSP4pFsCSXGLFeKDJf+Rtl5IxT8gEE0BhybQc
FMrgnnD+lmnOx9u6bComjN2c1uLMVjkGcFPiWtbVeiW+/QnQgw4DBq376YZZyBLcOVOyupdI7Nru
8xAQXkzXFSgpXC1psF6hOl1qzbs9/P9WaFz3OctBWVsMGF06NU6pvJ02IzJ6a9RF3khtSUl1QszW
aOpfCPMhE4Jt1lQCi0IDPCiFZzNHK0dJpqZZS0v5W78Xat6L8NeNd5Dk2ph/PMo8mfh/qcaWnRcv
4WY7fpQbkgWtMFPINXasdfQSLC7BHh1QUl7lGg==</SignatureValue>
  <KeyInfo>
    <X509Data>
      <X509Certificate>MIIIgDCCBmigAwIBAgIIEoS/10gUWEYwDQYJKoZIhvcNAQELBQAwWjEaMBgGA1UEAwwRQ0EtRE9DVU1FTlRBIFMuQS4xFjAUBgNVBAUTDVJVQzgwMDUwMTcyLTExFzAVBgNVBAoMDkRPQ1VNRU5UQSBTLkEuMQswCQYDVQQGEwJQWTAeFw0yMzA1MTcxNTEzMDBaFw0yNTA1MTYxNTEzMDBaMIG1MSEwHwYDVQQDDBhKVUFOQSBQQUJMQSBHQUxFQU5PIEJBRVoxEjAQBgNVBAUTCUNJMTM0MTU5NTEUMBIGA1UEKgwLSlVBTkEgUEFCTEExFTATBgNVBAQMDEdBTEVBTk8gQkFFWjELMAkGA1UECwwCRjIxNTAzBgNVBAoMLENFUlRJRklDQURPIENVQUxJRklDQURPIERFIEZJUk1BIEVMRUNUUk9OSUNBMQswCQYDVQQGEwJQWTCCASIwDQYJKoZIhvcNAQEBBQADggEPADCCAQoCggEBALwhngWBXEaHBJ1cguZuXSuEP6mWXqBuRhTIlwW08v0rIE6jhp2E/plWD31V3zyJzfqZzh1IRGMSfiooAJHopoZOz+TNpylBxvsvJ5WZZFDwlwV14PQjVin8ttUXhyofQ6rmX3DkbKebu3LcSnshTrGc/yNQVB6JsS1+pSMGKq1db/KzhnV2Vdw9n3gk9n4M/ZzHp76LH8jcy4Rdqolf3QXz77P7mEXSLoeGBugNNso5KxFqE8FCpIGf8DxhGAtxoWtUCjvbhwOpi1MsIGNowIcFUOKvnrC2mi0KFit2QY5xWcR5U5LHkkpIlBnIrKi0JHXCfzG/zh7NEA9QogSLc40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p1YW5pZ2FsMjAxM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D8u3+NkBMbLo9wud7oxMELlHIy7MA4GA1UdDwEB/wQEAwIF4DANBgkqhkiG9w0BAQsFAAOCAgEAfN19xcsEN5x+i4QDh4FccZ5yJM5Y7dlFZ2V3TP3uouZCXSHXWOCIngbdaOG10mETfheDGbd/c3Q3lGlTi6h1B+hhYr/mGYgkCw6jLmSMn3bANlOg9KDhtbsh/2HcJqPa4KxRCYrtxMW5256uGIp+lks3+RkPn3L54CyD0wI6eG1mC9zxYDoSdbu0jUW9yRYZcB2n4vyE3ZV2K0bzYYjVu2gFORyvgDrBaJlyPtSQwM8bg+SggQOc5Jau0ssQdIPplLaxBhfW08DqJtoy907fjGkvsbv5iHW/wXYXnu76YO6sL4gj1wcv56Kdqv3eH0XEWAycAnY24ZfdEGwmHtdF9ja1XcY0hCQ0G1DHkm2iUOVJvh5ekbNJL07jBvnMGOS6o/2lsQwtDxB1CCIlyP9EAyjMWwUq/Wl3xDlsR9Ftr62xAnROaLz5nWQIbp691A/Tv1va2odi+XdDuwx8M128pUaIr/4WMBfY1+yeaacx2ct9pjbPPw7Ps0/Po+tl7Q7AmRCX2Fc/21+LE9OqGJtNIPJg4U1LinpWonY9rhXvK+9W30YLS/lGxxovMA4Nsw6xOe9pNz2qlVSl8k4eMDwKT8GSyyPW7ytnWYJgb4+aTN3QUa0lxtc/N/6EFR5bCku59FbAn6+2jgRuv+LYbZWfzriNmUlmX3AOkPkEGSxCU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ZeWsIZAIGJr5OkzoRW1TLi+pEUgOZkmjQXOkWDOwNEY=</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2.bin?ContentType=application/vnd.openxmlformats-officedocument.spreadsheetml.printerSettings">
        <DigestMethod Algorithm="http://www.w3.org/2001/04/xmlenc#sha256"/>
        <DigestValue>KmqqTC+EYbzxnVNb+Ww/iG4Tt5f0mE1lt9mnj3IdeUg=</DigestValue>
      </Reference>
      <Reference URI="/xl/printerSettings/printerSettings3.bin?ContentType=application/vnd.openxmlformats-officedocument.spreadsheetml.printerSettings">
        <DigestMethod Algorithm="http://www.w3.org/2001/04/xmlenc#sha256"/>
        <DigestValue>ZG6Or+5M57tcFc8+0++SZKQrMcQtMGRYRbbG7EEIu5w=</DigestValue>
      </Reference>
      <Reference URI="/xl/printerSettings/printerSettings4.bin?ContentType=application/vnd.openxmlformats-officedocument.spreadsheetml.printerSettings">
        <DigestMethod Algorithm="http://www.w3.org/2001/04/xmlenc#sha256"/>
        <DigestValue>ZG6Or+5M57tcFc8+0++SZKQrMcQtMGRYRbbG7EEIu5w=</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J+NcZswvsJX4XHCXcu1yBy9N7QdEC28VlAjPoLqzC+E=</DigestValue>
      </Reference>
      <Reference URI="/xl/styles.xml?ContentType=application/vnd.openxmlformats-officedocument.spreadsheetml.styles+xml">
        <DigestMethod Algorithm="http://www.w3.org/2001/04/xmlenc#sha256"/>
        <DigestValue>PyMYvozefFIcNSQieyXzY3JsKJuxVX63b1Wkq3bTViE=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CIAAnbgIcJtw+/ooMca3in5Wk4HgtrabgmJRky6jauM=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M6qonII8ptBWkmh1mFgPt3SdjmTKy1X/sizqysGd1es=</DigestValue>
      </Reference>
      <Reference URI="/xl/worksheets/sheet2.xml?ContentType=application/vnd.openxmlformats-officedocument.spreadsheetml.worksheet+xml">
        <DigestMethod Algorithm="http://www.w3.org/2001/04/xmlenc#sha256"/>
        <DigestValue>9LwDynbYlVGE7E66XbIvPXDQ0zpp0k/VL/ZO2GCHpEs=</DigestValue>
      </Reference>
      <Reference URI="/xl/worksheets/sheet3.xml?ContentType=application/vnd.openxmlformats-officedocument.spreadsheetml.worksheet+xml">
        <DigestMethod Algorithm="http://www.w3.org/2001/04/xmlenc#sha256"/>
        <DigestValue>Mhw44SzE3Y8dajn6NY4AzaPQ6Ok/+KN54hbh1SRxc34=</DigestValue>
      </Reference>
      <Reference URI="/xl/worksheets/sheet4.xml?ContentType=application/vnd.openxmlformats-officedocument.spreadsheetml.worksheet+xml">
        <DigestMethod Algorithm="http://www.w3.org/2001/04/xmlenc#sha256"/>
        <DigestValue>C1Javs4T2lOdO8w3cG21bd2m5PPRkdnlsCGK1Ia+5Q4=</DigestValue>
      </Reference>
      <Reference URI="/xl/worksheets/sheet5.xml?ContentType=application/vnd.openxmlformats-officedocument.spreadsheetml.worksheet+xml">
        <DigestMethod Algorithm="http://www.w3.org/2001/04/xmlenc#sha256"/>
        <DigestValue>EI2Xz9a/a2/GqoUbs/21W9Al7orX6fON88hxHCFHfO8=</DigestValue>
      </Reference>
      <Reference URI="/xl/worksheets/sheet6.xml?ContentType=application/vnd.openxmlformats-officedocument.spreadsheetml.worksheet+xml">
        <DigestMethod Algorithm="http://www.w3.org/2001/04/xmlenc#sha256"/>
        <DigestValue>HLX6tiGZbn/zpS+GUoHXXlEtaG6/zRI1hzUFrtVAoFM=</DigestValue>
      </Reference>
      <Reference URI="/xl/worksheets/sheet7.xml?ContentType=application/vnd.openxmlformats-officedocument.spreadsheetml.worksheet+xml">
        <DigestMethod Algorithm="http://www.w3.org/2001/04/xmlenc#sha256"/>
        <DigestValue>8MuNsQZWsmNm8FQHiT9+LDJcC3eJEoEF+FNJRZJoa68=</DigestValue>
      </Reference>
      <Reference URI="/xl/worksheets/sheet8.xml?ContentType=application/vnd.openxmlformats-officedocument.spreadsheetml.worksheet+xml">
        <DigestMethod Algorithm="http://www.w3.org/2001/04/xmlenc#sha256"/>
        <DigestValue>pXT1e7GAnndwswKq7iH8csOlaNupVV1FUALHgSHzix4=</DigestValue>
      </Reference>
    </Manifest>
    <SignatureProperties>
      <SignatureProperty Id="idSignatureTime" Target="#idPackageSignature">
        <mdssi:SignatureTime xmlns:mdssi="http://schemas.openxmlformats.org/package/2006/digital-signature">
          <mdssi:Format>YYYY-MM-DDThh:mm:ssTZD</mdssi:Format>
          <mdssi:Value>2024-03-15T22:19:20Z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2024-03-15T22:19:20Z</xd:SigningTime>
          <xd:SigningCertificate>
            <xd:Cert>
              <xd:CertDigest>
                <DigestMethod Algorithm="http://www.w3.org/2001/04/xmlenc#sha256"/>
                <DigestValue>Q9FDmPfz1/W1Yge/lbETkav3M+WeV/onDWSqqqLe8ag=</DigestValue>
              </xd:CertDigest>
              <xd:IssuerSerial>
                <X509IssuerName>C=PY, O=DOCUMENTA S.A., SERIALNUMBER=RUC80050172-1, CN=CA-DOCUMENTA S.A.</X509IssuerName>
                <X509SerialNumber>1334402320956676166</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Fzv3GhsP1o1hKLTXPsSN1wSvWGOOZsKuJHvP4GDGUfQ=</DigestValue>
    </Reference>
    <Reference Type="http://www.w3.org/2000/09/xmldsig#Object" URI="#idOfficeObject">
      <DigestMethod Algorithm="http://www.w3.org/2001/04/xmlenc#sha256"/>
      <DigestValue>9Y7hnlbrNY2ycNej+MawNrkLRVE92VKy99VGntVMzho=</DigestValue>
    </Reference>
    <Reference Type="http://uri.etsi.org/01903#SignedProperties" URI="#idSignedProperties">
      <Transforms>
        <Transform Algorithm="http://www.w3.org/TR/2001/REC-xml-c14n-20010315"/>
      </Transforms>
      <DigestMethod Algorithm="http://www.w3.org/2001/04/xmlenc#sha256"/>
      <DigestValue>K0dCjT7S9/3wuAu7gPVbbFwcDUdq5bhJDsJBXT0A56w=</DigestValue>
    </Reference>
  </SignedInfo>
  <SignatureValue>GVtmfUeSyVrVd1eJGORZuhUZEpf1LFpU6Oei6KTsOTkx9tNi5ff1Yl/uI0KvLExYEHOUZvyFiZ07
cpcGv2K8eqwD3TD7zB6+NyczcT/MCpvWLK/mTLTP8gGNpTa5jb926ajPHkOBSwe2v3HRi2vVk755
ZmOB5oPz6p0lIFSP6KsNhDefWTCQMO4l1qWKeCOKNb3uPlc8Ftwyw/mxz0GqtLEygvO0N8uiNdt9
dA9vgnP7vIlg6AvBbiVBQfgCcsMSrsPU+/BGsxmEa4B4QWwGw8BF0YHKDpAL0d2U1tLVusFoQT3U
7tRIEs1UL217vGUBp1o85D9SWp0+42MR3ozysg==</SignatureValue>
  <KeyInfo>
    <X509Data>
      <X509Certificate>MIIIgzCCBmugAwIBAgIIL6exF/OncaowDQYJKoZIhvcNAQELBQAwWjEaMBgGA1UEAwwRQ0EtRE9DVU1FTlRBIFMuQS4xFjAUBgNVBAUTDVJVQzgwMDUwMTcyLTExFzAVBgNVBAoMDkRPQ1VNRU5UQSBTLkEuMQswCQYDVQQGEwJQWTAeFw0yMzA0MTIxNTE4MDBaFw0yNTA0MTExNTE4MDBaMIG8MSUwIwYDVQQDDBxDQVJMT1MgTUlHVUVMIEFDVcORQSBOT0dVRVJBMREwDwYDVQQFEwhDSTk5MDc0NzEWMBQGA1UEKgwNQ0FSTE9TIE1JR1VFTDEXMBUGA1UEBAwOQUNVw5FBIE5PR1VFUkExCzAJBgNVBAsMAkYyMTUwMwYDVQQKDCxDRVJUSUZJQ0FETyBDVUFMSUZJQ0FETyBERSBGSVJNQSBFTEVDVFJPTklDQTELMAkGA1UEBhMCUFkwggEiMA0GCSqGSIb3DQEBAQUAA4IBDwAwggEKAoIBAQClxsetZ77H7or0MutagrJ/jvS2lzBV6un/cDZ4UmcSRho79usy8QOdgY8EqE5eqCX7K5cMoMTjm74GyTT3uriApXsR3yJAGzyydtuRwGnkeC/BbMihOzDKHOhkIJN2jKzQLGKjk2CRUuzKM7/thtJ50E+OtHlAVzxdo3DDpHDd1nWdWnju1pYw6VMALLkr6VsTBVsv+k2jRNWTIeREs4M5o6qX3OXd5toPhXrXH32pjaAlDRDkx+zZlwA7F+mhUr7ZDmBztGZWO0siRBx8e9uoljeKKhT97IHeeay0x+e7NX6kNQwNJSZdmYbdqznk6AFdY+2VnjH6KU+m/JfdM8o5AgMBAAGjggPoMIID5DAMBgNVHRMBAf8EAjAAMB8GA1UdIwQYMBaAFKE9hSvN2CyWHzkCDJ9TO1jYlQt7MIGUBggrBgEFBQcBAQSBhzCBhDBVBggrBgEFBQcwAoZJaHR0cHM6Ly93d3cuZGlnaXRvLmNvbS5weS91cGxvYWRzL2NlcnRpZmljYWRvLWRvY3VtZW50YS1zYS0xNTM1MTE3NzcxLmNydDArBggrBgEFBQcwAYYfaHR0cHM6Ly93d3cuZGlnaXRvLmNvbS5weS9vY3NwLzBLBgNVHREERDBCgRRjYWN1bmFAYW1hcmFs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FTYYZ8+5/0fOcKSjeH3xl0kR/ZaMA4GA1UdDwEB/wQEAwIF4DANBgkqhkiG9w0BAQsFAAOCAgEAfhzX0KPeAd0/SrC55LOhXjgLsmscLjdJO+csgRs/7a3P/qD2iyyMnmZQNZi2NZYls1AXBGuDniitBXcPB+65HZHoAGI/KdBho3SUF+8GGc2Xj08SgMMWctu8iWXNU4reo9uQBEWTYWNI9hvdWJUsCOCyJS69RRg1xPxw+35+q0b56eZGqK/dxKT5jaYFDJSQkHvCy0bOFAIRzw+I/TyTnmlQKCdNpXpNdUUPoVwS1awdMiEfImYhFp91PL+rl9VJ1QpPr/vPqb7cXao4eEUibrrPy4dywkZXBPb1sjNWP1Zy04tO7nyBom3yJ7D96xToFQwlNYcWcp5BzbzKwOYgyeqINAeEIXrc1QtQkQGnEWXLsAZxz5FXGHTkql4SX2cEJcHQhLL68EeMqRDiT+djrhLe/qE0fv0F+MAaVQYRDMn6BRNLGccvAlIUdKQHxFnyAdhb1aHmyuxqbu6WrJNDvSuaEnLWiJAe7LwJn4xaVCh64H0zq+rjMHu/HLTp9ewYWxYlKtnjeaK61aFl59p/Rum9k5m7pzqy46D3Mygvh5sY+9vScfgzFXLQRPXpV8jfaQj5zu35QPu8hcQTYF2mYfbn8V8VfWXj85XRW6un6XZ31R+jJKfezFz6eR6hzw2Ss4LxzRAy5UgLQMYID/BzI1aBevCu1mdp9V4OIbSKQ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ZeWsIZAIGJr5OkzoRW1TLi+pEUgOZkmjQXOkWDOwNEY=</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2.bin?ContentType=application/vnd.openxmlformats-officedocument.spreadsheetml.printerSettings">
        <DigestMethod Algorithm="http://www.w3.org/2001/04/xmlenc#sha256"/>
        <DigestValue>KmqqTC+EYbzxnVNb+Ww/iG4Tt5f0mE1lt9mnj3IdeUg=</DigestValue>
      </Reference>
      <Reference URI="/xl/printerSettings/printerSettings3.bin?ContentType=application/vnd.openxmlformats-officedocument.spreadsheetml.printerSettings">
        <DigestMethod Algorithm="http://www.w3.org/2001/04/xmlenc#sha256"/>
        <DigestValue>ZG6Or+5M57tcFc8+0++SZKQrMcQtMGRYRbbG7EEIu5w=</DigestValue>
      </Reference>
      <Reference URI="/xl/printerSettings/printerSettings4.bin?ContentType=application/vnd.openxmlformats-officedocument.spreadsheetml.printerSettings">
        <DigestMethod Algorithm="http://www.w3.org/2001/04/xmlenc#sha256"/>
        <DigestValue>ZG6Or+5M57tcFc8+0++SZKQrMcQtMGRYRbbG7EEIu5w=</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J+NcZswvsJX4XHCXcu1yBy9N7QdEC28VlAjPoLqzC+E=</DigestValue>
      </Reference>
      <Reference URI="/xl/styles.xml?ContentType=application/vnd.openxmlformats-officedocument.spreadsheetml.styles+xml">
        <DigestMethod Algorithm="http://www.w3.org/2001/04/xmlenc#sha256"/>
        <DigestValue>PyMYvozefFIcNSQieyXzY3JsKJuxVX63b1Wkq3bTViE=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CIAAnbgIcJtw+/ooMca3in5Wk4HgtrabgmJRky6jauM=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M6qonII8ptBWkmh1mFgPt3SdjmTKy1X/sizqysGd1es=</DigestValue>
      </Reference>
      <Reference URI="/xl/worksheets/sheet2.xml?ContentType=application/vnd.openxmlformats-officedocument.spreadsheetml.worksheet+xml">
        <DigestMethod Algorithm="http://www.w3.org/2001/04/xmlenc#sha256"/>
        <DigestValue>9LwDynbYlVGE7E66XbIvPXDQ0zpp0k/VL/ZO2GCHpEs=</DigestValue>
      </Reference>
      <Reference URI="/xl/worksheets/sheet3.xml?ContentType=application/vnd.openxmlformats-officedocument.spreadsheetml.worksheet+xml">
        <DigestMethod Algorithm="http://www.w3.org/2001/04/xmlenc#sha256"/>
        <DigestValue>Mhw44SzE3Y8dajn6NY4AzaPQ6Ok/+KN54hbh1SRxc34=</DigestValue>
      </Reference>
      <Reference URI="/xl/worksheets/sheet4.xml?ContentType=application/vnd.openxmlformats-officedocument.spreadsheetml.worksheet+xml">
        <DigestMethod Algorithm="http://www.w3.org/2001/04/xmlenc#sha256"/>
        <DigestValue>C1Javs4T2lOdO8w3cG21bd2m5PPRkdnlsCGK1Ia+5Q4=</DigestValue>
      </Reference>
      <Reference URI="/xl/worksheets/sheet5.xml?ContentType=application/vnd.openxmlformats-officedocument.spreadsheetml.worksheet+xml">
        <DigestMethod Algorithm="http://www.w3.org/2001/04/xmlenc#sha256"/>
        <DigestValue>EI2Xz9a/a2/GqoUbs/21W9Al7orX6fON88hxHCFHfO8=</DigestValue>
      </Reference>
      <Reference URI="/xl/worksheets/sheet6.xml?ContentType=application/vnd.openxmlformats-officedocument.spreadsheetml.worksheet+xml">
        <DigestMethod Algorithm="http://www.w3.org/2001/04/xmlenc#sha256"/>
        <DigestValue>HLX6tiGZbn/zpS+GUoHXXlEtaG6/zRI1hzUFrtVAoFM=</DigestValue>
      </Reference>
      <Reference URI="/xl/worksheets/sheet7.xml?ContentType=application/vnd.openxmlformats-officedocument.spreadsheetml.worksheet+xml">
        <DigestMethod Algorithm="http://www.w3.org/2001/04/xmlenc#sha256"/>
        <DigestValue>8MuNsQZWsmNm8FQHiT9+LDJcC3eJEoEF+FNJRZJoa68=</DigestValue>
      </Reference>
      <Reference URI="/xl/worksheets/sheet8.xml?ContentType=application/vnd.openxmlformats-officedocument.spreadsheetml.worksheet+xml">
        <DigestMethod Algorithm="http://www.w3.org/2001/04/xmlenc#sha256"/>
        <DigestValue>pXT1e7GAnndwswKq7iH8csOlaNupVV1FUALHgSHzix4=</DigestValue>
      </Reference>
    </Manifest>
    <SignatureProperties>
      <SignatureProperty Id="idSignatureTime" Target="#idPackageSignature">
        <mdssi:SignatureTime xmlns:mdssi="http://schemas.openxmlformats.org/package/2006/digital-signature">
          <mdssi:Format>YYYY-MM-DDThh:mm:ssTZD</mdssi:Format>
          <mdssi:Value>2024-03-18T14:15:11Z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2024-03-18T14:15:11Z</xd:SigningTime>
          <xd:SigningCertificate>
            <xd:Cert>
              <xd:CertDigest>
                <DigestMethod Algorithm="http://www.w3.org/2001/04/xmlenc#sha256"/>
                <DigestValue>526kF7uvxdSRLc4WYEg7rXsV5ICNlQs6AeXNdov2GFM=</DigestValue>
              </xd:CertDigest>
              <xd:IssuerSerial>
                <X509IssuerName>C=PY, O=DOCUMENTA S.A., SERIALNUMBER=RUC80050172-1, CN=CA-DOCUMENTA S.A.</X509IssuerName>
                <X509SerialNumber>3433907957323493802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2024-03-15T17:55:05Z</dcterms:modified>
</cp:coreProperties>
</file>