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xr:revisionPtr revIDLastSave="7" documentId="10_ncr:200_{F899FA08-7F21-4167-BD07-7D8BADCD0DD7}" xr6:coauthVersionLast="47" xr6:coauthVersionMax="47" xr10:uidLastSave="{B474D4F5-60E7-4172-921A-E875E93C845B}"/>
  <bookViews>
    <workbookView xWindow="-120" yWindow="-120" windowWidth="29040" windowHeight="15840" tabRatio="708" activeTab="7" xr2:uid="{00000000-000D-0000-FFFF-FFFF00000000}"/>
  </bookViews>
  <sheets>
    <sheet name="CARATULA" sheetId="18" r:id="rId1"/>
    <sheet name="INDICE" sheetId="17" r:id="rId2"/>
    <sheet name="01" sheetId="23" r:id="rId3"/>
    <sheet name="02" sheetId="24" r:id="rId4"/>
    <sheet name="03" sheetId="25" r:id="rId5"/>
    <sheet name="04" sheetId="26" r:id="rId6"/>
    <sheet name="05" sheetId="27" r:id="rId7"/>
    <sheet name="06" sheetId="2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47" i="28" l="1"/>
  <c r="K547" i="28"/>
  <c r="M547" i="28"/>
  <c r="L547" i="28"/>
  <c r="B227" i="28"/>
  <c r="B5" i="28"/>
  <c r="D74" i="27"/>
  <c r="D72" i="27"/>
  <c r="C17" i="24" l="1"/>
  <c r="D166" i="27" l="1"/>
  <c r="D121" i="27"/>
  <c r="M223" i="28" l="1"/>
  <c r="L223" i="28"/>
  <c r="K223" i="28"/>
  <c r="J223" i="28"/>
  <c r="D156" i="27"/>
  <c r="E74" i="27" l="1"/>
  <c r="E70" i="27"/>
  <c r="E71" i="27" s="1"/>
  <c r="E72" i="27" s="1"/>
  <c r="E8" i="25"/>
  <c r="C121" i="27" l="1"/>
  <c r="D129" i="27" l="1"/>
  <c r="E90" i="27"/>
  <c r="B4" i="24" l="1"/>
  <c r="B4" i="26" s="1"/>
  <c r="C13" i="23" l="1"/>
  <c r="C12" i="25" l="1"/>
  <c r="C11" i="24" l="1"/>
  <c r="D144" i="27" l="1"/>
  <c r="C144" i="27"/>
  <c r="D29" i="26" l="1"/>
  <c r="D24" i="26"/>
  <c r="D13" i="23"/>
  <c r="D19" i="23"/>
  <c r="D31" i="26" l="1"/>
  <c r="D20" i="23"/>
  <c r="D135" i="27"/>
  <c r="C135" i="27"/>
  <c r="C129" i="27"/>
  <c r="D90" i="27"/>
  <c r="D7" i="24" l="1"/>
  <c r="D7" i="26" s="1"/>
  <c r="E89" i="27" s="1"/>
  <c r="D109" i="27" s="1"/>
  <c r="D128" i="27" s="1"/>
  <c r="D134" i="27" s="1"/>
  <c r="D140" i="27" s="1"/>
  <c r="C7" i="24"/>
  <c r="C7" i="26" s="1"/>
  <c r="D146" i="27" l="1"/>
  <c r="B159" i="27"/>
  <c r="D89" i="27"/>
  <c r="C109" i="27" s="1"/>
  <c r="C128" i="27" s="1"/>
  <c r="C134" i="27" s="1"/>
  <c r="C140" i="27" s="1"/>
  <c r="D148" i="27"/>
  <c r="D17" i="24" s="1"/>
  <c r="C148" i="27"/>
  <c r="D136" i="27"/>
  <c r="C136" i="27"/>
  <c r="D130" i="27"/>
  <c r="C130" i="27"/>
  <c r="F74" i="27" s="1"/>
  <c r="D71" i="27"/>
  <c r="D70" i="27"/>
  <c r="E92" i="27"/>
  <c r="D92" i="27"/>
  <c r="C29" i="26"/>
  <c r="C24" i="26"/>
  <c r="F70" i="27" l="1"/>
  <c r="D76" i="27"/>
  <c r="C146" i="27"/>
  <c r="B152" i="27"/>
  <c r="F72" i="27"/>
  <c r="F71" i="27"/>
  <c r="C13" i="25"/>
  <c r="D11" i="24"/>
  <c r="C19" i="23"/>
  <c r="C20" i="23" s="1"/>
  <c r="C31" i="26"/>
  <c r="D18" i="24" l="1"/>
  <c r="C18" i="24"/>
  <c r="D13" i="25" l="1"/>
  <c r="E14" i="25" s="1"/>
</calcChain>
</file>

<file path=xl/sharedStrings.xml><?xml version="1.0" encoding="utf-8"?>
<sst xmlns="http://schemas.openxmlformats.org/spreadsheetml/2006/main" count="3211" uniqueCount="220">
  <si>
    <t>ACTIVO</t>
  </si>
  <si>
    <t>Cuentas a cobrar</t>
  </si>
  <si>
    <t>TOTAL ACTIVO BRUTO</t>
  </si>
  <si>
    <t>PASIVO</t>
  </si>
  <si>
    <t xml:space="preserve">Acreedores por Operaciones </t>
  </si>
  <si>
    <t xml:space="preserve">Rescates a pagar </t>
  </si>
  <si>
    <t xml:space="preserve">TOTAL ACTIVO NETO </t>
  </si>
  <si>
    <t>CUOTAS PARTES EN CIRCULACIÓN</t>
  </si>
  <si>
    <t xml:space="preserve">VALOR CUOTA PARTE AL CIERRE </t>
  </si>
  <si>
    <t>INGRESO</t>
  </si>
  <si>
    <t>TOTAL INGRESOS</t>
  </si>
  <si>
    <t>EGRESOS</t>
  </si>
  <si>
    <t>Comisión por Administración</t>
  </si>
  <si>
    <t>Comisión por Corretaje</t>
  </si>
  <si>
    <t>TOTAL EGRESOS</t>
  </si>
  <si>
    <t>RESULTADO DEL EJERCICIO</t>
  </si>
  <si>
    <t>CUENTA</t>
  </si>
  <si>
    <t>APORTANTES</t>
  </si>
  <si>
    <t>RESULTADO</t>
  </si>
  <si>
    <t>SALDO AL INICIO</t>
  </si>
  <si>
    <t>MOVIMIENTO DEL PERÍODO</t>
  </si>
  <si>
    <t>Suscripciones</t>
  </si>
  <si>
    <t>Rescates</t>
  </si>
  <si>
    <t>Resultado del período</t>
  </si>
  <si>
    <t>SALDO AL FINAL DEL PERÍODO</t>
  </si>
  <si>
    <t>CONCEPTO</t>
  </si>
  <si>
    <t>Causas de las variaciones del efectivo</t>
  </si>
  <si>
    <t>Actividades Operativas</t>
  </si>
  <si>
    <t>Cambios en activos y pasivos operativos</t>
  </si>
  <si>
    <t>(Aumento) Disminución Intereses a Cobrar</t>
  </si>
  <si>
    <t>Aumento (Disminución) en Acreedores por operación</t>
  </si>
  <si>
    <t>Aumento (Disminución) en Otros Pasivos</t>
  </si>
  <si>
    <t>Flujo neto de efectivo generado por actividades operativas</t>
  </si>
  <si>
    <t>Actividades de financiación</t>
  </si>
  <si>
    <t xml:space="preserve">Rescates </t>
  </si>
  <si>
    <t>Flujo neto de efectivo generado por (utilizado) en actividades de financiación</t>
  </si>
  <si>
    <t>Saldo Final de efectivo</t>
  </si>
  <si>
    <t>Efectivo al inicio del periodo</t>
  </si>
  <si>
    <t>Devolución a disponibilidades</t>
  </si>
  <si>
    <t>Compra de Instrumentos</t>
  </si>
  <si>
    <t>Comisiones pagadas</t>
  </si>
  <si>
    <t>Vencimiento de Instrumentos</t>
  </si>
  <si>
    <t>Tipo de cambio comprador</t>
  </si>
  <si>
    <t xml:space="preserve">Tipo de cambio vendedor       </t>
  </si>
  <si>
    <t>Otros</t>
  </si>
  <si>
    <t>MES</t>
  </si>
  <si>
    <t>TOTAL</t>
  </si>
  <si>
    <t>VALOR CUOTA</t>
  </si>
  <si>
    <t>PATRIMONIO NETO DEL FONDO</t>
  </si>
  <si>
    <t>N° DE PARTICIPES</t>
  </si>
  <si>
    <t>1er. TRIMESTRE</t>
  </si>
  <si>
    <t>Enero</t>
  </si>
  <si>
    <t>Febrero</t>
  </si>
  <si>
    <t>Marzo</t>
  </si>
  <si>
    <t>CUENTAS</t>
  </si>
  <si>
    <t>Instrumento</t>
  </si>
  <si>
    <t>Emisor</t>
  </si>
  <si>
    <t>Sector</t>
  </si>
  <si>
    <t>País</t>
  </si>
  <si>
    <t>Fecha
Compra</t>
  </si>
  <si>
    <t>Fecha
 Vto.</t>
  </si>
  <si>
    <t>Moneda</t>
  </si>
  <si>
    <t>Monto</t>
  </si>
  <si>
    <t>Val. Compra</t>
  </si>
  <si>
    <t>Val. Contable</t>
  </si>
  <si>
    <t>Val. Nominal</t>
  </si>
  <si>
    <t>Tasa</t>
  </si>
  <si>
    <t>Intereses vencimientos de cupones</t>
  </si>
  <si>
    <t>Intereses Devengados</t>
  </si>
  <si>
    <t>Ganancia ordinaria del período</t>
  </si>
  <si>
    <t>(Aumento) Disminución Deudores por operaciones</t>
  </si>
  <si>
    <t>Banco Itaú</t>
  </si>
  <si>
    <t>TOTAL PASIVO</t>
  </si>
  <si>
    <t>ESTADO DEL ACTIVO NETO</t>
  </si>
  <si>
    <t>ESTADO DE INGRESOS Y EGRESOS</t>
  </si>
  <si>
    <t>ESTADO DE VARIACIÓN DEL ACTIVO NETO</t>
  </si>
  <si>
    <t>ESTADO DE FLUJO DE EFECTIVO</t>
  </si>
  <si>
    <t>NOTAS A LOS ESTADOS FINANCIEROS</t>
  </si>
  <si>
    <t>1) Información Básica del Fondo</t>
  </si>
  <si>
    <t>2) Información sobre la Administradora</t>
  </si>
  <si>
    <t xml:space="preserve">    2.1) Información General</t>
  </si>
  <si>
    <t xml:space="preserve">    2.2) Entidad encargada de la Custodia</t>
  </si>
  <si>
    <t>3) Criterios Contables Aplicados</t>
  </si>
  <si>
    <t>No se incurrió en ningún cambio de procedimientos en la aplicación contable y/o estimación contable en referencia a los Estados Contables anteriores al presente.</t>
  </si>
  <si>
    <t>La valorización de las inversiones aplicadas en el fondo están constituidas por el valor de compra más el devengado a la fecha de cada periodo informado.</t>
  </si>
  <si>
    <t>La entidad aplica el principio de lo devengado para el reconocimiento de los ingresos y la imputación de costos.</t>
  </si>
  <si>
    <t>Los resultados por ajuste de precio o venta de inversiones sobre la par, si hubieran, se reconocen como ingresos extraordinarios.</t>
  </si>
  <si>
    <t>a) Posición en Moneda Extranjera:</t>
  </si>
  <si>
    <t>_Gastos Operacionales y comisión de la Sociedad Administradora:</t>
  </si>
  <si>
    <t>_Información Estadística</t>
  </si>
  <si>
    <t>4) Composición de las Cuentas</t>
  </si>
  <si>
    <t>Resultado por Tenencia</t>
  </si>
  <si>
    <t>OTROS INGRESOS</t>
  </si>
  <si>
    <t>OTROS EGRESOS</t>
  </si>
  <si>
    <t>Inversiones</t>
  </si>
  <si>
    <t>COMPOSICION DE LAS INVERSIONES DEL FONDO</t>
  </si>
  <si>
    <t>FONDO MUTUO DISPONIBLE DÓLARES AMERICANOS</t>
  </si>
  <si>
    <t>En USD.</t>
  </si>
  <si>
    <t>LA ADMINISTRADORA será responsable de la administración del FONDO MUTUO DISPONIBLE DÓLARES AMERICANOS, que en adelante se denominará FONDO MUTUO, registrado en la Comisión Nacional de Valores de conformidad con la Resolución Nº 56E/18 de fecha 23/08/2018, el cual se regirá por el REGLAMENTO INTERNO, aprobado por Resolución 56E/18 de fecha 23/08/2018. El objeto del FONDO MUTUO será invertir en instrumentos de deuda de emisores nacionales. Está dirigido a personas físicas y jurídicas con horizonte de inversión corto plazo. El riesgo del inversionista estará determinado por la naturaleza de los instrumentos en los que se inviertan los activos del FONDO MUTUO, de acuerdo con lo expuesto en la política de inversiones y diversificación de estas.</t>
  </si>
  <si>
    <t>DETALLE</t>
  </si>
  <si>
    <t>MONEDA EXTRANJERA</t>
  </si>
  <si>
    <t>CAMBIO VIGENTE</t>
  </si>
  <si>
    <t>CLASE</t>
  </si>
  <si>
    <t>MONTO</t>
  </si>
  <si>
    <t>ACTIVOS</t>
  </si>
  <si>
    <t>PASIVOS</t>
  </si>
  <si>
    <t>Crédito</t>
  </si>
  <si>
    <t>Disponibilidad</t>
  </si>
  <si>
    <t>Obligaciones</t>
  </si>
  <si>
    <t>USD</t>
  </si>
  <si>
    <t>La comisión de administración que se está utilizando es de 1,80% anual más IVA. Esta comisión se calcula diariamente de los fondos bajo manejo y se pagan mensualmente a la administradora, generalmente el primer día hábil siguiente al cierre del mes anterior.</t>
  </si>
  <si>
    <t>Banco Bancop</t>
  </si>
  <si>
    <t>FONDO MUTUO DISPONIBLE DOLARES AMERICANOS</t>
  </si>
  <si>
    <t>(DOLARES)</t>
  </si>
  <si>
    <t>ESTADO DE INGRESO Y EGRESOS</t>
  </si>
  <si>
    <t>01</t>
  </si>
  <si>
    <t>02</t>
  </si>
  <si>
    <t>03</t>
  </si>
  <si>
    <t>04</t>
  </si>
  <si>
    <t>05</t>
  </si>
  <si>
    <t>06</t>
  </si>
  <si>
    <t>INDICE</t>
  </si>
  <si>
    <t>Op Repo</t>
  </si>
  <si>
    <t>A la fecha del presente informe no se cuenta con saldos que reportar</t>
  </si>
  <si>
    <t>Fondo Mutuo Vista</t>
  </si>
  <si>
    <t>Intereses op Repo</t>
  </si>
  <si>
    <t>Intereses Cobrados</t>
  </si>
  <si>
    <t>Intereses Financieros</t>
  </si>
  <si>
    <t>Ajuste por Redondeo Decimales</t>
  </si>
  <si>
    <t>Banco GNB</t>
  </si>
  <si>
    <t>Solar Ahorro y Finanzas</t>
  </si>
  <si>
    <t>Fecha de Operación</t>
  </si>
  <si>
    <t>Monto Inicial</t>
  </si>
  <si>
    <t>Valor Contable</t>
  </si>
  <si>
    <t>Fecha de Vencimiento</t>
  </si>
  <si>
    <t>ÍNDICE</t>
  </si>
  <si>
    <t>07</t>
  </si>
  <si>
    <t>COMPOSICIÓN DE LAS INVERSIONES DEL FONDO ANEXO I</t>
  </si>
  <si>
    <t>COMPOSICIÓN DE LAS INVERSIONES OP REPO ANEXO II</t>
  </si>
  <si>
    <t>Las 4 Notas, Anexo I y II que acompañan son parte integrante de estos Estados Financieros</t>
  </si>
  <si>
    <t>ANEXO I</t>
  </si>
  <si>
    <t>Fondo Vista</t>
  </si>
  <si>
    <t>Ventas de Instrumentos</t>
  </si>
  <si>
    <t>Inversiones Anexo I</t>
  </si>
  <si>
    <t>CDA</t>
  </si>
  <si>
    <t>BONOS</t>
  </si>
  <si>
    <t>Banco Basa S.A</t>
  </si>
  <si>
    <t>Financiero</t>
  </si>
  <si>
    <t>Paraguay</t>
  </si>
  <si>
    <t>Banco GNB Paraguay S.A.</t>
  </si>
  <si>
    <t>Banco Itaú Paraguay S.A.</t>
  </si>
  <si>
    <t>Banco Regional S.A.E.C.A.</t>
  </si>
  <si>
    <t>Banco Rio S.A.E.C.A.</t>
  </si>
  <si>
    <t>Finexpar S.A.E.C.A.</t>
  </si>
  <si>
    <t>Interfisa Banco S.A.E.C.A.</t>
  </si>
  <si>
    <t>Sudameris Bank S.A.E.C.A.</t>
  </si>
  <si>
    <t>TOTAL GENERAL</t>
  </si>
  <si>
    <t>Inversiones en Reporto Anexo I</t>
  </si>
  <si>
    <t>Automaq S.A.E.C.A.</t>
  </si>
  <si>
    <t>Frigorífico Concepción S.A.</t>
  </si>
  <si>
    <t>Banco BASA</t>
  </si>
  <si>
    <t>Solar Banco S.A.E.</t>
  </si>
  <si>
    <t>BONOS SUBORDINADOS</t>
  </si>
  <si>
    <t>BONOS FINANCIEROS</t>
  </si>
  <si>
    <t>Banco Continental S.A.E.C.A.</t>
  </si>
  <si>
    <t>Banco Nacional de Fomento</t>
  </si>
  <si>
    <t>REPO</t>
  </si>
  <si>
    <t>Estado</t>
  </si>
  <si>
    <t>Grupo</t>
  </si>
  <si>
    <t>TOTAL 31/12/2023</t>
  </si>
  <si>
    <t>Tu Financiera</t>
  </si>
  <si>
    <t>Banco Atlas S.A.</t>
  </si>
  <si>
    <t>Banco Basa S.A.</t>
  </si>
  <si>
    <t>Cementos Concepción S.A.E.</t>
  </si>
  <si>
    <t>BONOS DEL TESORO</t>
  </si>
  <si>
    <t>Estados Unidos de América</t>
  </si>
  <si>
    <t>UENO BANK S.A.</t>
  </si>
  <si>
    <r>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t>
    </r>
    <r>
      <rPr>
        <b/>
        <sz val="11"/>
        <color theme="1"/>
        <rFont val="Gantari"/>
      </rPr>
      <t xml:space="preserve"> </t>
    </r>
    <r>
      <rPr>
        <sz val="11"/>
        <color theme="1"/>
        <rFont val="Gantari"/>
      </rPr>
      <t>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r>
  </si>
  <si>
    <r>
      <t xml:space="preserve">    </t>
    </r>
    <r>
      <rPr>
        <b/>
        <sz val="11"/>
        <color theme="1"/>
        <rFont val="Gantari"/>
      </rPr>
      <t xml:space="preserve">4.1) </t>
    </r>
    <r>
      <rPr>
        <b/>
        <u/>
        <sz val="11"/>
        <color theme="1"/>
        <rFont val="Gantari"/>
      </rPr>
      <t>Disponibilidades:</t>
    </r>
    <r>
      <rPr>
        <sz val="11"/>
        <color theme="1"/>
        <rFont val="Gantari"/>
      </rPr>
      <t xml:space="preserve"> Esta cuenta esta compuesta por los saldos en los bancos a la fecha de estos estados financieros</t>
    </r>
  </si>
  <si>
    <r>
      <t xml:space="preserve">    </t>
    </r>
    <r>
      <rPr>
        <b/>
        <sz val="11"/>
        <color theme="1"/>
        <rFont val="Gantari"/>
      </rPr>
      <t xml:space="preserve">4.2) </t>
    </r>
    <r>
      <rPr>
        <b/>
        <u/>
        <sz val="11"/>
        <color theme="1"/>
        <rFont val="Gantari"/>
      </rPr>
      <t>Acreedores por Operación:</t>
    </r>
    <r>
      <rPr>
        <sz val="11"/>
        <color theme="1"/>
        <rFont val="Gantari"/>
      </rPr>
      <t xml:space="preserve"> </t>
    </r>
  </si>
  <si>
    <r>
      <t xml:space="preserve">    </t>
    </r>
    <r>
      <rPr>
        <b/>
        <sz val="11"/>
        <color theme="1"/>
        <rFont val="Gantari"/>
      </rPr>
      <t xml:space="preserve">4.3) </t>
    </r>
    <r>
      <rPr>
        <b/>
        <u/>
        <sz val="11"/>
        <color theme="1"/>
        <rFont val="Gantari"/>
      </rPr>
      <t>Comisión a Pagar a la Administradora</t>
    </r>
    <r>
      <rPr>
        <u/>
        <sz val="11"/>
        <color theme="1"/>
        <rFont val="Gantari"/>
      </rPr>
      <t>:</t>
    </r>
    <r>
      <rPr>
        <sz val="11"/>
        <color theme="1"/>
        <rFont val="Gantari"/>
      </rPr>
      <t xml:space="preserve"> Esta compuesta por los saldos de las comisiones por administración del fondo del mes.</t>
    </r>
  </si>
  <si>
    <r>
      <t xml:space="preserve">    </t>
    </r>
    <r>
      <rPr>
        <b/>
        <sz val="11"/>
        <color theme="1"/>
        <rFont val="Gantari"/>
      </rPr>
      <t xml:space="preserve">4.4) </t>
    </r>
    <r>
      <rPr>
        <b/>
        <u/>
        <sz val="11"/>
        <color theme="1"/>
        <rFont val="Gantari"/>
      </rPr>
      <t>Resultado por Tenencia de Inversiones</t>
    </r>
    <r>
      <rPr>
        <u/>
        <sz val="11"/>
        <color theme="1"/>
        <rFont val="Gantari"/>
      </rPr>
      <t>:</t>
    </r>
    <r>
      <rPr>
        <sz val="11"/>
        <color theme="1"/>
        <rFont val="Gantari"/>
      </rPr>
      <t xml:space="preserve"> Esta cuenta se compone por el rendimiento de las inversiones de títulos en el período, con resultados negativos por constituir inversiones con vencimientos múltiples en el período.</t>
    </r>
  </si>
  <si>
    <r>
      <t xml:space="preserve">    </t>
    </r>
    <r>
      <rPr>
        <b/>
        <sz val="11"/>
        <color theme="1"/>
        <rFont val="Gantari"/>
      </rPr>
      <t xml:space="preserve">4.5) </t>
    </r>
    <r>
      <rPr>
        <b/>
        <u/>
        <sz val="11"/>
        <color theme="1"/>
        <rFont val="Gantari"/>
      </rPr>
      <t>Otros Ingresos / Otros Egresos</t>
    </r>
    <r>
      <rPr>
        <u/>
        <sz val="11"/>
        <color theme="1"/>
        <rFont val="Gantari"/>
      </rPr>
      <t>:</t>
    </r>
    <r>
      <rPr>
        <sz val="11"/>
        <color theme="1"/>
        <rFont val="Gantari"/>
      </rPr>
      <t xml:space="preserve"> Esta cuenta se compone por importes que no son parte de las operaciones ordinarias.</t>
    </r>
  </si>
  <si>
    <r>
      <t xml:space="preserve">    </t>
    </r>
    <r>
      <rPr>
        <b/>
        <sz val="11"/>
        <color theme="1"/>
        <rFont val="Gantari"/>
      </rPr>
      <t xml:space="preserve">4.7) </t>
    </r>
    <r>
      <rPr>
        <b/>
        <u/>
        <sz val="11"/>
        <color theme="1"/>
        <rFont val="Gantari"/>
      </rPr>
      <t>Operación en Reporto:</t>
    </r>
    <r>
      <rPr>
        <sz val="11"/>
        <color theme="1"/>
        <rFont val="Gantari"/>
      </rPr>
      <t xml:space="preserve"> Esta compuesta por el siguiente saldo</t>
    </r>
  </si>
  <si>
    <r>
      <t xml:space="preserve">Resultado por tenencia de inversiones </t>
    </r>
    <r>
      <rPr>
        <b/>
        <sz val="11"/>
        <color theme="1"/>
        <rFont val="Gantari"/>
      </rPr>
      <t>(Nota 4.4)</t>
    </r>
  </si>
  <si>
    <r>
      <t xml:space="preserve">Otros Ingresos </t>
    </r>
    <r>
      <rPr>
        <b/>
        <sz val="11"/>
        <color theme="1"/>
        <rFont val="Gantari"/>
      </rPr>
      <t>(Nota 4.5)</t>
    </r>
  </si>
  <si>
    <r>
      <t xml:space="preserve">Otros Egresos </t>
    </r>
    <r>
      <rPr>
        <b/>
        <sz val="11"/>
        <color theme="1"/>
        <rFont val="Gantari"/>
      </rPr>
      <t>(Nota 4.5)</t>
    </r>
  </si>
  <si>
    <r>
      <t xml:space="preserve">Disponibilidades </t>
    </r>
    <r>
      <rPr>
        <b/>
        <sz val="11"/>
        <color rgb="FF000000"/>
        <rFont val="Gantari"/>
      </rPr>
      <t>(Nota 4.1)</t>
    </r>
  </si>
  <si>
    <r>
      <t xml:space="preserve">Comisiones a pagar a la administradora </t>
    </r>
    <r>
      <rPr>
        <b/>
        <sz val="11"/>
        <color rgb="FF000000"/>
        <rFont val="Gantari"/>
      </rPr>
      <t>(Nota 4.3)</t>
    </r>
  </si>
  <si>
    <r>
      <t xml:space="preserve">Op Reporto </t>
    </r>
    <r>
      <rPr>
        <b/>
        <sz val="11"/>
        <color rgb="FF000000"/>
        <rFont val="Gantari"/>
      </rPr>
      <t>(Nota 4.7)</t>
    </r>
  </si>
  <si>
    <r>
      <rPr>
        <b/>
        <sz val="16"/>
        <color theme="1"/>
        <rFont val="Gantari"/>
      </rPr>
      <t xml:space="preserve">ESTADOS FINANCIEROS
FONDO MUTUO DISPONIBLE DÓLARES AMERICANOS
</t>
    </r>
    <r>
      <rPr>
        <u/>
        <sz val="14"/>
        <color theme="1"/>
        <rFont val="Gantari"/>
      </rPr>
      <t>s/ Res. N° 35/2023</t>
    </r>
  </si>
  <si>
    <t>Cadiem AFPISA, es la encargada de la custodia de activos del Fondo. Todos los títulos físicos son resguardados en la Caja de Valores del Paraguay.</t>
  </si>
  <si>
    <t>Grupo Vazquez S.A.E.</t>
  </si>
  <si>
    <t>Vision Banco S.A.E.C.A.</t>
  </si>
  <si>
    <t>Ueno Banco</t>
  </si>
  <si>
    <t>Zeta Banco SAECA</t>
  </si>
  <si>
    <t>Banco Familiar S.A.E.C.A.</t>
  </si>
  <si>
    <t>Kurosu Y Cia. S.A.</t>
  </si>
  <si>
    <t>Hasta la fecha, la cartera está compuesta por el siguiente saldo, valorizado al costo histórico mas el devengado. La exposición por grupo de empresas se detalla de la siguiente manera: Grupo Vázquez con un 13,38% y el Grupo Cartes Montañez de 0,62%</t>
  </si>
  <si>
    <t>Grupo Cartes Montañez</t>
  </si>
  <si>
    <t>Grupo Vazquez</t>
  </si>
  <si>
    <t>Los estados financieros se han preparado de acuerdo con normas contables y criterios de valuación dictados por la Superintendencia de Valores y con normas de información financiera vigentes en el Paraguay dictadas por el Consejo de Contadores Públicos del Paraguay.</t>
  </si>
  <si>
    <t>Correspondiente al 30/06/2024 con cifras comparativas al 30/06/2023</t>
  </si>
  <si>
    <t>Correspondiente al 30/06/2024 con cifras comparativas al 31/12/2023</t>
  </si>
  <si>
    <t>TOTAL 30/06/2024</t>
  </si>
  <si>
    <t xml:space="preserve">El período que cubre los Estados Contables es del 01 de enero al 30 de junio del 2024 de forma comparativa con el mismo periodo del año anterior. </t>
  </si>
  <si>
    <t xml:space="preserve">b) Diferencia de Cambio en Moneda Extranjera: </t>
  </si>
  <si>
    <t xml:space="preserve">Las operaciones del Fondo son realizadas y liquidadas en una misma moneda, por ende no genera diferencias por cambio de moneda </t>
  </si>
  <si>
    <t>Ueno Banco (Ex Visión)</t>
  </si>
  <si>
    <t>Financiera UENO S.A.E.C.A.</t>
  </si>
  <si>
    <t>Tu Financiera S.A.</t>
  </si>
  <si>
    <t>Hasta la fecha, la cartera está compuesta por el siguiente saldo, valorizado al costo histórico mas el devengado. La exposición por grupo de empresas se detalla de la siguiente manera: Grupo Vázquez con un 15,33% y el Grupo Cartes Montañez de 0,60%</t>
  </si>
  <si>
    <t>31/12/2023</t>
  </si>
  <si>
    <t>SALDO AL 30/06/2024</t>
  </si>
  <si>
    <t>2do. TRIMESTRE</t>
  </si>
  <si>
    <t>Abril</t>
  </si>
  <si>
    <t>MAYO</t>
  </si>
  <si>
    <t>JUNIO</t>
  </si>
  <si>
    <t>Tu Financiera S.A.E.C.A.</t>
  </si>
  <si>
    <t>Zeta Banco S.A.E.C.A.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</si>
</sst>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43" formatCode="_ * #,##0.00_ ;_ * \-#,##0.00_ ;_ * &quot;-&quot;??_ ;_ @_ "/>
    <numFmt numFmtId="164" formatCode="_ * #,##0.000000_ ;_ * \-#,##0.000000_ ;_ * &quot;-&quot;_ ;_ @_ "/>
    <numFmt numFmtId="165" formatCode="_ * #,##0.00_ ;_ * \-#,##0.00_ ;_ * &quot;-&quot;_ ;_ @_ "/>
    <numFmt numFmtId="166" formatCode="_ * #,##0.000000_ ;_ * \-#,##0.000000_ ;_ * &quot;-&quot;??????_ ;_ @_ "/>
    <numFmt numFmtId="167" formatCode="_(* #,##0.00_);_(* \(#,##0.00\);_(* &quot;-&quot;??_);_(@_)"/>
  </numFmts>
  <fonts count="24" x14ac:knownFonts="1">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b/>
      <sz val="16"/>
      <color theme="1"/>
      <name val="Gantari"/>
    </font>
    <font>
      <u/>
      <sz val="14"/>
      <color theme="1"/>
      <name val="Gantari"/>
    </font>
    <font>
      <sz val="11"/>
      <color theme="1"/>
      <name val="Gantari"/>
    </font>
    <font>
      <u/>
      <sz val="11"/>
      <color theme="10"/>
      <name val="Gantari"/>
    </font>
    <font>
      <sz val="11"/>
      <name val="Gantari"/>
    </font>
    <font>
      <b/>
      <sz val="11"/>
      <color indexed="72"/>
      <name val="Gantari"/>
    </font>
    <font>
      <sz val="11"/>
      <color indexed="8"/>
      <name val="Gantari"/>
    </font>
    <font>
      <b/>
      <sz val="11"/>
      <color indexed="8"/>
      <name val="Gantari"/>
    </font>
    <font>
      <b/>
      <sz val="11"/>
      <color theme="1"/>
      <name val="Gantari"/>
    </font>
    <font>
      <b/>
      <u/>
      <sz val="11"/>
      <color theme="1"/>
      <name val="Gantari"/>
    </font>
    <font>
      <u/>
      <sz val="11"/>
      <color theme="1"/>
      <name val="Gantari"/>
    </font>
    <font>
      <b/>
      <sz val="11"/>
      <name val="Gantari"/>
    </font>
    <font>
      <b/>
      <sz val="8"/>
      <color theme="1"/>
      <name val="Gantari"/>
    </font>
    <font>
      <b/>
      <sz val="11"/>
      <color rgb="FF000000"/>
      <name val="Gantari"/>
    </font>
    <font>
      <sz val="11"/>
      <color rgb="FF000000"/>
      <name val="Gantari"/>
    </font>
    <font>
      <b/>
      <sz val="8"/>
      <color indexed="72"/>
      <name val="Gantari"/>
    </font>
    <font>
      <b/>
      <u val="singleAccounting"/>
      <sz val="11"/>
      <color theme="1"/>
      <name val="Gantari"/>
    </font>
  </fonts>
  <fills count="4">
    <fill>
      <patternFill patternType="none"/>
    </fill>
    <fill>
      <patternFill patternType="gray125"/>
    </fill>
    <fill>
      <patternFill patternType="solid">
        <fgColor rgb="FFFFFFFF"/>
        <bgColor indexed="64"/>
      </patternFill>
    </fill>
    <fill>
      <patternFill patternType="solid">
        <fgColor theme="9"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s>
  <cellStyleXfs count="11">
    <xf numFmtId="0" fontId="0" fillId="0" borderId="0"/>
    <xf numFmtId="41" fontId="1" fillId="0" borderId="0" applyFont="0" applyFill="0" applyBorder="0" applyAlignment="0" applyProtection="0"/>
    <xf numFmtId="0" fontId="2" fillId="0" borderId="0" applyNumberFormat="0" applyFont="0" applyFill="0" applyBorder="0" applyAlignment="0" applyProtection="0"/>
    <xf numFmtId="41" fontId="1"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167" fontId="4" fillId="0" borderId="0" applyFont="0" applyFill="0" applyBorder="0" applyAlignment="0" applyProtection="0"/>
    <xf numFmtId="0" fontId="5" fillId="0" borderId="0"/>
    <xf numFmtId="0" fontId="6" fillId="0" borderId="0" applyNumberFormat="0" applyFill="0" applyBorder="0" applyAlignment="0" applyProtection="0"/>
    <xf numFmtId="9" fontId="1" fillId="0" borderId="0" applyFont="0" applyFill="0" applyBorder="0" applyAlignment="0" applyProtection="0"/>
  </cellStyleXfs>
  <cellXfs count="233">
    <xf numFmtId="0" fontId="0" fillId="0" borderId="0" xfId="0"/>
    <xf numFmtId="0" fontId="9" fillId="0" borderId="0" xfId="0" applyFont="1"/>
    <xf numFmtId="0" fontId="10" fillId="0" borderId="0" xfId="9" applyFont="1" applyAlignment="1">
      <alignment horizontal="left" vertical="top"/>
    </xf>
    <xf numFmtId="0" fontId="11" fillId="0" borderId="0" xfId="2" applyFont="1" applyAlignment="1">
      <alignment horizontal="left" vertical="top"/>
    </xf>
    <xf numFmtId="41" fontId="11" fillId="0" borderId="0" xfId="1" applyFont="1"/>
    <xf numFmtId="41" fontId="11" fillId="0" borderId="0" xfId="1" applyFont="1" applyAlignment="1">
      <alignment horizontal="left" vertical="top"/>
    </xf>
    <xf numFmtId="165" fontId="11" fillId="0" borderId="0" xfId="1" applyNumberFormat="1" applyFont="1" applyAlignment="1">
      <alignment horizontal="left" vertical="top"/>
    </xf>
    <xf numFmtId="0" fontId="11" fillId="0" borderId="0" xfId="0" applyFont="1"/>
    <xf numFmtId="0" fontId="12" fillId="0" borderId="5" xfId="2" applyFont="1" applyBorder="1" applyAlignment="1">
      <alignment horizontal="centerContinuous" vertical="center"/>
    </xf>
    <xf numFmtId="0" fontId="12" fillId="0" borderId="6" xfId="2" applyFont="1" applyBorder="1" applyAlignment="1">
      <alignment horizontal="centerContinuous" vertical="center"/>
    </xf>
    <xf numFmtId="0" fontId="12" fillId="0" borderId="7" xfId="2" applyFont="1" applyBorder="1" applyAlignment="1">
      <alignment horizontal="centerContinuous" vertical="center"/>
    </xf>
    <xf numFmtId="14" fontId="12" fillId="0" borderId="5" xfId="2" applyNumberFormat="1" applyFont="1" applyBorder="1" applyAlignment="1">
      <alignment horizontal="centerContinuous" vertical="center"/>
    </xf>
    <xf numFmtId="0" fontId="12" fillId="0" borderId="0" xfId="2" applyFont="1" applyBorder="1" applyAlignment="1">
      <alignment horizontal="center" vertical="top"/>
    </xf>
    <xf numFmtId="0" fontId="11" fillId="0" borderId="0" xfId="0" applyFont="1" applyAlignment="1">
      <alignment horizontal="center" vertical="center" wrapText="1"/>
    </xf>
    <xf numFmtId="0" fontId="12" fillId="0" borderId="1" xfId="2" applyFont="1" applyBorder="1" applyAlignment="1">
      <alignment horizontal="left" vertical="center" wrapText="1"/>
    </xf>
    <xf numFmtId="0" fontId="12" fillId="0" borderId="1" xfId="2" applyFont="1" applyBorder="1" applyAlignment="1">
      <alignment horizontal="center" vertical="center" wrapText="1"/>
    </xf>
    <xf numFmtId="41" fontId="12" fillId="0" borderId="1" xfId="1" applyFont="1" applyBorder="1" applyAlignment="1">
      <alignment horizontal="center" vertical="center" wrapText="1"/>
    </xf>
    <xf numFmtId="165" fontId="12" fillId="0" borderId="1" xfId="1" applyNumberFormat="1" applyFont="1" applyBorder="1" applyAlignment="1">
      <alignment horizontal="center" vertical="center" wrapText="1"/>
    </xf>
    <xf numFmtId="0" fontId="9" fillId="0" borderId="10" xfId="0" applyFont="1" applyBorder="1"/>
    <xf numFmtId="0" fontId="9" fillId="0" borderId="11" xfId="0" applyFont="1" applyBorder="1"/>
    <xf numFmtId="14" fontId="9" fillId="0" borderId="11" xfId="0" applyNumberFormat="1" applyFont="1" applyBorder="1"/>
    <xf numFmtId="165" fontId="9" fillId="0" borderId="11" xfId="1" applyNumberFormat="1" applyFont="1" applyBorder="1"/>
    <xf numFmtId="165" fontId="9" fillId="0" borderId="12" xfId="1" applyNumberFormat="1" applyFont="1" applyBorder="1" applyAlignment="1">
      <alignment horizontal="right"/>
    </xf>
    <xf numFmtId="0" fontId="9" fillId="0" borderId="8" xfId="0" applyFont="1" applyBorder="1"/>
    <xf numFmtId="14" fontId="9" fillId="0" borderId="0" xfId="0" applyNumberFormat="1" applyFont="1"/>
    <xf numFmtId="165" fontId="9" fillId="0" borderId="0" xfId="1" applyNumberFormat="1" applyFont="1" applyBorder="1"/>
    <xf numFmtId="165" fontId="9" fillId="0" borderId="9" xfId="1" applyNumberFormat="1" applyFont="1" applyBorder="1" applyAlignment="1">
      <alignment horizontal="right"/>
    </xf>
    <xf numFmtId="0" fontId="13" fillId="0" borderId="0" xfId="0" applyFont="1" applyAlignment="1">
      <alignment horizontal="center" vertical="top" wrapText="1"/>
    </xf>
    <xf numFmtId="0" fontId="13" fillId="0" borderId="13" xfId="0" applyFont="1" applyBorder="1" applyAlignment="1">
      <alignment horizontal="left" vertical="top"/>
    </xf>
    <xf numFmtId="0" fontId="13" fillId="0" borderId="14" xfId="0" applyFont="1" applyBorder="1" applyAlignment="1">
      <alignment horizontal="left" vertical="top"/>
    </xf>
    <xf numFmtId="0" fontId="14" fillId="0" borderId="14" xfId="0" applyFont="1" applyBorder="1" applyAlignment="1">
      <alignment vertical="top"/>
    </xf>
    <xf numFmtId="165" fontId="14" fillId="0" borderId="16" xfId="1" applyNumberFormat="1" applyFont="1" applyBorder="1" applyAlignment="1">
      <alignment horizontal="right" vertical="top"/>
    </xf>
    <xf numFmtId="165" fontId="14" fillId="0" borderId="14" xfId="1" applyNumberFormat="1" applyFont="1" applyBorder="1" applyAlignment="1">
      <alignment horizontal="right" vertical="top"/>
    </xf>
    <xf numFmtId="165" fontId="13" fillId="0" borderId="15" xfId="1" applyNumberFormat="1" applyFont="1" applyBorder="1" applyAlignment="1">
      <alignment horizontal="left" vertical="top"/>
    </xf>
    <xf numFmtId="0" fontId="13" fillId="0" borderId="0" xfId="0" applyFont="1" applyAlignment="1">
      <alignment horizontal="left" vertical="top"/>
    </xf>
    <xf numFmtId="0" fontId="14" fillId="0" borderId="0" xfId="0" applyFont="1" applyAlignment="1">
      <alignment vertical="top"/>
    </xf>
    <xf numFmtId="41" fontId="14" fillId="0" borderId="0" xfId="1" applyFont="1" applyAlignment="1">
      <alignment horizontal="right" vertical="top"/>
    </xf>
    <xf numFmtId="165" fontId="13" fillId="0" borderId="0" xfId="1" applyNumberFormat="1" applyFont="1" applyBorder="1" applyAlignment="1">
      <alignment horizontal="left" vertical="top"/>
    </xf>
    <xf numFmtId="0" fontId="11" fillId="0" borderId="0" xfId="0" applyFont="1" applyAlignment="1">
      <alignment horizontal="left"/>
    </xf>
    <xf numFmtId="165" fontId="11" fillId="0" borderId="0" xfId="1" applyNumberFormat="1" applyFont="1"/>
    <xf numFmtId="0" fontId="10" fillId="0" borderId="0" xfId="9" applyFont="1"/>
    <xf numFmtId="0" fontId="15" fillId="0" borderId="0" xfId="0" applyFont="1" applyAlignment="1">
      <alignment horizontal="left" wrapText="1"/>
    </xf>
    <xf numFmtId="0" fontId="15" fillId="0" borderId="0" xfId="0" applyFont="1" applyAlignment="1">
      <alignment horizontal="left" vertical="center" wrapText="1"/>
    </xf>
    <xf numFmtId="0" fontId="9" fillId="0" borderId="0" xfId="0" applyFont="1" applyAlignment="1">
      <alignment horizontal="left" wrapText="1"/>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xf>
    <xf numFmtId="0" fontId="15" fillId="0" borderId="0" xfId="0" applyFont="1" applyAlignment="1">
      <alignment wrapText="1"/>
    </xf>
    <xf numFmtId="0" fontId="9" fillId="0" borderId="1" xfId="0" applyFont="1" applyBorder="1" applyAlignment="1">
      <alignment horizontal="justify" vertical="center"/>
    </xf>
    <xf numFmtId="165" fontId="9" fillId="0" borderId="1" xfId="1" applyNumberFormat="1" applyFont="1" applyBorder="1" applyAlignment="1">
      <alignment horizontal="center" vertical="center"/>
    </xf>
    <xf numFmtId="0" fontId="9" fillId="0" borderId="0" xfId="0" applyFont="1" applyAlignment="1">
      <alignment wrapText="1"/>
    </xf>
    <xf numFmtId="0" fontId="9" fillId="0" borderId="0" xfId="0" applyFont="1" applyAlignment="1">
      <alignment vertical="top"/>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0" xfId="0" applyFont="1" applyBorder="1" applyAlignment="1">
      <alignment vertical="center"/>
    </xf>
    <xf numFmtId="0" fontId="9" fillId="0" borderId="2" xfId="0" applyFont="1" applyBorder="1" applyAlignment="1">
      <alignment horizontal="center" vertical="center"/>
    </xf>
    <xf numFmtId="0" fontId="9" fillId="0" borderId="8" xfId="0" applyFont="1" applyBorder="1" applyAlignment="1">
      <alignment vertical="center"/>
    </xf>
    <xf numFmtId="0" fontId="9" fillId="0" borderId="3" xfId="0" applyFont="1" applyBorder="1" applyAlignment="1">
      <alignment horizontal="center" vertical="center"/>
    </xf>
    <xf numFmtId="165" fontId="9" fillId="0" borderId="3" xfId="1" applyNumberFormat="1" applyFont="1" applyFill="1" applyBorder="1" applyAlignment="1">
      <alignment horizontal="center" vertical="center"/>
    </xf>
    <xf numFmtId="165" fontId="9" fillId="0" borderId="3" xfId="1" applyNumberFormat="1" applyFont="1" applyBorder="1" applyAlignment="1">
      <alignment horizontal="center" vertical="center"/>
    </xf>
    <xf numFmtId="41" fontId="9" fillId="0" borderId="3" xfId="1" applyFont="1" applyBorder="1" applyAlignment="1">
      <alignment horizontal="center" vertical="center"/>
    </xf>
    <xf numFmtId="0" fontId="9" fillId="0" borderId="13" xfId="0" applyFont="1" applyBorder="1" applyAlignment="1">
      <alignment vertical="center"/>
    </xf>
    <xf numFmtId="0" fontId="9" fillId="0" borderId="4" xfId="0" applyFont="1" applyBorder="1" applyAlignment="1">
      <alignment horizontal="center" vertical="center"/>
    </xf>
    <xf numFmtId="165" fontId="9" fillId="0" borderId="4" xfId="1" applyNumberFormat="1" applyFont="1" applyFill="1" applyBorder="1" applyAlignment="1">
      <alignment horizontal="center" vertical="center"/>
    </xf>
    <xf numFmtId="165" fontId="9" fillId="0" borderId="4" xfId="1" applyNumberFormat="1" applyFont="1" applyBorder="1" applyAlignment="1">
      <alignment horizontal="center" vertical="center"/>
    </xf>
    <xf numFmtId="41" fontId="9" fillId="0" borderId="4" xfId="1" applyFont="1" applyBorder="1" applyAlignment="1">
      <alignment horizontal="center" vertical="center"/>
    </xf>
    <xf numFmtId="0" fontId="15" fillId="0" borderId="3" xfId="0" applyFont="1" applyBorder="1" applyAlignment="1">
      <alignment vertical="center"/>
    </xf>
    <xf numFmtId="165" fontId="9" fillId="0" borderId="2" xfId="1" applyNumberFormat="1" applyFont="1" applyFill="1" applyBorder="1" applyAlignment="1">
      <alignment horizontal="center" vertical="center"/>
    </xf>
    <xf numFmtId="165" fontId="9" fillId="0" borderId="2" xfId="1" applyNumberFormat="1" applyFont="1" applyBorder="1" applyAlignment="1">
      <alignment horizontal="center" vertical="center"/>
    </xf>
    <xf numFmtId="41" fontId="9" fillId="0" borderId="2" xfId="1" applyFont="1" applyBorder="1" applyAlignment="1">
      <alignment horizontal="center" vertical="center"/>
    </xf>
    <xf numFmtId="0" fontId="9" fillId="0" borderId="4" xfId="0" applyFont="1" applyBorder="1" applyAlignment="1">
      <alignment vertical="center"/>
    </xf>
    <xf numFmtId="165" fontId="15" fillId="0" borderId="1" xfId="1" applyNumberFormat="1" applyFont="1" applyFill="1" applyBorder="1" applyAlignment="1">
      <alignment horizontal="center" vertical="center"/>
    </xf>
    <xf numFmtId="0" fontId="15" fillId="0" borderId="10" xfId="0" applyFont="1" applyBorder="1"/>
    <xf numFmtId="0" fontId="15" fillId="0" borderId="6" xfId="0" applyFont="1" applyBorder="1"/>
    <xf numFmtId="0" fontId="15" fillId="0" borderId="7" xfId="0" applyFont="1" applyBorder="1"/>
    <xf numFmtId="0" fontId="9" fillId="0" borderId="2" xfId="0" applyFont="1" applyBorder="1"/>
    <xf numFmtId="164" fontId="9" fillId="0" borderId="2" xfId="1" applyNumberFormat="1" applyFont="1" applyFill="1" applyBorder="1" applyAlignment="1">
      <alignment horizontal="center" vertical="center"/>
    </xf>
    <xf numFmtId="41" fontId="9" fillId="0" borderId="2" xfId="1" applyFont="1" applyFill="1" applyBorder="1" applyAlignment="1">
      <alignment horizontal="center" vertical="center"/>
    </xf>
    <xf numFmtId="0" fontId="9" fillId="0" borderId="3" xfId="0" applyFont="1" applyBorder="1"/>
    <xf numFmtId="164" fontId="9" fillId="0" borderId="3" xfId="1" applyNumberFormat="1" applyFont="1" applyFill="1" applyBorder="1" applyAlignment="1">
      <alignment horizontal="center" vertical="center"/>
    </xf>
    <xf numFmtId="41" fontId="9" fillId="0" borderId="3" xfId="1" applyFont="1" applyFill="1" applyBorder="1" applyAlignment="1">
      <alignment horizontal="center" vertical="center"/>
    </xf>
    <xf numFmtId="0" fontId="9" fillId="0" borderId="4" xfId="0" applyFont="1" applyBorder="1"/>
    <xf numFmtId="164" fontId="9" fillId="0" borderId="4" xfId="1" applyNumberFormat="1" applyFont="1" applyFill="1" applyBorder="1" applyAlignment="1">
      <alignment horizontal="center" vertical="center"/>
    </xf>
    <xf numFmtId="41" fontId="9" fillId="0" borderId="4" xfId="1" applyFont="1" applyFill="1" applyBorder="1" applyAlignment="1">
      <alignment horizontal="center" vertical="center"/>
    </xf>
    <xf numFmtId="0" fontId="15" fillId="0" borderId="5" xfId="0" applyFont="1" applyBorder="1"/>
    <xf numFmtId="164" fontId="9" fillId="0" borderId="0" xfId="1" applyNumberFormat="1" applyFont="1" applyBorder="1" applyAlignment="1">
      <alignment horizontal="center" vertical="center"/>
    </xf>
    <xf numFmtId="165" fontId="9" fillId="0" borderId="0" xfId="1" applyNumberFormat="1" applyFont="1" applyBorder="1" applyAlignment="1">
      <alignment horizontal="center" vertical="center"/>
    </xf>
    <xf numFmtId="41" fontId="9" fillId="0" borderId="0" xfId="1" applyFont="1" applyBorder="1" applyAlignment="1">
      <alignment horizontal="center" vertical="center"/>
    </xf>
    <xf numFmtId="14" fontId="15" fillId="0" borderId="2" xfId="0" applyNumberFormat="1" applyFont="1" applyBorder="1" applyAlignment="1">
      <alignment horizontal="center" vertical="center"/>
    </xf>
    <xf numFmtId="165" fontId="9" fillId="0" borderId="8" xfId="1" applyNumberFormat="1" applyFont="1" applyFill="1" applyBorder="1"/>
    <xf numFmtId="165" fontId="9" fillId="0" borderId="2" xfId="1" applyNumberFormat="1" applyFont="1" applyFill="1" applyBorder="1"/>
    <xf numFmtId="165" fontId="9" fillId="0" borderId="3" xfId="1" applyNumberFormat="1" applyFont="1" applyBorder="1"/>
    <xf numFmtId="165" fontId="9" fillId="0" borderId="3" xfId="1" applyNumberFormat="1" applyFont="1" applyFill="1" applyBorder="1" applyAlignment="1">
      <alignment horizontal="left" vertical="center"/>
    </xf>
    <xf numFmtId="165" fontId="9" fillId="0" borderId="3" xfId="1" applyNumberFormat="1" applyFont="1" applyFill="1" applyBorder="1"/>
    <xf numFmtId="165" fontId="9" fillId="0" borderId="13" xfId="1" applyNumberFormat="1" applyFont="1" applyFill="1" applyBorder="1" applyAlignment="1">
      <alignment horizontal="left" vertical="center"/>
    </xf>
    <xf numFmtId="0" fontId="15" fillId="0" borderId="4" xfId="0" applyFont="1" applyBorder="1" applyAlignment="1">
      <alignment horizontal="center" vertical="center"/>
    </xf>
    <xf numFmtId="165" fontId="9" fillId="0" borderId="0" xfId="0" applyNumberFormat="1" applyFont="1"/>
    <xf numFmtId="0" fontId="9" fillId="0" borderId="1" xfId="0" applyFont="1" applyBorder="1"/>
    <xf numFmtId="165" fontId="9" fillId="0" borderId="1" xfId="1" applyNumberFormat="1" applyFont="1" applyFill="1" applyBorder="1"/>
    <xf numFmtId="0" fontId="9" fillId="0" borderId="1" xfId="0" applyFont="1" applyBorder="1" applyAlignment="1">
      <alignment horizontal="left" vertical="center"/>
    </xf>
    <xf numFmtId="165" fontId="9" fillId="0" borderId="1" xfId="1" applyNumberFormat="1" applyFont="1" applyFill="1" applyBorder="1" applyAlignment="1">
      <alignment horizontal="center" vertical="center"/>
    </xf>
    <xf numFmtId="0" fontId="9" fillId="0" borderId="1" xfId="0" applyFont="1" applyBorder="1" applyAlignment="1">
      <alignment horizontal="left"/>
    </xf>
    <xf numFmtId="14" fontId="15" fillId="0" borderId="0" xfId="0" applyNumberFormat="1" applyFont="1"/>
    <xf numFmtId="0" fontId="18" fillId="0" borderId="1" xfId="0" applyFont="1" applyBorder="1" applyAlignment="1">
      <alignment horizontal="center" vertical="center" wrapText="1"/>
    </xf>
    <xf numFmtId="14" fontId="9" fillId="0" borderId="2" xfId="0" applyNumberFormat="1" applyFont="1" applyBorder="1"/>
    <xf numFmtId="165" fontId="9" fillId="0" borderId="2" xfId="1" applyNumberFormat="1" applyFont="1" applyBorder="1"/>
    <xf numFmtId="43" fontId="9" fillId="0" borderId="0" xfId="0" applyNumberFormat="1" applyFont="1"/>
    <xf numFmtId="14" fontId="9" fillId="0" borderId="4" xfId="0" applyNumberFormat="1" applyFont="1" applyBorder="1"/>
    <xf numFmtId="165" fontId="9" fillId="0" borderId="4" xfId="1" applyNumberFormat="1" applyFont="1" applyBorder="1"/>
    <xf numFmtId="165" fontId="9" fillId="0" borderId="4" xfId="1" applyNumberFormat="1" applyFont="1" applyFill="1" applyBorder="1"/>
    <xf numFmtId="0" fontId="15" fillId="0" borderId="4" xfId="0" applyFont="1" applyBorder="1"/>
    <xf numFmtId="165" fontId="15" fillId="0" borderId="4" xfId="0" applyNumberFormat="1" applyFont="1" applyBorder="1"/>
    <xf numFmtId="165" fontId="9" fillId="0" borderId="0" xfId="1" applyNumberFormat="1" applyFont="1"/>
    <xf numFmtId="14" fontId="9" fillId="0" borderId="10" xfId="0" applyNumberFormat="1" applyFont="1" applyBorder="1"/>
    <xf numFmtId="14" fontId="9" fillId="0" borderId="12" xfId="0" applyNumberFormat="1" applyFont="1" applyBorder="1"/>
    <xf numFmtId="14" fontId="9" fillId="0" borderId="8" xfId="0" applyNumberFormat="1" applyFont="1" applyBorder="1"/>
    <xf numFmtId="14" fontId="9" fillId="0" borderId="9" xfId="0" applyNumberFormat="1" applyFont="1" applyBorder="1"/>
    <xf numFmtId="14" fontId="9" fillId="0" borderId="13" xfId="0" applyNumberFormat="1" applyFont="1" applyBorder="1"/>
    <xf numFmtId="14" fontId="9" fillId="0" borderId="15" xfId="0" applyNumberFormat="1" applyFont="1" applyBorder="1"/>
    <xf numFmtId="0" fontId="15" fillId="0" borderId="0" xfId="0" applyFont="1"/>
    <xf numFmtId="0" fontId="15" fillId="0" borderId="1" xfId="0" applyFont="1" applyBorder="1"/>
    <xf numFmtId="165" fontId="15" fillId="0" borderId="1" xfId="1" applyNumberFormat="1" applyFont="1" applyBorder="1"/>
    <xf numFmtId="0" fontId="16" fillId="0" borderId="8" xfId="0" applyFont="1" applyBorder="1"/>
    <xf numFmtId="165" fontId="15" fillId="0" borderId="2" xfId="1" applyNumberFormat="1" applyFont="1" applyBorder="1"/>
    <xf numFmtId="165" fontId="15" fillId="0" borderId="3" xfId="1" applyNumberFormat="1" applyFont="1" applyBorder="1"/>
    <xf numFmtId="0" fontId="15" fillId="0" borderId="8" xfId="0" applyFont="1" applyBorder="1"/>
    <xf numFmtId="0" fontId="15" fillId="0" borderId="1" xfId="0" applyFont="1" applyBorder="1" applyAlignment="1">
      <alignment horizontal="left" vertical="center" wrapText="1"/>
    </xf>
    <xf numFmtId="165" fontId="15" fillId="0" borderId="1" xfId="1" applyNumberFormat="1" applyFont="1" applyBorder="1" applyAlignment="1">
      <alignment horizontal="center" vertical="center" wrapText="1"/>
    </xf>
    <xf numFmtId="0" fontId="15" fillId="0" borderId="1" xfId="0" applyFont="1" applyBorder="1" applyAlignment="1">
      <alignment horizontal="left" wrapText="1"/>
    </xf>
    <xf numFmtId="165" fontId="15" fillId="0" borderId="1" xfId="1" applyNumberFormat="1" applyFont="1" applyFill="1" applyBorder="1" applyAlignment="1">
      <alignment horizontal="center" vertical="center" wrapText="1"/>
    </xf>
    <xf numFmtId="165" fontId="9" fillId="0" borderId="9" xfId="1" applyNumberFormat="1" applyFont="1" applyFill="1" applyBorder="1" applyAlignment="1">
      <alignment horizontal="center"/>
    </xf>
    <xf numFmtId="165" fontId="9" fillId="0" borderId="9" xfId="1" applyNumberFormat="1" applyFont="1" applyBorder="1" applyAlignment="1">
      <alignment horizontal="center"/>
    </xf>
    <xf numFmtId="165" fontId="15" fillId="0" borderId="1" xfId="1" applyNumberFormat="1" applyFont="1" applyFill="1" applyBorder="1" applyAlignment="1">
      <alignment horizontal="center"/>
    </xf>
    <xf numFmtId="165" fontId="15" fillId="0" borderId="1" xfId="1" applyNumberFormat="1" applyFont="1" applyBorder="1" applyAlignment="1">
      <alignment horizontal="center"/>
    </xf>
    <xf numFmtId="41" fontId="9" fillId="0" borderId="0" xfId="0" applyNumberFormat="1" applyFont="1"/>
    <xf numFmtId="41" fontId="9" fillId="0" borderId="0" xfId="1" applyFont="1"/>
    <xf numFmtId="0" fontId="15" fillId="0" borderId="1" xfId="0" applyFont="1" applyBorder="1" applyAlignment="1">
      <alignment horizontal="center"/>
    </xf>
    <xf numFmtId="165" fontId="15" fillId="0" borderId="1" xfId="1" applyNumberFormat="1" applyFont="1" applyFill="1" applyBorder="1"/>
    <xf numFmtId="0" fontId="15" fillId="0" borderId="2" xfId="0" applyFont="1" applyBorder="1"/>
    <xf numFmtId="41" fontId="9" fillId="0" borderId="2" xfId="1" applyFont="1" applyFill="1" applyBorder="1"/>
    <xf numFmtId="41" fontId="9" fillId="0" borderId="3" xfId="1" applyFont="1" applyFill="1" applyBorder="1"/>
    <xf numFmtId="165" fontId="15" fillId="0" borderId="4" xfId="1" applyNumberFormat="1" applyFont="1" applyFill="1" applyBorder="1"/>
    <xf numFmtId="41" fontId="9" fillId="0" borderId="4" xfId="1" applyFont="1" applyFill="1" applyBorder="1"/>
    <xf numFmtId="14" fontId="15" fillId="0" borderId="1" xfId="0" applyNumberFormat="1" applyFont="1" applyBorder="1" applyAlignment="1">
      <alignment horizontal="center"/>
    </xf>
    <xf numFmtId="165" fontId="15" fillId="0" borderId="6" xfId="1" applyNumberFormat="1" applyFont="1" applyFill="1" applyBorder="1"/>
    <xf numFmtId="165" fontId="15" fillId="0" borderId="7" xfId="1" applyNumberFormat="1" applyFont="1" applyBorder="1"/>
    <xf numFmtId="0" fontId="20" fillId="2" borderId="1" xfId="0" applyFont="1" applyFill="1" applyBorder="1" applyAlignment="1">
      <alignment horizontal="center" vertical="center"/>
    </xf>
    <xf numFmtId="14" fontId="20" fillId="2" borderId="1" xfId="0" applyNumberFormat="1" applyFont="1" applyFill="1" applyBorder="1" applyAlignment="1">
      <alignment horizontal="center" vertical="center"/>
    </xf>
    <xf numFmtId="14" fontId="20" fillId="2" borderId="0" xfId="0" applyNumberFormat="1" applyFont="1" applyFill="1" applyAlignment="1">
      <alignment horizontal="center" vertical="center"/>
    </xf>
    <xf numFmtId="0" fontId="21" fillId="2" borderId="3" xfId="0" applyFont="1" applyFill="1" applyBorder="1" applyAlignment="1">
      <alignment vertical="center"/>
    </xf>
    <xf numFmtId="165" fontId="21" fillId="0" borderId="3" xfId="1" applyNumberFormat="1" applyFont="1" applyFill="1" applyBorder="1" applyAlignment="1">
      <alignment horizontal="center" vertical="center"/>
    </xf>
    <xf numFmtId="41" fontId="21" fillId="2" borderId="0" xfId="1" applyFont="1" applyFill="1" applyAlignment="1">
      <alignment horizontal="center" vertical="center"/>
    </xf>
    <xf numFmtId="0" fontId="9" fillId="0" borderId="0" xfId="0" applyFont="1" applyAlignment="1">
      <alignment horizontal="center"/>
    </xf>
    <xf numFmtId="41" fontId="21" fillId="2" borderId="8" xfId="1" applyFont="1" applyFill="1" applyBorder="1" applyAlignment="1">
      <alignment horizontal="center" vertical="center"/>
    </xf>
    <xf numFmtId="0" fontId="10" fillId="2" borderId="3" xfId="9" applyFont="1" applyFill="1" applyBorder="1" applyAlignment="1">
      <alignment vertical="center"/>
    </xf>
    <xf numFmtId="0" fontId="10" fillId="2" borderId="4" xfId="9" applyFont="1" applyFill="1" applyBorder="1" applyAlignment="1">
      <alignment vertical="center"/>
    </xf>
    <xf numFmtId="165" fontId="21" fillId="0" borderId="4" xfId="1" applyNumberFormat="1" applyFont="1" applyFill="1" applyBorder="1" applyAlignment="1">
      <alignment horizontal="center" vertical="center"/>
    </xf>
    <xf numFmtId="0" fontId="20" fillId="2" borderId="4" xfId="0" applyFont="1" applyFill="1" applyBorder="1" applyAlignment="1">
      <alignment vertical="center"/>
    </xf>
    <xf numFmtId="165" fontId="20" fillId="0" borderId="1" xfId="1" applyNumberFormat="1" applyFont="1" applyFill="1" applyBorder="1" applyAlignment="1">
      <alignment horizontal="center" vertical="center"/>
    </xf>
    <xf numFmtId="165" fontId="20" fillId="2" borderId="1" xfId="1" applyNumberFormat="1" applyFont="1" applyFill="1" applyBorder="1" applyAlignment="1">
      <alignment horizontal="center" vertical="center"/>
    </xf>
    <xf numFmtId="41" fontId="20" fillId="2" borderId="0" xfId="1" applyFont="1" applyFill="1" applyAlignment="1">
      <alignment horizontal="center" vertical="center"/>
    </xf>
    <xf numFmtId="0" fontId="20" fillId="2" borderId="1" xfId="0" applyFont="1" applyFill="1" applyBorder="1" applyAlignment="1">
      <alignment vertical="center"/>
    </xf>
    <xf numFmtId="0" fontId="21" fillId="2" borderId="2" xfId="0" applyFont="1" applyFill="1" applyBorder="1" applyAlignment="1">
      <alignment vertical="center"/>
    </xf>
    <xf numFmtId="165" fontId="21" fillId="0" borderId="2" xfId="1" applyNumberFormat="1" applyFont="1" applyFill="1" applyBorder="1" applyAlignment="1">
      <alignment horizontal="center" vertical="center"/>
    </xf>
    <xf numFmtId="0" fontId="21" fillId="2" borderId="3" xfId="0" applyFont="1" applyFill="1" applyBorder="1" applyAlignment="1">
      <alignment horizontal="left" vertical="center"/>
    </xf>
    <xf numFmtId="164" fontId="20" fillId="0" borderId="1" xfId="1" applyNumberFormat="1" applyFont="1" applyFill="1" applyBorder="1" applyAlignment="1">
      <alignment horizontal="center" vertical="center"/>
    </xf>
    <xf numFmtId="164" fontId="20" fillId="2" borderId="0" xfId="1" applyNumberFormat="1" applyFont="1" applyFill="1" applyAlignment="1">
      <alignment horizontal="center" vertical="center"/>
    </xf>
    <xf numFmtId="3" fontId="22" fillId="0" borderId="0" xfId="0" applyNumberFormat="1" applyFont="1" applyAlignment="1">
      <alignment vertical="top"/>
    </xf>
    <xf numFmtId="164" fontId="9" fillId="0" borderId="0" xfId="1" applyNumberFormat="1" applyFont="1"/>
    <xf numFmtId="166" fontId="9" fillId="0" borderId="0" xfId="0" applyNumberFormat="1" applyFont="1"/>
    <xf numFmtId="0" fontId="15" fillId="3" borderId="0" xfId="0" applyFont="1" applyFill="1"/>
    <xf numFmtId="49" fontId="9" fillId="3" borderId="0" xfId="0" applyNumberFormat="1" applyFont="1" applyFill="1" applyAlignment="1">
      <alignment horizontal="center" vertical="center"/>
    </xf>
    <xf numFmtId="49" fontId="9" fillId="0" borderId="0" xfId="0" applyNumberFormat="1" applyFont="1" applyAlignment="1">
      <alignment horizontal="center" vertical="center"/>
    </xf>
    <xf numFmtId="0" fontId="10" fillId="0" borderId="0" xfId="9" applyFont="1" applyFill="1"/>
    <xf numFmtId="0" fontId="12" fillId="0" borderId="2" xfId="2" applyFont="1" applyBorder="1" applyAlignment="1">
      <alignment horizontal="left" vertical="center" wrapText="1"/>
    </xf>
    <xf numFmtId="0" fontId="12" fillId="0" borderId="2" xfId="2" applyFont="1" applyBorder="1" applyAlignment="1">
      <alignment horizontal="center" vertical="center" wrapText="1"/>
    </xf>
    <xf numFmtId="41" fontId="12" fillId="0" borderId="2" xfId="1" applyFont="1" applyBorder="1" applyAlignment="1">
      <alignment horizontal="center" vertical="center" wrapText="1"/>
    </xf>
    <xf numFmtId="165" fontId="12" fillId="0" borderId="2" xfId="1" applyNumberFormat="1" applyFont="1" applyBorder="1" applyAlignment="1">
      <alignment horizontal="center" vertical="center" wrapText="1"/>
    </xf>
    <xf numFmtId="0" fontId="11" fillId="0" borderId="13" xfId="0" applyFont="1" applyBorder="1" applyAlignment="1">
      <alignment horizontal="left"/>
    </xf>
    <xf numFmtId="0" fontId="11" fillId="0" borderId="14" xfId="0" applyFont="1" applyBorder="1"/>
    <xf numFmtId="41" fontId="11" fillId="0" borderId="14" xfId="1" applyFont="1" applyBorder="1"/>
    <xf numFmtId="165" fontId="11" fillId="0" borderId="15" xfId="1" applyNumberFormat="1" applyFont="1" applyBorder="1"/>
    <xf numFmtId="165" fontId="9" fillId="0" borderId="11" xfId="1" applyNumberFormat="1" applyFont="1" applyBorder="1" applyAlignment="1"/>
    <xf numFmtId="165" fontId="9" fillId="0" borderId="0" xfId="1" applyNumberFormat="1" applyFont="1" applyBorder="1" applyAlignment="1"/>
    <xf numFmtId="0" fontId="13" fillId="0" borderId="0" xfId="0" applyFont="1" applyAlignment="1">
      <alignment horizontal="center" vertical="top"/>
    </xf>
    <xf numFmtId="0" fontId="18" fillId="0" borderId="16" xfId="0" applyFont="1" applyBorder="1"/>
    <xf numFmtId="165" fontId="18" fillId="0" borderId="16" xfId="1" applyNumberFormat="1" applyFont="1" applyBorder="1"/>
    <xf numFmtId="43" fontId="23" fillId="0" borderId="0" xfId="0" applyNumberFormat="1" applyFont="1" applyAlignment="1">
      <alignment vertical="top"/>
    </xf>
    <xf numFmtId="0" fontId="15" fillId="0" borderId="0" xfId="0" applyFont="1" applyAlignment="1">
      <alignment vertical="top"/>
    </xf>
    <xf numFmtId="0" fontId="9" fillId="0" borderId="0" xfId="0" applyFont="1" applyAlignment="1">
      <alignment horizontal="centerContinuous" wrapText="1"/>
    </xf>
    <xf numFmtId="0" fontId="9" fillId="0" borderId="0" xfId="0" applyFont="1" applyAlignment="1">
      <alignment horizontal="left"/>
    </xf>
    <xf numFmtId="10" fontId="11" fillId="0" borderId="0" xfId="10" applyNumberFormat="1" applyFont="1"/>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0" xfId="0" applyFont="1" applyFill="1" applyAlignment="1">
      <alignment horizontal="center" vertical="center"/>
    </xf>
    <xf numFmtId="0" fontId="9" fillId="3" borderId="9"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15" fillId="3" borderId="0" xfId="0" applyFont="1" applyFill="1" applyAlignment="1">
      <alignment horizontal="center"/>
    </xf>
    <xf numFmtId="0" fontId="19" fillId="0" borderId="0" xfId="0" applyFont="1" applyAlignment="1">
      <alignment horizontal="left"/>
    </xf>
    <xf numFmtId="0" fontId="9" fillId="0" borderId="0" xfId="0" applyFont="1" applyAlignment="1">
      <alignment horizontal="center"/>
    </xf>
    <xf numFmtId="0" fontId="16" fillId="0" borderId="0" xfId="0" applyFont="1" applyAlignment="1">
      <alignment horizontal="center"/>
    </xf>
    <xf numFmtId="0" fontId="15" fillId="0" borderId="0" xfId="0" applyFont="1" applyAlignment="1">
      <alignment horizontal="center"/>
    </xf>
    <xf numFmtId="0" fontId="15" fillId="0" borderId="2" xfId="0" applyFont="1" applyBorder="1" applyAlignment="1">
      <alignment horizontal="left" wrapText="1"/>
    </xf>
    <xf numFmtId="0" fontId="15" fillId="0" borderId="4" xfId="0" applyFont="1" applyBorder="1" applyAlignment="1">
      <alignment horizontal="left" wrapText="1"/>
    </xf>
    <xf numFmtId="165" fontId="15" fillId="0" borderId="2" xfId="1" applyNumberFormat="1" applyFont="1" applyFill="1" applyBorder="1" applyAlignment="1">
      <alignment horizontal="center"/>
    </xf>
    <xf numFmtId="165" fontId="15" fillId="0" borderId="4" xfId="1" applyNumberFormat="1" applyFont="1" applyFill="1" applyBorder="1" applyAlignment="1">
      <alignment horizontal="center"/>
    </xf>
    <xf numFmtId="0" fontId="9" fillId="0" borderId="0" xfId="0" applyFont="1" applyAlignment="1">
      <alignment horizontal="left" vertical="top" wrapText="1"/>
    </xf>
    <xf numFmtId="0" fontId="9" fillId="0" borderId="0" xfId="0" applyFont="1" applyAlignment="1">
      <alignment horizontal="left" wrapText="1"/>
    </xf>
    <xf numFmtId="0" fontId="16" fillId="0" borderId="0" xfId="0" applyFont="1" applyAlignment="1">
      <alignment horizontal="center" wrapText="1"/>
    </xf>
    <xf numFmtId="0" fontId="15" fillId="0" borderId="0" xfId="0" applyFont="1" applyAlignment="1">
      <alignment horizontal="left" wrapText="1"/>
    </xf>
    <xf numFmtId="0" fontId="9" fillId="0" borderId="0" xfId="0" applyFont="1" applyAlignment="1">
      <alignment horizontal="left" vertical="center" wrapText="1"/>
    </xf>
    <xf numFmtId="0" fontId="15" fillId="0" borderId="0" xfId="0" applyFont="1" applyAlignment="1">
      <alignment horizontal="left"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left"/>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15" xfId="0" applyFont="1" applyBorder="1" applyAlignment="1">
      <alignment horizontal="left"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1" fillId="0" borderId="0" xfId="2" applyFont="1" applyBorder="1" applyAlignment="1">
      <alignment horizontal="left" vertical="top" wrapText="1"/>
    </xf>
    <xf numFmtId="0" fontId="12" fillId="0" borderId="5" xfId="2" applyFont="1" applyBorder="1" applyAlignment="1">
      <alignment horizontal="center" vertical="top"/>
    </xf>
    <xf numFmtId="0" fontId="12" fillId="0" borderId="6" xfId="2" applyFont="1" applyBorder="1" applyAlignment="1">
      <alignment horizontal="center" vertical="top"/>
    </xf>
    <xf numFmtId="0" fontId="12" fillId="0" borderId="7" xfId="2" applyFont="1" applyBorder="1" applyAlignment="1">
      <alignment horizontal="center" vertical="top"/>
    </xf>
    <xf numFmtId="0" fontId="9" fillId="0" borderId="3" xfId="0" applyFont="1" applyFill="1" applyBorder="1"/>
    <xf numFmtId="0" fontId="9" fillId="0" borderId="4" xfId="0" applyFont="1" applyFill="1" applyBorder="1" applyAlignment="1">
      <alignment horizontal="left" vertical="center"/>
    </xf>
  </cellXfs>
  <cellStyles count="11">
    <cellStyle name="Hipervínculo" xfId="9" builtinId="8"/>
    <cellStyle name="Millares [0]" xfId="1" builtinId="6"/>
    <cellStyle name="Millares [0] 2" xfId="3" xr:uid="{CA1E6C81-B413-441C-A440-8F99D266C71F}"/>
    <cellStyle name="Millares 2" xfId="7" xr:uid="{C7B6F4A7-0D07-4EBA-9738-8E1BDD7BAD6E}"/>
    <cellStyle name="Normal" xfId="0" builtinId="0"/>
    <cellStyle name="Normal 10" xfId="8" xr:uid="{FCE95D7B-5E7A-4FBC-9DA3-FA7A6391054A}"/>
    <cellStyle name="Normal 11" xfId="4" xr:uid="{6DEE41A6-C6CF-4935-8FD5-9AB6E42DDEBF}"/>
    <cellStyle name="Normal 2" xfId="2" xr:uid="{90BE483F-5CEF-4F2F-9D04-D05D94E5D190}"/>
    <cellStyle name="Normal 3" xfId="5" xr:uid="{AF09A1A4-806C-4584-9E84-33D92D8761AE}"/>
    <cellStyle name="Porcentaje" xfId="10" builtinId="5"/>
    <cellStyle name="Porcentaje 2" xfId="6"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8FEE-0EC3-44A8-B0C3-9B88118B4F8C}">
  <dimension ref="B2:F24"/>
  <sheetViews>
    <sheetView showGridLines="0" workbookViewId="0"/>
  </sheetViews>
  <sheetFormatPr baseColWidth="10" defaultColWidth="11.42578125" defaultRowHeight="15" x14ac:dyDescent="0.25"/>
  <cols>
    <col min="1" max="1" width="3.5703125" style="1" customWidth="1"/>
    <col min="2" max="2" width="34.28515625" style="1" customWidth="1"/>
    <col min="3" max="6" width="19.28515625" style="1" customWidth="1"/>
    <col min="7" max="7" width="3.5703125" style="1" customWidth="1"/>
    <col min="8" max="16384" width="11.42578125" style="1"/>
  </cols>
  <sheetData>
    <row r="2" spans="2:6" x14ac:dyDescent="0.25">
      <c r="B2" s="191" t="s">
        <v>190</v>
      </c>
      <c r="C2" s="192"/>
      <c r="D2" s="192"/>
      <c r="E2" s="192"/>
      <c r="F2" s="193"/>
    </row>
    <row r="3" spans="2:6" x14ac:dyDescent="0.25">
      <c r="B3" s="194"/>
      <c r="C3" s="195"/>
      <c r="D3" s="195"/>
      <c r="E3" s="195"/>
      <c r="F3" s="196"/>
    </row>
    <row r="4" spans="2:6" x14ac:dyDescent="0.25">
      <c r="B4" s="194"/>
      <c r="C4" s="195"/>
      <c r="D4" s="195"/>
      <c r="E4" s="195"/>
      <c r="F4" s="196"/>
    </row>
    <row r="5" spans="2:6" x14ac:dyDescent="0.25">
      <c r="B5" s="194"/>
      <c r="C5" s="195"/>
      <c r="D5" s="195"/>
      <c r="E5" s="195"/>
      <c r="F5" s="196"/>
    </row>
    <row r="6" spans="2:6" x14ac:dyDescent="0.25">
      <c r="B6" s="194"/>
      <c r="C6" s="195"/>
      <c r="D6" s="195"/>
      <c r="E6" s="195"/>
      <c r="F6" s="196"/>
    </row>
    <row r="7" spans="2:6" x14ac:dyDescent="0.25">
      <c r="B7" s="194"/>
      <c r="C7" s="195"/>
      <c r="D7" s="195"/>
      <c r="E7" s="195"/>
      <c r="F7" s="196"/>
    </row>
    <row r="8" spans="2:6" x14ac:dyDescent="0.25">
      <c r="B8" s="194"/>
      <c r="C8" s="195"/>
      <c r="D8" s="195"/>
      <c r="E8" s="195"/>
      <c r="F8" s="196"/>
    </row>
    <row r="9" spans="2:6" x14ac:dyDescent="0.25">
      <c r="B9" s="194"/>
      <c r="C9" s="195"/>
      <c r="D9" s="195"/>
      <c r="E9" s="195"/>
      <c r="F9" s="196"/>
    </row>
    <row r="10" spans="2:6" x14ac:dyDescent="0.25">
      <c r="B10" s="194"/>
      <c r="C10" s="195"/>
      <c r="D10" s="195"/>
      <c r="E10" s="195"/>
      <c r="F10" s="196"/>
    </row>
    <row r="11" spans="2:6" x14ac:dyDescent="0.25">
      <c r="B11" s="194"/>
      <c r="C11" s="195"/>
      <c r="D11" s="195"/>
      <c r="E11" s="195"/>
      <c r="F11" s="196"/>
    </row>
    <row r="12" spans="2:6" x14ac:dyDescent="0.25">
      <c r="B12" s="194"/>
      <c r="C12" s="195"/>
      <c r="D12" s="195"/>
      <c r="E12" s="195"/>
      <c r="F12" s="196"/>
    </row>
    <row r="13" spans="2:6" x14ac:dyDescent="0.25">
      <c r="B13" s="194"/>
      <c r="C13" s="195"/>
      <c r="D13" s="195"/>
      <c r="E13" s="195"/>
      <c r="F13" s="196"/>
    </row>
    <row r="14" spans="2:6" x14ac:dyDescent="0.25">
      <c r="B14" s="194"/>
      <c r="C14" s="195"/>
      <c r="D14" s="195"/>
      <c r="E14" s="195"/>
      <c r="F14" s="196"/>
    </row>
    <row r="15" spans="2:6" x14ac:dyDescent="0.25">
      <c r="B15" s="194"/>
      <c r="C15" s="195"/>
      <c r="D15" s="195"/>
      <c r="E15" s="195"/>
      <c r="F15" s="196"/>
    </row>
    <row r="16" spans="2:6" x14ac:dyDescent="0.25">
      <c r="B16" s="194"/>
      <c r="C16" s="195"/>
      <c r="D16" s="195"/>
      <c r="E16" s="195"/>
      <c r="F16" s="196"/>
    </row>
    <row r="17" spans="2:6" x14ac:dyDescent="0.25">
      <c r="B17" s="194"/>
      <c r="C17" s="195"/>
      <c r="D17" s="195"/>
      <c r="E17" s="195"/>
      <c r="F17" s="196"/>
    </row>
    <row r="18" spans="2:6" x14ac:dyDescent="0.25">
      <c r="B18" s="194"/>
      <c r="C18" s="195"/>
      <c r="D18" s="195"/>
      <c r="E18" s="195"/>
      <c r="F18" s="196"/>
    </row>
    <row r="19" spans="2:6" x14ac:dyDescent="0.25">
      <c r="B19" s="194"/>
      <c r="C19" s="195"/>
      <c r="D19" s="195"/>
      <c r="E19" s="195"/>
      <c r="F19" s="196"/>
    </row>
    <row r="20" spans="2:6" x14ac:dyDescent="0.25">
      <c r="B20" s="194"/>
      <c r="C20" s="195"/>
      <c r="D20" s="195"/>
      <c r="E20" s="195"/>
      <c r="F20" s="196"/>
    </row>
    <row r="21" spans="2:6" x14ac:dyDescent="0.25">
      <c r="B21" s="194"/>
      <c r="C21" s="195"/>
      <c r="D21" s="195"/>
      <c r="E21" s="195"/>
      <c r="F21" s="196"/>
    </row>
    <row r="22" spans="2:6" x14ac:dyDescent="0.25">
      <c r="B22" s="194"/>
      <c r="C22" s="195"/>
      <c r="D22" s="195"/>
      <c r="E22" s="195"/>
      <c r="F22" s="196"/>
    </row>
    <row r="23" spans="2:6" x14ac:dyDescent="0.25">
      <c r="B23" s="194"/>
      <c r="C23" s="195"/>
      <c r="D23" s="195"/>
      <c r="E23" s="195"/>
      <c r="F23" s="196"/>
    </row>
    <row r="24" spans="2:6" x14ac:dyDescent="0.25">
      <c r="B24" s="197"/>
      <c r="C24" s="198"/>
      <c r="D24" s="198"/>
      <c r="E24" s="198"/>
      <c r="F24" s="199"/>
    </row>
  </sheetData>
  <mergeCells count="1">
    <mergeCell ref="B2:F2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4524A-59C7-456E-A84D-2578965AD61A}">
  <dimension ref="B2:C10"/>
  <sheetViews>
    <sheetView showGridLines="0" workbookViewId="0">
      <pane ySplit="2" topLeftCell="A3" activePane="bottomLeft" state="frozen"/>
      <selection activeCell="H13" sqref="H13"/>
      <selection pane="bottomLeft" activeCell="B19" sqref="B19"/>
    </sheetView>
  </sheetViews>
  <sheetFormatPr baseColWidth="10" defaultColWidth="11.42578125" defaultRowHeight="15" x14ac:dyDescent="0.25"/>
  <cols>
    <col min="1" max="1" width="3.5703125" style="1" customWidth="1"/>
    <col min="2" max="2" width="82.85546875" style="1" bestFit="1" customWidth="1"/>
    <col min="3" max="3" width="11.42578125" style="1"/>
    <col min="4" max="4" width="3.5703125" style="1" customWidth="1"/>
    <col min="5" max="16384" width="11.42578125" style="1"/>
  </cols>
  <sheetData>
    <row r="2" spans="2:3" x14ac:dyDescent="0.25">
      <c r="B2" s="200" t="s">
        <v>121</v>
      </c>
      <c r="C2" s="200"/>
    </row>
    <row r="3" spans="2:3" x14ac:dyDescent="0.25">
      <c r="B3" s="169" t="s">
        <v>96</v>
      </c>
      <c r="C3" s="170"/>
    </row>
    <row r="4" spans="2:3" x14ac:dyDescent="0.25">
      <c r="B4" s="40" t="s">
        <v>73</v>
      </c>
      <c r="C4" s="171" t="s">
        <v>115</v>
      </c>
    </row>
    <row r="5" spans="2:3" x14ac:dyDescent="0.25">
      <c r="B5" s="40" t="s">
        <v>114</v>
      </c>
      <c r="C5" s="171" t="s">
        <v>116</v>
      </c>
    </row>
    <row r="6" spans="2:3" x14ac:dyDescent="0.25">
      <c r="B6" s="40" t="s">
        <v>75</v>
      </c>
      <c r="C6" s="171" t="s">
        <v>117</v>
      </c>
    </row>
    <row r="7" spans="2:3" x14ac:dyDescent="0.25">
      <c r="B7" s="40" t="s">
        <v>76</v>
      </c>
      <c r="C7" s="171" t="s">
        <v>118</v>
      </c>
    </row>
    <row r="8" spans="2:3" x14ac:dyDescent="0.25">
      <c r="B8" s="40" t="s">
        <v>77</v>
      </c>
      <c r="C8" s="171" t="s">
        <v>119</v>
      </c>
    </row>
    <row r="9" spans="2:3" x14ac:dyDescent="0.25">
      <c r="B9" s="40" t="s">
        <v>137</v>
      </c>
      <c r="C9" s="171" t="s">
        <v>120</v>
      </c>
    </row>
    <row r="10" spans="2:3" x14ac:dyDescent="0.25">
      <c r="B10" s="172" t="s">
        <v>138</v>
      </c>
      <c r="C10" s="171" t="s">
        <v>136</v>
      </c>
    </row>
  </sheetData>
  <mergeCells count="1">
    <mergeCell ref="B2:C2"/>
  </mergeCells>
  <hyperlinks>
    <hyperlink ref="B4" location="'01'!A1" display="ESTADO DEL ACTIVO NETO" xr:uid="{ADAFE1C1-EDE4-4CD8-9750-B8884DC20CE0}"/>
    <hyperlink ref="B5" location="'02'!A1" display="ESTADO DE INGRESO Y EGRESOS" xr:uid="{19802853-602A-405F-8AE5-F88B1A877F4C}"/>
    <hyperlink ref="B6" location="'03'!A1" display="ESTADO DE VARIACIÓN DEL ACTIVO NETO" xr:uid="{6E77C906-3371-4C0B-8C06-E68434AD19D5}"/>
    <hyperlink ref="B7" location="'04'!A1" display="ESTADO DE FLUJO DE EFECTIVO" xr:uid="{3460341A-DC87-4C0B-8DF4-335D3F486991}"/>
    <hyperlink ref="B8" location="'05'!A1" display="NOTAS A LOS ESTADOS FINANCIEROS" xr:uid="{637DE25D-E725-44F4-A19B-B35C6485057C}"/>
    <hyperlink ref="B9" location="'06'!A1" display="COMPOSICIÓN DE LAS INVERSIONES DEL FONDO" xr:uid="{7295C1B1-75E3-4145-AECA-97EC919C9B22}"/>
    <hyperlink ref="B10" location="'07'!A1" display="COMPOSICIÓN DE LAS INVERSIONES OP REPO ANEXO II" xr:uid="{19703202-1AF9-4779-BC31-9479A9A17E65}"/>
  </hyperlinks>
  <pageMargins left="0.7" right="0.7" top="0.75" bottom="0.75" header="0.3" footer="0.3"/>
  <pageSetup orientation="portrait" r:id="rId1"/>
  <ignoredErrors>
    <ignoredError sqref="C4:C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84725-A22E-4417-B8DE-6025655D03C1}">
  <sheetPr>
    <tabColor theme="9" tint="0.39997558519241921"/>
  </sheetPr>
  <dimension ref="A1:H29"/>
  <sheetViews>
    <sheetView showGridLines="0" topLeftCell="A3" workbookViewId="0">
      <selection activeCell="D11" sqref="D11:D12"/>
    </sheetView>
  </sheetViews>
  <sheetFormatPr baseColWidth="10" defaultColWidth="9.140625" defaultRowHeight="15" x14ac:dyDescent="0.25"/>
  <cols>
    <col min="1" max="1" width="3.5703125" style="1" customWidth="1"/>
    <col min="2" max="2" width="52.7109375" style="1" customWidth="1"/>
    <col min="3" max="4" width="22.140625" style="1" bestFit="1" customWidth="1"/>
    <col min="5" max="5" width="3.5703125" style="1" customWidth="1"/>
    <col min="6" max="6" width="9.140625" style="1"/>
    <col min="7" max="7" width="14.140625" style="1" bestFit="1" customWidth="1"/>
    <col min="8" max="16384" width="9.140625" style="1"/>
  </cols>
  <sheetData>
    <row r="1" spans="1:6" x14ac:dyDescent="0.25">
      <c r="A1" s="40" t="s">
        <v>135</v>
      </c>
    </row>
    <row r="2" spans="1:6" x14ac:dyDescent="0.25">
      <c r="B2" s="200" t="s">
        <v>96</v>
      </c>
      <c r="C2" s="200"/>
      <c r="D2" s="200"/>
    </row>
    <row r="3" spans="1:6" x14ac:dyDescent="0.25">
      <c r="B3" s="203" t="s">
        <v>73</v>
      </c>
      <c r="C3" s="203"/>
      <c r="D3" s="203"/>
    </row>
    <row r="4" spans="1:6" x14ac:dyDescent="0.25">
      <c r="B4" s="204" t="s">
        <v>202</v>
      </c>
      <c r="C4" s="204"/>
      <c r="D4" s="204"/>
    </row>
    <row r="5" spans="1:6" x14ac:dyDescent="0.25">
      <c r="B5" s="204" t="s">
        <v>97</v>
      </c>
      <c r="C5" s="204"/>
      <c r="D5" s="204"/>
    </row>
    <row r="7" spans="1:6" x14ac:dyDescent="0.25">
      <c r="B7" s="145" t="s">
        <v>0</v>
      </c>
      <c r="C7" s="146">
        <v>45473</v>
      </c>
      <c r="D7" s="146">
        <v>45107</v>
      </c>
      <c r="E7" s="147"/>
    </row>
    <row r="8" spans="1:6" x14ac:dyDescent="0.25">
      <c r="B8" s="148" t="s">
        <v>187</v>
      </c>
      <c r="C8" s="149">
        <v>2715741.8600000003</v>
      </c>
      <c r="D8" s="149">
        <v>5466591.9100000001</v>
      </c>
      <c r="E8" s="150"/>
    </row>
    <row r="9" spans="1:6" x14ac:dyDescent="0.25">
      <c r="B9" s="148" t="s">
        <v>1</v>
      </c>
      <c r="C9" s="149">
        <v>4704.8999999999996</v>
      </c>
      <c r="D9" s="149">
        <v>367.53</v>
      </c>
      <c r="E9" s="150"/>
      <c r="F9" s="202"/>
    </row>
    <row r="10" spans="1:6" x14ac:dyDescent="0.25">
      <c r="B10" s="148" t="s">
        <v>68</v>
      </c>
      <c r="C10" s="149">
        <v>8315.01</v>
      </c>
      <c r="D10" s="149">
        <v>7650.9600000031305</v>
      </c>
      <c r="E10" s="152"/>
      <c r="F10" s="202"/>
    </row>
    <row r="11" spans="1:6" x14ac:dyDescent="0.25">
      <c r="B11" s="153" t="s">
        <v>157</v>
      </c>
      <c r="C11" s="149">
        <v>199871.09</v>
      </c>
      <c r="D11" s="149">
        <v>505942.14</v>
      </c>
      <c r="E11" s="152"/>
      <c r="F11" s="151"/>
    </row>
    <row r="12" spans="1:6" x14ac:dyDescent="0.25">
      <c r="B12" s="154" t="s">
        <v>143</v>
      </c>
      <c r="C12" s="155">
        <v>52072584.149999961</v>
      </c>
      <c r="D12" s="155">
        <v>55881940.68</v>
      </c>
      <c r="E12" s="152"/>
    </row>
    <row r="13" spans="1:6" x14ac:dyDescent="0.25">
      <c r="B13" s="156" t="s">
        <v>2</v>
      </c>
      <c r="C13" s="157">
        <f>SUM(C8:C12)</f>
        <v>55001217.009999961</v>
      </c>
      <c r="D13" s="158">
        <f>SUM(D8:D12)</f>
        <v>61862493.219999999</v>
      </c>
      <c r="E13" s="159"/>
    </row>
    <row r="14" spans="1:6" x14ac:dyDescent="0.25">
      <c r="B14" s="160" t="s">
        <v>3</v>
      </c>
      <c r="C14" s="157"/>
      <c r="D14" s="158"/>
      <c r="E14" s="159"/>
    </row>
    <row r="15" spans="1:6" x14ac:dyDescent="0.25">
      <c r="B15" s="161" t="s">
        <v>4</v>
      </c>
      <c r="C15" s="162">
        <v>0</v>
      </c>
      <c r="D15" s="162">
        <v>0</v>
      </c>
      <c r="E15" s="150"/>
    </row>
    <row r="16" spans="1:6" x14ac:dyDescent="0.25">
      <c r="B16" s="163" t="s">
        <v>188</v>
      </c>
      <c r="C16" s="149">
        <v>91860.25</v>
      </c>
      <c r="D16" s="149">
        <v>97676.88</v>
      </c>
      <c r="E16" s="150"/>
    </row>
    <row r="17" spans="2:8" x14ac:dyDescent="0.25">
      <c r="B17" s="163" t="s">
        <v>189</v>
      </c>
      <c r="C17" s="149">
        <v>199469.38999999998</v>
      </c>
      <c r="D17" s="149">
        <v>486659.85</v>
      </c>
      <c r="E17" s="150"/>
    </row>
    <row r="18" spans="2:8" x14ac:dyDescent="0.25">
      <c r="B18" s="148" t="s">
        <v>5</v>
      </c>
      <c r="C18" s="149">
        <v>215779.45</v>
      </c>
      <c r="D18" s="149">
        <v>0</v>
      </c>
      <c r="E18" s="150"/>
    </row>
    <row r="19" spans="2:8" x14ac:dyDescent="0.25">
      <c r="B19" s="160" t="s">
        <v>72</v>
      </c>
      <c r="C19" s="157">
        <f>SUM(C15:C18)</f>
        <v>507109.09</v>
      </c>
      <c r="D19" s="158">
        <f>SUM(D15:D18)</f>
        <v>584336.73</v>
      </c>
      <c r="E19" s="150"/>
    </row>
    <row r="20" spans="2:8" x14ac:dyDescent="0.25">
      <c r="B20" s="160" t="s">
        <v>6</v>
      </c>
      <c r="C20" s="157">
        <f>+C13-C19</f>
        <v>54494107.919999957</v>
      </c>
      <c r="D20" s="158">
        <f>+D13-D19</f>
        <v>61278156.490000002</v>
      </c>
      <c r="E20" s="159"/>
      <c r="F20" s="95"/>
      <c r="H20" s="105"/>
    </row>
    <row r="21" spans="2:8" x14ac:dyDescent="0.25">
      <c r="B21" s="160" t="s">
        <v>7</v>
      </c>
      <c r="C21" s="164">
        <v>468755.11639166286</v>
      </c>
      <c r="D21" s="164">
        <v>544310.02538286033</v>
      </c>
      <c r="E21" s="165"/>
    </row>
    <row r="22" spans="2:8" x14ac:dyDescent="0.25">
      <c r="B22" s="160" t="s">
        <v>8</v>
      </c>
      <c r="C22" s="164">
        <v>116.25282799999999</v>
      </c>
      <c r="D22" s="164">
        <v>112.579511</v>
      </c>
      <c r="E22" s="165"/>
    </row>
    <row r="24" spans="2:8" x14ac:dyDescent="0.25">
      <c r="B24" s="201" t="s">
        <v>139</v>
      </c>
      <c r="C24" s="201"/>
      <c r="D24" s="201"/>
    </row>
    <row r="25" spans="2:8" x14ac:dyDescent="0.25">
      <c r="B25" s="118"/>
      <c r="C25" s="166"/>
      <c r="D25" s="133"/>
      <c r="E25" s="133"/>
    </row>
    <row r="26" spans="2:8" x14ac:dyDescent="0.25">
      <c r="C26" s="134"/>
      <c r="D26" s="134"/>
      <c r="E26" s="134"/>
    </row>
    <row r="27" spans="2:8" x14ac:dyDescent="0.25">
      <c r="C27" s="134"/>
      <c r="D27" s="134"/>
      <c r="E27" s="95"/>
    </row>
    <row r="28" spans="2:8" x14ac:dyDescent="0.25">
      <c r="C28" s="167"/>
      <c r="D28" s="167"/>
    </row>
    <row r="29" spans="2:8" x14ac:dyDescent="0.25">
      <c r="C29" s="168"/>
      <c r="D29" s="168"/>
    </row>
  </sheetData>
  <mergeCells count="6">
    <mergeCell ref="B24:D24"/>
    <mergeCell ref="F9:F10"/>
    <mergeCell ref="B2:D2"/>
    <mergeCell ref="B3:D3"/>
    <mergeCell ref="B4:D4"/>
    <mergeCell ref="B5:D5"/>
  </mergeCells>
  <hyperlinks>
    <hyperlink ref="A1" location="INDICE!A1" display="INDICE" xr:uid="{D012767D-BD93-40CB-9C7B-EBE1B4DAAA10}"/>
    <hyperlink ref="B12" location="'06'!A1" display="Inversiones" xr:uid="{0C92B812-AABE-46D8-8767-4CB92EA2192A}"/>
    <hyperlink ref="B11" location="'07'!A1" display="Inversiones en Reporto Anexo II" xr:uid="{284E015D-303D-4374-AEF9-F5DF4EE66C01}"/>
  </hyperlinks>
  <pageMargins left="0.7" right="0.7" top="0.75" bottom="0.75" header="0.3" footer="0.3"/>
  <pageSetup paperSize="9" orientation="portrait" r:id="rId1"/>
  <ignoredErrors>
    <ignoredError sqref="C13:D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5C0E-A733-4600-9C7C-D5B95AC6504C}">
  <sheetPr>
    <tabColor theme="9" tint="0.39997558519241921"/>
  </sheetPr>
  <dimension ref="A1:D22"/>
  <sheetViews>
    <sheetView showGridLines="0" topLeftCell="A6" workbookViewId="0">
      <selection activeCell="D17" sqref="D17"/>
    </sheetView>
  </sheetViews>
  <sheetFormatPr baseColWidth="10" defaultColWidth="11.42578125" defaultRowHeight="15" x14ac:dyDescent="0.25"/>
  <cols>
    <col min="1" max="1" width="3.5703125" style="1" customWidth="1"/>
    <col min="2" max="2" width="52.7109375" style="1" customWidth="1"/>
    <col min="3" max="4" width="19.42578125" style="1" bestFit="1" customWidth="1"/>
    <col min="5" max="5" width="3.5703125" style="1" customWidth="1"/>
    <col min="6" max="16384" width="11.42578125" style="1"/>
  </cols>
  <sheetData>
    <row r="1" spans="1:4" x14ac:dyDescent="0.25">
      <c r="A1" s="40" t="s">
        <v>135</v>
      </c>
    </row>
    <row r="2" spans="1:4" x14ac:dyDescent="0.25">
      <c r="B2" s="200" t="s">
        <v>96</v>
      </c>
      <c r="C2" s="200"/>
      <c r="D2" s="200"/>
    </row>
    <row r="3" spans="1:4" x14ac:dyDescent="0.25">
      <c r="B3" s="203" t="s">
        <v>74</v>
      </c>
      <c r="C3" s="203"/>
      <c r="D3" s="203"/>
    </row>
    <row r="4" spans="1:4" x14ac:dyDescent="0.25">
      <c r="B4" s="204" t="str">
        <f>+'01'!B4</f>
        <v>Correspondiente al 30/06/2024 con cifras comparativas al 30/06/2023</v>
      </c>
      <c r="C4" s="204"/>
      <c r="D4" s="204"/>
    </row>
    <row r="5" spans="1:4" x14ac:dyDescent="0.25">
      <c r="B5" s="204" t="s">
        <v>97</v>
      </c>
      <c r="C5" s="204"/>
      <c r="D5" s="204"/>
    </row>
    <row r="7" spans="1:4" s="118" customFormat="1" x14ac:dyDescent="0.25">
      <c r="B7" s="135" t="s">
        <v>9</v>
      </c>
      <c r="C7" s="142">
        <f>+'01'!C7</f>
        <v>45473</v>
      </c>
      <c r="D7" s="142">
        <f>+'01'!D7</f>
        <v>45107</v>
      </c>
    </row>
    <row r="8" spans="1:4" x14ac:dyDescent="0.25">
      <c r="B8" s="77" t="s">
        <v>184</v>
      </c>
      <c r="C8" s="89">
        <v>88641.15</v>
      </c>
      <c r="D8" s="89">
        <v>-7767.72</v>
      </c>
    </row>
    <row r="9" spans="1:4" x14ac:dyDescent="0.25">
      <c r="B9" s="77" t="s">
        <v>67</v>
      </c>
      <c r="C9" s="92">
        <v>1321187.03</v>
      </c>
      <c r="D9" s="92">
        <v>1320574.48</v>
      </c>
    </row>
    <row r="10" spans="1:4" x14ac:dyDescent="0.25">
      <c r="B10" s="77" t="s">
        <v>185</v>
      </c>
      <c r="C10" s="92">
        <v>56614.670000000006</v>
      </c>
      <c r="D10" s="92">
        <v>66002.59</v>
      </c>
    </row>
    <row r="11" spans="1:4" s="118" customFormat="1" x14ac:dyDescent="0.25">
      <c r="B11" s="119" t="s">
        <v>10</v>
      </c>
      <c r="C11" s="136">
        <f>SUM(C8:C10)</f>
        <v>1466442.8499999999</v>
      </c>
      <c r="D11" s="120">
        <f>SUM(D8:D10)</f>
        <v>1378809.35</v>
      </c>
    </row>
    <row r="12" spans="1:4" s="118" customFormat="1" x14ac:dyDescent="0.25">
      <c r="B12" s="83" t="s">
        <v>11</v>
      </c>
      <c r="C12" s="143"/>
      <c r="D12" s="144"/>
    </row>
    <row r="13" spans="1:4" x14ac:dyDescent="0.25">
      <c r="B13" s="74" t="s">
        <v>12</v>
      </c>
      <c r="C13" s="89">
        <v>535282.06000000006</v>
      </c>
      <c r="D13" s="89">
        <v>524757.98</v>
      </c>
    </row>
    <row r="14" spans="1:4" x14ac:dyDescent="0.25">
      <c r="B14" s="77" t="s">
        <v>13</v>
      </c>
      <c r="C14" s="92">
        <v>0</v>
      </c>
      <c r="D14" s="92">
        <v>0</v>
      </c>
    </row>
    <row r="15" spans="1:4" x14ac:dyDescent="0.25">
      <c r="B15" s="77" t="s">
        <v>125</v>
      </c>
      <c r="C15" s="92">
        <v>26036.259999999995</v>
      </c>
      <c r="D15" s="92">
        <v>83558.070000000007</v>
      </c>
    </row>
    <row r="16" spans="1:4" x14ac:dyDescent="0.25">
      <c r="B16" s="77" t="s">
        <v>186</v>
      </c>
      <c r="C16" s="92">
        <v>0</v>
      </c>
      <c r="D16" s="92">
        <v>0</v>
      </c>
    </row>
    <row r="17" spans="2:4" s="118" customFormat="1" x14ac:dyDescent="0.25">
      <c r="B17" s="119" t="s">
        <v>14</v>
      </c>
      <c r="C17" s="136">
        <f>SUM(C13:C16)</f>
        <v>561318.32000000007</v>
      </c>
      <c r="D17" s="120">
        <f>SUM(D13:D16)</f>
        <v>608316.05000000005</v>
      </c>
    </row>
    <row r="18" spans="2:4" s="118" customFormat="1" x14ac:dyDescent="0.25">
      <c r="B18" s="119" t="s">
        <v>15</v>
      </c>
      <c r="C18" s="136">
        <f>+C11-C17</f>
        <v>905124.5299999998</v>
      </c>
      <c r="D18" s="120">
        <f>+D11-D17</f>
        <v>770493.3</v>
      </c>
    </row>
    <row r="20" spans="2:4" x14ac:dyDescent="0.25">
      <c r="B20" s="201" t="s">
        <v>139</v>
      </c>
      <c r="C20" s="201"/>
      <c r="D20" s="201"/>
    </row>
    <row r="21" spans="2:4" x14ac:dyDescent="0.25">
      <c r="C21" s="133"/>
      <c r="D21" s="133"/>
    </row>
    <row r="22" spans="2:4" x14ac:dyDescent="0.25">
      <c r="C22" s="133"/>
      <c r="D22" s="133"/>
    </row>
  </sheetData>
  <mergeCells count="5">
    <mergeCell ref="B2:D2"/>
    <mergeCell ref="B3:D3"/>
    <mergeCell ref="B4:D4"/>
    <mergeCell ref="B5:D5"/>
    <mergeCell ref="B20:D20"/>
  </mergeCells>
  <hyperlinks>
    <hyperlink ref="A1" location="INDICE!A1" display="INDICE" xr:uid="{3D312D16-D708-418E-B2F1-9B8D2295012D}"/>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99475-722F-4BC9-8D14-E214482BA51E}">
  <sheetPr>
    <tabColor theme="9" tint="0.39997558519241921"/>
  </sheetPr>
  <dimension ref="A1:J22"/>
  <sheetViews>
    <sheetView showGridLines="0" workbookViewId="0">
      <selection activeCell="F21" sqref="F21"/>
    </sheetView>
  </sheetViews>
  <sheetFormatPr baseColWidth="10" defaultColWidth="11.42578125" defaultRowHeight="15" x14ac:dyDescent="0.25"/>
  <cols>
    <col min="1" max="1" width="3.5703125" style="1" customWidth="1"/>
    <col min="2" max="2" width="30.85546875" style="1" customWidth="1"/>
    <col min="3" max="3" width="23.42578125" style="1" bestFit="1" customWidth="1"/>
    <col min="4" max="4" width="20" style="1" customWidth="1"/>
    <col min="5" max="5" width="21.140625" style="1" bestFit="1" customWidth="1"/>
    <col min="6" max="6" width="3.5703125" style="1" customWidth="1"/>
    <col min="7" max="7" width="14.140625" style="1" bestFit="1" customWidth="1"/>
    <col min="8" max="16384" width="11.42578125" style="1"/>
  </cols>
  <sheetData>
    <row r="1" spans="1:10" x14ac:dyDescent="0.25">
      <c r="A1" s="40" t="s">
        <v>135</v>
      </c>
    </row>
    <row r="2" spans="1:10" x14ac:dyDescent="0.25">
      <c r="B2" s="200" t="s">
        <v>96</v>
      </c>
      <c r="C2" s="200"/>
      <c r="D2" s="200"/>
      <c r="E2" s="200"/>
    </row>
    <row r="3" spans="1:10" x14ac:dyDescent="0.25">
      <c r="B3" s="203" t="s">
        <v>75</v>
      </c>
      <c r="C3" s="203"/>
      <c r="D3" s="203"/>
      <c r="E3" s="203"/>
    </row>
    <row r="4" spans="1:10" x14ac:dyDescent="0.25">
      <c r="B4" s="204" t="s">
        <v>203</v>
      </c>
      <c r="C4" s="204"/>
      <c r="D4" s="204"/>
      <c r="E4" s="204"/>
    </row>
    <row r="5" spans="1:10" x14ac:dyDescent="0.25">
      <c r="B5" s="204" t="s">
        <v>97</v>
      </c>
      <c r="C5" s="204"/>
      <c r="D5" s="204"/>
      <c r="E5" s="204"/>
    </row>
    <row r="7" spans="1:10" x14ac:dyDescent="0.25">
      <c r="B7" s="135" t="s">
        <v>16</v>
      </c>
      <c r="C7" s="135" t="s">
        <v>17</v>
      </c>
      <c r="D7" s="135" t="s">
        <v>18</v>
      </c>
      <c r="E7" s="135" t="s">
        <v>169</v>
      </c>
    </row>
    <row r="8" spans="1:10" x14ac:dyDescent="0.25">
      <c r="B8" s="119" t="s">
        <v>19</v>
      </c>
      <c r="C8" s="136">
        <v>57084066.29023312</v>
      </c>
      <c r="D8" s="136">
        <v>1692515.35</v>
      </c>
      <c r="E8" s="136">
        <f>+C8+D8</f>
        <v>58776581.640233122</v>
      </c>
      <c r="G8" s="111"/>
      <c r="H8" s="111"/>
      <c r="I8" s="111"/>
      <c r="J8" s="105"/>
    </row>
    <row r="9" spans="1:10" x14ac:dyDescent="0.25">
      <c r="B9" s="137" t="s">
        <v>20</v>
      </c>
      <c r="C9" s="138"/>
      <c r="D9" s="138"/>
      <c r="E9" s="138"/>
    </row>
    <row r="10" spans="1:10" x14ac:dyDescent="0.25">
      <c r="B10" s="77" t="s">
        <v>21</v>
      </c>
      <c r="C10" s="92">
        <v>49546433.850000001</v>
      </c>
      <c r="D10" s="139"/>
      <c r="E10" s="139"/>
    </row>
    <row r="11" spans="1:10" x14ac:dyDescent="0.25">
      <c r="B11" s="77" t="s">
        <v>22</v>
      </c>
      <c r="C11" s="92">
        <v>-54734032.100000001</v>
      </c>
      <c r="D11" s="139"/>
      <c r="E11" s="139"/>
    </row>
    <row r="12" spans="1:10" x14ac:dyDescent="0.25">
      <c r="B12" s="109" t="s">
        <v>23</v>
      </c>
      <c r="C12" s="140">
        <f>+C10+C11</f>
        <v>-5187598.25</v>
      </c>
      <c r="D12" s="141"/>
      <c r="E12" s="141"/>
    </row>
    <row r="13" spans="1:10" x14ac:dyDescent="0.25">
      <c r="B13" s="205" t="s">
        <v>24</v>
      </c>
      <c r="C13" s="207">
        <f>+E8+C12</f>
        <v>53588983.390233122</v>
      </c>
      <c r="D13" s="207">
        <f>+'02'!C18</f>
        <v>905124.5299999998</v>
      </c>
      <c r="E13" s="137" t="s">
        <v>204</v>
      </c>
    </row>
    <row r="14" spans="1:10" x14ac:dyDescent="0.25">
      <c r="B14" s="206"/>
      <c r="C14" s="208"/>
      <c r="D14" s="208"/>
      <c r="E14" s="136">
        <f>+C13+D13</f>
        <v>54494107.920233123</v>
      </c>
    </row>
    <row r="16" spans="1:10" x14ac:dyDescent="0.25">
      <c r="B16" s="201" t="s">
        <v>139</v>
      </c>
      <c r="C16" s="201"/>
      <c r="D16" s="201"/>
      <c r="E16" s="201"/>
    </row>
    <row r="17" spans="3:5" x14ac:dyDescent="0.25">
      <c r="D17" s="133"/>
      <c r="E17" s="95"/>
    </row>
    <row r="18" spans="3:5" x14ac:dyDescent="0.25">
      <c r="D18" s="133"/>
      <c r="E18" s="95"/>
    </row>
    <row r="19" spans="3:5" x14ac:dyDescent="0.25">
      <c r="D19" s="133"/>
      <c r="E19" s="95"/>
    </row>
    <row r="20" spans="3:5" x14ac:dyDescent="0.25">
      <c r="D20" s="133"/>
      <c r="E20" s="95"/>
    </row>
    <row r="21" spans="3:5" x14ac:dyDescent="0.25">
      <c r="D21" s="133"/>
      <c r="E21" s="95"/>
    </row>
    <row r="22" spans="3:5" x14ac:dyDescent="0.25">
      <c r="C22" s="133"/>
      <c r="D22" s="133"/>
    </row>
  </sheetData>
  <mergeCells count="8">
    <mergeCell ref="B2:E2"/>
    <mergeCell ref="B3:E3"/>
    <mergeCell ref="B4:E4"/>
    <mergeCell ref="B5:E5"/>
    <mergeCell ref="B16:E16"/>
    <mergeCell ref="B13:B14"/>
    <mergeCell ref="C13:C14"/>
    <mergeCell ref="D13:D14"/>
  </mergeCells>
  <hyperlinks>
    <hyperlink ref="A1" location="INDICE!A1" display="INDICE" xr:uid="{37C0860B-A200-43BA-BF9F-F5CECDCB330F}"/>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2DB50-65C0-426D-A01D-F1411BABFB4E}">
  <sheetPr>
    <tabColor theme="9" tint="0.39997558519241921"/>
  </sheetPr>
  <dimension ref="A1:D37"/>
  <sheetViews>
    <sheetView showGridLines="0" workbookViewId="0">
      <selection activeCell="D6" sqref="D6"/>
    </sheetView>
  </sheetViews>
  <sheetFormatPr baseColWidth="10" defaultColWidth="11.42578125" defaultRowHeight="15" x14ac:dyDescent="0.25"/>
  <cols>
    <col min="1" max="1" width="3.5703125" style="1" customWidth="1"/>
    <col min="2" max="2" width="59" style="1" customWidth="1"/>
    <col min="3" max="4" width="23.42578125" style="1" bestFit="1" customWidth="1"/>
    <col min="5" max="5" width="3.5703125" style="1" customWidth="1"/>
    <col min="6" max="16384" width="11.42578125" style="1"/>
  </cols>
  <sheetData>
    <row r="1" spans="1:4" x14ac:dyDescent="0.25">
      <c r="A1" s="40" t="s">
        <v>135</v>
      </c>
    </row>
    <row r="2" spans="1:4" x14ac:dyDescent="0.25">
      <c r="B2" s="200" t="s">
        <v>96</v>
      </c>
      <c r="C2" s="200"/>
      <c r="D2" s="200"/>
    </row>
    <row r="3" spans="1:4" x14ac:dyDescent="0.25">
      <c r="B3" s="203" t="s">
        <v>76</v>
      </c>
      <c r="C3" s="203"/>
      <c r="D3" s="203"/>
    </row>
    <row r="4" spans="1:4" x14ac:dyDescent="0.25">
      <c r="B4" s="204" t="str">
        <f>+'02'!B4</f>
        <v>Correspondiente al 30/06/2024 con cifras comparativas al 30/06/2023</v>
      </c>
      <c r="C4" s="204"/>
      <c r="D4" s="204"/>
    </row>
    <row r="5" spans="1:4" x14ac:dyDescent="0.25">
      <c r="B5" s="204" t="s">
        <v>97</v>
      </c>
      <c r="C5" s="204"/>
      <c r="D5" s="204"/>
    </row>
    <row r="7" spans="1:4" s="118" customFormat="1" x14ac:dyDescent="0.25">
      <c r="B7" s="44" t="s">
        <v>25</v>
      </c>
      <c r="C7" s="45">
        <f>+'02'!C7</f>
        <v>45473</v>
      </c>
      <c r="D7" s="45">
        <f>+'02'!D7</f>
        <v>45107</v>
      </c>
    </row>
    <row r="8" spans="1:4" s="118" customFormat="1" x14ac:dyDescent="0.25">
      <c r="B8" s="119" t="s">
        <v>37</v>
      </c>
      <c r="C8" s="120">
        <v>5792438.1299999831</v>
      </c>
      <c r="D8" s="120">
        <v>5212438.05</v>
      </c>
    </row>
    <row r="9" spans="1:4" s="118" customFormat="1" x14ac:dyDescent="0.25">
      <c r="B9" s="121" t="s">
        <v>26</v>
      </c>
      <c r="C9" s="122"/>
      <c r="D9" s="122"/>
    </row>
    <row r="10" spans="1:4" s="118" customFormat="1" x14ac:dyDescent="0.25">
      <c r="B10" s="121" t="s">
        <v>27</v>
      </c>
      <c r="C10" s="123"/>
      <c r="D10" s="123"/>
    </row>
    <row r="11" spans="1:4" x14ac:dyDescent="0.25">
      <c r="B11" s="23" t="s">
        <v>69</v>
      </c>
      <c r="C11" s="90">
        <v>56614.670000000006</v>
      </c>
      <c r="D11" s="90">
        <v>66002.59</v>
      </c>
    </row>
    <row r="12" spans="1:4" x14ac:dyDescent="0.25">
      <c r="B12" s="23" t="s">
        <v>126</v>
      </c>
      <c r="C12" s="90"/>
      <c r="D12" s="90"/>
    </row>
    <row r="13" spans="1:4" x14ac:dyDescent="0.25">
      <c r="B13" s="23" t="s">
        <v>122</v>
      </c>
      <c r="C13" s="92">
        <v>-205318.87000000011</v>
      </c>
      <c r="D13" s="92">
        <v>-4142871.87</v>
      </c>
    </row>
    <row r="14" spans="1:4" x14ac:dyDescent="0.25">
      <c r="B14" s="23" t="s">
        <v>38</v>
      </c>
      <c r="C14" s="90"/>
      <c r="D14" s="90"/>
    </row>
    <row r="15" spans="1:4" s="118" customFormat="1" x14ac:dyDescent="0.25">
      <c r="B15" s="124" t="s">
        <v>28</v>
      </c>
      <c r="C15" s="123"/>
      <c r="D15" s="123"/>
    </row>
    <row r="16" spans="1:4" x14ac:dyDescent="0.25">
      <c r="B16" s="23" t="s">
        <v>70</v>
      </c>
      <c r="C16" s="90"/>
      <c r="D16" s="90"/>
    </row>
    <row r="17" spans="2:4" x14ac:dyDescent="0.25">
      <c r="B17" s="23" t="s">
        <v>39</v>
      </c>
      <c r="C17" s="90">
        <v>-155738143.84</v>
      </c>
      <c r="D17" s="90">
        <v>-172040798.84999999</v>
      </c>
    </row>
    <row r="18" spans="2:4" x14ac:dyDescent="0.25">
      <c r="B18" s="23" t="s">
        <v>40</v>
      </c>
      <c r="C18" s="90">
        <v>-544236.21</v>
      </c>
      <c r="D18" s="90">
        <v>-511699.39</v>
      </c>
    </row>
    <row r="19" spans="2:4" x14ac:dyDescent="0.25">
      <c r="B19" s="23" t="s">
        <v>29</v>
      </c>
      <c r="C19" s="90"/>
      <c r="D19" s="90"/>
    </row>
    <row r="20" spans="2:4" x14ac:dyDescent="0.25">
      <c r="B20" s="23" t="s">
        <v>30</v>
      </c>
      <c r="C20" s="90"/>
      <c r="D20" s="90"/>
    </row>
    <row r="21" spans="2:4" x14ac:dyDescent="0.25">
      <c r="B21" s="23" t="s">
        <v>41</v>
      </c>
      <c r="C21" s="90">
        <v>136570752.97</v>
      </c>
      <c r="D21" s="90">
        <v>139193482.44</v>
      </c>
    </row>
    <row r="22" spans="2:4" x14ac:dyDescent="0.25">
      <c r="B22" s="23" t="s">
        <v>142</v>
      </c>
      <c r="C22" s="90">
        <v>21755453.810000002</v>
      </c>
      <c r="D22" s="90">
        <v>30893188.119999997</v>
      </c>
    </row>
    <row r="23" spans="2:4" x14ac:dyDescent="0.25">
      <c r="B23" s="23" t="s">
        <v>31</v>
      </c>
      <c r="C23" s="107"/>
      <c r="D23" s="107"/>
    </row>
    <row r="24" spans="2:4" s="42" customFormat="1" ht="30" x14ac:dyDescent="0.25">
      <c r="B24" s="125" t="s">
        <v>32</v>
      </c>
      <c r="C24" s="126">
        <f>SUM(C9:C23)</f>
        <v>1895122.5300000012</v>
      </c>
      <c r="D24" s="126">
        <f>SUM(D9:D23)</f>
        <v>-6542696.959999986</v>
      </c>
    </row>
    <row r="25" spans="2:4" ht="6.75" customHeight="1" x14ac:dyDescent="0.25">
      <c r="B25" s="23"/>
      <c r="C25" s="104"/>
      <c r="D25" s="104"/>
    </row>
    <row r="26" spans="2:4" s="118" customFormat="1" x14ac:dyDescent="0.25">
      <c r="B26" s="121" t="s">
        <v>33</v>
      </c>
      <c r="C26" s="123"/>
      <c r="D26" s="123"/>
    </row>
    <row r="27" spans="2:4" x14ac:dyDescent="0.25">
      <c r="B27" s="23" t="s">
        <v>34</v>
      </c>
      <c r="C27" s="92">
        <v>-54518252.649999999</v>
      </c>
      <c r="D27" s="90">
        <v>-45312263.149999999</v>
      </c>
    </row>
    <row r="28" spans="2:4" x14ac:dyDescent="0.25">
      <c r="B28" s="23" t="s">
        <v>21</v>
      </c>
      <c r="C28" s="108">
        <v>49546433.850000001</v>
      </c>
      <c r="D28" s="107">
        <v>52109113.969999999</v>
      </c>
    </row>
    <row r="29" spans="2:4" s="41" customFormat="1" ht="30" x14ac:dyDescent="0.25">
      <c r="B29" s="127" t="s">
        <v>35</v>
      </c>
      <c r="C29" s="128">
        <f>+C27+C28</f>
        <v>-4971818.799999997</v>
      </c>
      <c r="D29" s="126">
        <f>+D27+D28</f>
        <v>6796850.8200000003</v>
      </c>
    </row>
    <row r="30" spans="2:4" ht="6.75" customHeight="1" x14ac:dyDescent="0.25">
      <c r="B30" s="23"/>
      <c r="C30" s="129"/>
      <c r="D30" s="130"/>
    </row>
    <row r="31" spans="2:4" s="118" customFormat="1" x14ac:dyDescent="0.25">
      <c r="B31" s="119" t="s">
        <v>36</v>
      </c>
      <c r="C31" s="131">
        <f>+C8+C24+C29</f>
        <v>2715741.8599999873</v>
      </c>
      <c r="D31" s="132">
        <f>+D8+D24+D29</f>
        <v>5466591.9100000141</v>
      </c>
    </row>
    <row r="32" spans="2:4" x14ac:dyDescent="0.25">
      <c r="C32" s="95"/>
      <c r="D32" s="95"/>
    </row>
    <row r="33" spans="2:4" x14ac:dyDescent="0.25">
      <c r="B33" s="201" t="s">
        <v>139</v>
      </c>
      <c r="C33" s="201"/>
      <c r="D33" s="201"/>
    </row>
    <row r="34" spans="2:4" x14ac:dyDescent="0.25">
      <c r="C34" s="95"/>
      <c r="D34" s="95"/>
    </row>
    <row r="35" spans="2:4" x14ac:dyDescent="0.25">
      <c r="C35" s="133"/>
      <c r="D35" s="133"/>
    </row>
    <row r="36" spans="2:4" x14ac:dyDescent="0.25">
      <c r="C36" s="134"/>
    </row>
    <row r="37" spans="2:4" x14ac:dyDescent="0.25">
      <c r="C37" s="134"/>
    </row>
  </sheetData>
  <mergeCells count="5">
    <mergeCell ref="B2:D2"/>
    <mergeCell ref="B3:D3"/>
    <mergeCell ref="B4:D4"/>
    <mergeCell ref="B5:D5"/>
    <mergeCell ref="B33:D33"/>
  </mergeCells>
  <hyperlinks>
    <hyperlink ref="A1" location="INDICE!A1" display="INDICE" xr:uid="{1DF3464F-69F6-4EBF-B426-D66A3EBFD213}"/>
  </hyperlinks>
  <pageMargins left="0.7" right="0.7" top="0.75" bottom="0.75" header="0.3" footer="0.3"/>
  <ignoredErrors>
    <ignoredError sqref="C24:D24"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36F5-4BA8-4607-A3AA-5C29852E00AC}">
  <sheetPr>
    <tabColor theme="9" tint="0.39997558519241921"/>
  </sheetPr>
  <dimension ref="A1:F166"/>
  <sheetViews>
    <sheetView showGridLines="0" topLeftCell="A151" workbookViewId="0">
      <selection activeCell="C185" sqref="C185"/>
    </sheetView>
  </sheetViews>
  <sheetFormatPr baseColWidth="10" defaultColWidth="11.42578125" defaultRowHeight="15" x14ac:dyDescent="0.25"/>
  <cols>
    <col min="1" max="1" width="3.5703125" style="1" customWidth="1"/>
    <col min="2" max="2" width="35" style="1" customWidth="1"/>
    <col min="3" max="3" width="19.28515625" style="1" customWidth="1"/>
    <col min="4" max="4" width="24.7109375" style="1" customWidth="1"/>
    <col min="5" max="5" width="19.28515625" style="1" customWidth="1"/>
    <col min="6" max="6" width="34" style="1" bestFit="1" customWidth="1"/>
    <col min="7" max="7" width="12.7109375" style="1" bestFit="1" customWidth="1"/>
    <col min="8" max="16384" width="11.42578125" style="1"/>
  </cols>
  <sheetData>
    <row r="1" spans="1:6" x14ac:dyDescent="0.25">
      <c r="A1" s="40" t="s">
        <v>135</v>
      </c>
    </row>
    <row r="2" spans="1:6" x14ac:dyDescent="0.25">
      <c r="B2" s="200" t="s">
        <v>96</v>
      </c>
      <c r="C2" s="200"/>
      <c r="D2" s="200"/>
      <c r="E2" s="200"/>
      <c r="F2" s="200"/>
    </row>
    <row r="3" spans="1:6" x14ac:dyDescent="0.25">
      <c r="B3" s="211" t="s">
        <v>77</v>
      </c>
      <c r="C3" s="211"/>
      <c r="D3" s="211"/>
      <c r="E3" s="211"/>
      <c r="F3" s="211"/>
    </row>
    <row r="4" spans="1:6" x14ac:dyDescent="0.25">
      <c r="B4" s="212" t="s">
        <v>78</v>
      </c>
      <c r="C4" s="212"/>
      <c r="D4" s="212"/>
      <c r="E4" s="212"/>
      <c r="F4" s="212"/>
    </row>
    <row r="5" spans="1:6" ht="16.5" customHeight="1" x14ac:dyDescent="0.25">
      <c r="B5" s="213" t="s">
        <v>98</v>
      </c>
      <c r="C5" s="213"/>
      <c r="D5" s="213"/>
      <c r="E5" s="213"/>
      <c r="F5" s="213"/>
    </row>
    <row r="6" spans="1:6" x14ac:dyDescent="0.25">
      <c r="B6" s="213"/>
      <c r="C6" s="213"/>
      <c r="D6" s="213"/>
      <c r="E6" s="213"/>
      <c r="F6" s="213"/>
    </row>
    <row r="7" spans="1:6" x14ac:dyDescent="0.25">
      <c r="B7" s="213"/>
      <c r="C7" s="213"/>
      <c r="D7" s="213"/>
      <c r="E7" s="213"/>
      <c r="F7" s="213"/>
    </row>
    <row r="8" spans="1:6" x14ac:dyDescent="0.25">
      <c r="B8" s="213"/>
      <c r="C8" s="213"/>
      <c r="D8" s="213"/>
      <c r="E8" s="213"/>
      <c r="F8" s="213"/>
    </row>
    <row r="9" spans="1:6" x14ac:dyDescent="0.25">
      <c r="B9" s="213"/>
      <c r="C9" s="213"/>
      <c r="D9" s="213"/>
      <c r="E9" s="213"/>
      <c r="F9" s="213"/>
    </row>
    <row r="10" spans="1:6" x14ac:dyDescent="0.25">
      <c r="B10" s="213"/>
      <c r="C10" s="213"/>
      <c r="D10" s="213"/>
      <c r="E10" s="213"/>
      <c r="F10" s="213"/>
    </row>
    <row r="11" spans="1:6" x14ac:dyDescent="0.25">
      <c r="B11" s="213"/>
      <c r="C11" s="213"/>
      <c r="D11" s="213"/>
      <c r="E11" s="213"/>
      <c r="F11" s="213"/>
    </row>
    <row r="12" spans="1:6" x14ac:dyDescent="0.25">
      <c r="B12" s="213"/>
      <c r="C12" s="213"/>
      <c r="D12" s="213"/>
      <c r="E12" s="213"/>
      <c r="F12" s="213"/>
    </row>
    <row r="13" spans="1:6" x14ac:dyDescent="0.25">
      <c r="B13" s="212" t="s">
        <v>79</v>
      </c>
      <c r="C13" s="212"/>
      <c r="D13" s="212"/>
      <c r="E13" s="212"/>
      <c r="F13" s="212"/>
    </row>
    <row r="15" spans="1:6" x14ac:dyDescent="0.25">
      <c r="B15" s="212" t="s">
        <v>80</v>
      </c>
      <c r="C15" s="212"/>
      <c r="D15" s="212"/>
      <c r="E15" s="212"/>
      <c r="F15" s="212"/>
    </row>
    <row r="16" spans="1:6" x14ac:dyDescent="0.25">
      <c r="B16" s="209" t="s">
        <v>177</v>
      </c>
      <c r="C16" s="209"/>
      <c r="D16" s="209"/>
      <c r="E16" s="209"/>
      <c r="F16" s="209"/>
    </row>
    <row r="17" spans="2:6" x14ac:dyDescent="0.25">
      <c r="B17" s="209"/>
      <c r="C17" s="209"/>
      <c r="D17" s="209"/>
      <c r="E17" s="209"/>
      <c r="F17" s="209"/>
    </row>
    <row r="18" spans="2:6" x14ac:dyDescent="0.25">
      <c r="B18" s="209"/>
      <c r="C18" s="209"/>
      <c r="D18" s="209"/>
      <c r="E18" s="209"/>
      <c r="F18" s="209"/>
    </row>
    <row r="19" spans="2:6" x14ac:dyDescent="0.25">
      <c r="B19" s="209"/>
      <c r="C19" s="209"/>
      <c r="D19" s="209"/>
      <c r="E19" s="209"/>
      <c r="F19" s="209"/>
    </row>
    <row r="20" spans="2:6" x14ac:dyDescent="0.25">
      <c r="B20" s="209"/>
      <c r="C20" s="209"/>
      <c r="D20" s="209"/>
      <c r="E20" s="209"/>
      <c r="F20" s="209"/>
    </row>
    <row r="21" spans="2:6" x14ac:dyDescent="0.25">
      <c r="B21" s="209"/>
      <c r="C21" s="209"/>
      <c r="D21" s="209"/>
      <c r="E21" s="209"/>
      <c r="F21" s="209"/>
    </row>
    <row r="22" spans="2:6" x14ac:dyDescent="0.25">
      <c r="B22" s="209"/>
      <c r="C22" s="209"/>
      <c r="D22" s="209"/>
      <c r="E22" s="209"/>
      <c r="F22" s="209"/>
    </row>
    <row r="23" spans="2:6" x14ac:dyDescent="0.25">
      <c r="B23" s="209"/>
      <c r="C23" s="209"/>
      <c r="D23" s="209"/>
      <c r="E23" s="209"/>
      <c r="F23" s="209"/>
    </row>
    <row r="24" spans="2:6" x14ac:dyDescent="0.25">
      <c r="B24" s="209"/>
      <c r="C24" s="209"/>
      <c r="D24" s="209"/>
      <c r="E24" s="209"/>
      <c r="F24" s="209"/>
    </row>
    <row r="25" spans="2:6" x14ac:dyDescent="0.25">
      <c r="B25" s="209"/>
      <c r="C25" s="209"/>
      <c r="D25" s="209"/>
      <c r="E25" s="209"/>
      <c r="F25" s="209"/>
    </row>
    <row r="26" spans="2:6" x14ac:dyDescent="0.25">
      <c r="B26" s="209"/>
      <c r="C26" s="209"/>
      <c r="D26" s="209"/>
      <c r="E26" s="209"/>
      <c r="F26" s="209"/>
    </row>
    <row r="27" spans="2:6" x14ac:dyDescent="0.25">
      <c r="B27" s="209"/>
      <c r="C27" s="209"/>
      <c r="D27" s="209"/>
      <c r="E27" s="209"/>
      <c r="F27" s="209"/>
    </row>
    <row r="28" spans="2:6" x14ac:dyDescent="0.25">
      <c r="B28" s="209"/>
      <c r="C28" s="209"/>
      <c r="D28" s="209"/>
      <c r="E28" s="209"/>
      <c r="F28" s="209"/>
    </row>
    <row r="29" spans="2:6" x14ac:dyDescent="0.25">
      <c r="B29" s="209"/>
      <c r="C29" s="209"/>
      <c r="D29" s="209"/>
      <c r="E29" s="209"/>
      <c r="F29" s="209"/>
    </row>
    <row r="30" spans="2:6" x14ac:dyDescent="0.25">
      <c r="B30" s="209"/>
      <c r="C30" s="209"/>
      <c r="D30" s="209"/>
      <c r="E30" s="209"/>
      <c r="F30" s="209"/>
    </row>
    <row r="31" spans="2:6" x14ac:dyDescent="0.25">
      <c r="B31" s="209"/>
      <c r="C31" s="209"/>
      <c r="D31" s="209"/>
      <c r="E31" s="209"/>
      <c r="F31" s="209"/>
    </row>
    <row r="32" spans="2:6" x14ac:dyDescent="0.25">
      <c r="B32" s="209"/>
      <c r="C32" s="209"/>
      <c r="D32" s="209"/>
      <c r="E32" s="209"/>
      <c r="F32" s="209"/>
    </row>
    <row r="33" spans="2:6" x14ac:dyDescent="0.25">
      <c r="B33" s="209"/>
      <c r="C33" s="209"/>
      <c r="D33" s="209"/>
      <c r="E33" s="209"/>
      <c r="F33" s="209"/>
    </row>
    <row r="34" spans="2:6" x14ac:dyDescent="0.25">
      <c r="B34" s="209"/>
      <c r="C34" s="209"/>
      <c r="D34" s="209"/>
      <c r="E34" s="209"/>
      <c r="F34" s="209"/>
    </row>
    <row r="35" spans="2:6" x14ac:dyDescent="0.25">
      <c r="B35" s="209"/>
      <c r="C35" s="209"/>
      <c r="D35" s="209"/>
      <c r="E35" s="209"/>
      <c r="F35" s="209"/>
    </row>
    <row r="36" spans="2:6" x14ac:dyDescent="0.25">
      <c r="B36" s="209"/>
      <c r="C36" s="209"/>
      <c r="D36" s="209"/>
      <c r="E36" s="209"/>
      <c r="F36" s="209"/>
    </row>
    <row r="37" spans="2:6" x14ac:dyDescent="0.25">
      <c r="B37" s="209"/>
      <c r="C37" s="209"/>
      <c r="D37" s="209"/>
      <c r="E37" s="209"/>
      <c r="F37" s="209"/>
    </row>
    <row r="38" spans="2:6" x14ac:dyDescent="0.25">
      <c r="B38" s="209"/>
      <c r="C38" s="209"/>
      <c r="D38" s="209"/>
      <c r="E38" s="209"/>
      <c r="F38" s="209"/>
    </row>
    <row r="39" spans="2:6" x14ac:dyDescent="0.25">
      <c r="B39" s="209"/>
      <c r="C39" s="209"/>
      <c r="D39" s="209"/>
      <c r="E39" s="209"/>
      <c r="F39" s="209"/>
    </row>
    <row r="40" spans="2:6" x14ac:dyDescent="0.25">
      <c r="B40" s="209"/>
      <c r="C40" s="209"/>
      <c r="D40" s="209"/>
      <c r="E40" s="209"/>
      <c r="F40" s="209"/>
    </row>
    <row r="41" spans="2:6" x14ac:dyDescent="0.25">
      <c r="B41" s="212" t="s">
        <v>81</v>
      </c>
      <c r="C41" s="212"/>
      <c r="D41" s="212"/>
      <c r="E41" s="212"/>
      <c r="F41" s="212"/>
    </row>
    <row r="42" spans="2:6" x14ac:dyDescent="0.25">
      <c r="B42" s="209" t="s">
        <v>191</v>
      </c>
      <c r="C42" s="209"/>
      <c r="D42" s="209"/>
      <c r="E42" s="209"/>
      <c r="F42" s="209"/>
    </row>
    <row r="43" spans="2:6" x14ac:dyDescent="0.25">
      <c r="B43" s="209"/>
      <c r="C43" s="209"/>
      <c r="D43" s="209"/>
      <c r="E43" s="209"/>
      <c r="F43" s="209"/>
    </row>
    <row r="45" spans="2:6" x14ac:dyDescent="0.25">
      <c r="B45" s="214" t="s">
        <v>82</v>
      </c>
      <c r="C45" s="214"/>
      <c r="D45" s="214"/>
      <c r="E45" s="214"/>
      <c r="F45" s="214"/>
    </row>
    <row r="47" spans="2:6" x14ac:dyDescent="0.25">
      <c r="B47" s="209" t="s">
        <v>201</v>
      </c>
      <c r="C47" s="209"/>
      <c r="D47" s="209"/>
      <c r="E47" s="209"/>
      <c r="F47" s="209"/>
    </row>
    <row r="48" spans="2:6" x14ac:dyDescent="0.25">
      <c r="B48" s="209"/>
      <c r="C48" s="209"/>
      <c r="D48" s="209"/>
      <c r="E48" s="209"/>
      <c r="F48" s="209"/>
    </row>
    <row r="49" spans="2:6" ht="24" customHeight="1" x14ac:dyDescent="0.25">
      <c r="B49" s="209"/>
      <c r="C49" s="209"/>
      <c r="D49" s="209"/>
      <c r="E49" s="209"/>
      <c r="F49" s="209"/>
    </row>
    <row r="50" spans="2:6" x14ac:dyDescent="0.25">
      <c r="B50" s="209" t="s">
        <v>205</v>
      </c>
      <c r="C50" s="209"/>
      <c r="D50" s="209"/>
      <c r="E50" s="209"/>
      <c r="F50" s="209"/>
    </row>
    <row r="51" spans="2:6" ht="21.75" customHeight="1" x14ac:dyDescent="0.25">
      <c r="B51" s="209"/>
      <c r="C51" s="209"/>
      <c r="D51" s="209"/>
      <c r="E51" s="209"/>
      <c r="F51" s="209"/>
    </row>
    <row r="52" spans="2:6" x14ac:dyDescent="0.25">
      <c r="B52" s="209" t="s">
        <v>83</v>
      </c>
      <c r="C52" s="209"/>
      <c r="D52" s="209"/>
      <c r="E52" s="209"/>
      <c r="F52" s="209"/>
    </row>
    <row r="53" spans="2:6" ht="26.25" customHeight="1" x14ac:dyDescent="0.25">
      <c r="B53" s="209"/>
      <c r="C53" s="209"/>
      <c r="D53" s="209"/>
      <c r="E53" s="209"/>
      <c r="F53" s="209"/>
    </row>
    <row r="54" spans="2:6" x14ac:dyDescent="0.25">
      <c r="B54" s="209" t="s">
        <v>84</v>
      </c>
      <c r="C54" s="209"/>
      <c r="D54" s="209"/>
      <c r="E54" s="209"/>
      <c r="F54" s="209"/>
    </row>
    <row r="55" spans="2:6" x14ac:dyDescent="0.25">
      <c r="B55" s="209"/>
      <c r="C55" s="209"/>
      <c r="D55" s="209"/>
      <c r="E55" s="209"/>
      <c r="F55" s="209"/>
    </row>
    <row r="56" spans="2:6" x14ac:dyDescent="0.25">
      <c r="B56" s="210" t="s">
        <v>85</v>
      </c>
      <c r="C56" s="210"/>
      <c r="D56" s="210"/>
      <c r="E56" s="210"/>
      <c r="F56" s="210"/>
    </row>
    <row r="57" spans="2:6" x14ac:dyDescent="0.25">
      <c r="B57" s="210"/>
      <c r="C57" s="210"/>
      <c r="D57" s="210"/>
      <c r="E57" s="210"/>
      <c r="F57" s="210"/>
    </row>
    <row r="58" spans="2:6" x14ac:dyDescent="0.25">
      <c r="B58" s="210" t="s">
        <v>86</v>
      </c>
      <c r="C58" s="210"/>
      <c r="D58" s="210"/>
      <c r="E58" s="210"/>
      <c r="F58" s="210"/>
    </row>
    <row r="59" spans="2:6" x14ac:dyDescent="0.25">
      <c r="B59" s="210"/>
      <c r="C59" s="210"/>
      <c r="D59" s="210"/>
      <c r="E59" s="210"/>
      <c r="F59" s="210"/>
    </row>
    <row r="61" spans="2:6" x14ac:dyDescent="0.25">
      <c r="B61" s="44" t="s">
        <v>25</v>
      </c>
      <c r="C61" s="45">
        <v>45473</v>
      </c>
      <c r="D61" s="45">
        <v>45107</v>
      </c>
      <c r="E61" s="45" t="s">
        <v>212</v>
      </c>
      <c r="F61" s="46"/>
    </row>
    <row r="62" spans="2:6" x14ac:dyDescent="0.25">
      <c r="B62" s="47" t="s">
        <v>42</v>
      </c>
      <c r="C62" s="48">
        <v>7533.98</v>
      </c>
      <c r="D62" s="48">
        <v>7258.03</v>
      </c>
      <c r="E62" s="48">
        <v>7263.59</v>
      </c>
    </row>
    <row r="63" spans="2:6" x14ac:dyDescent="0.25">
      <c r="B63" s="47" t="s">
        <v>43</v>
      </c>
      <c r="C63" s="48">
        <v>7543.01</v>
      </c>
      <c r="D63" s="48">
        <v>7262.6</v>
      </c>
      <c r="E63" s="48">
        <v>7283.62</v>
      </c>
    </row>
    <row r="64" spans="2:6" x14ac:dyDescent="0.25">
      <c r="B64" s="49"/>
      <c r="C64" s="49"/>
      <c r="D64" s="49"/>
      <c r="E64" s="49"/>
      <c r="F64" s="49"/>
    </row>
    <row r="65" spans="2:6" x14ac:dyDescent="0.25">
      <c r="B65" s="212" t="s">
        <v>87</v>
      </c>
      <c r="C65" s="212"/>
      <c r="D65" s="212"/>
      <c r="E65" s="212"/>
      <c r="F65" s="212"/>
    </row>
    <row r="66" spans="2:6" ht="15" customHeight="1" x14ac:dyDescent="0.25">
      <c r="B66" s="50"/>
      <c r="C66" s="50"/>
      <c r="D66" s="50"/>
      <c r="E66" s="50"/>
      <c r="F66" s="50"/>
    </row>
    <row r="67" spans="2:6" ht="15" customHeight="1" x14ac:dyDescent="0.25">
      <c r="B67" s="215" t="s">
        <v>99</v>
      </c>
      <c r="C67" s="225" t="s">
        <v>100</v>
      </c>
      <c r="D67" s="226"/>
      <c r="E67" s="215" t="s">
        <v>101</v>
      </c>
      <c r="F67" s="215" t="s">
        <v>213</v>
      </c>
    </row>
    <row r="68" spans="2:6" ht="15" customHeight="1" x14ac:dyDescent="0.25">
      <c r="B68" s="224"/>
      <c r="C68" s="51" t="s">
        <v>102</v>
      </c>
      <c r="D68" s="52" t="s">
        <v>103</v>
      </c>
      <c r="E68" s="216"/>
      <c r="F68" s="216"/>
    </row>
    <row r="69" spans="2:6" ht="15" customHeight="1" x14ac:dyDescent="0.25">
      <c r="B69" s="53" t="s">
        <v>104</v>
      </c>
      <c r="C69" s="54"/>
      <c r="D69" s="54"/>
      <c r="E69" s="54"/>
      <c r="F69" s="54"/>
    </row>
    <row r="70" spans="2:6" ht="16.5" customHeight="1" x14ac:dyDescent="0.25">
      <c r="B70" s="55" t="s">
        <v>107</v>
      </c>
      <c r="C70" s="56" t="s">
        <v>109</v>
      </c>
      <c r="D70" s="57">
        <f>+'01'!C8</f>
        <v>2715741.8600000003</v>
      </c>
      <c r="E70" s="58">
        <f>+C62</f>
        <v>7533.98</v>
      </c>
      <c r="F70" s="59">
        <f>+D70*E70</f>
        <v>20460344858.402802</v>
      </c>
    </row>
    <row r="71" spans="2:6" ht="16.5" customHeight="1" x14ac:dyDescent="0.25">
      <c r="B71" s="55" t="s">
        <v>106</v>
      </c>
      <c r="C71" s="56" t="s">
        <v>109</v>
      </c>
      <c r="D71" s="57">
        <f>+'01'!C9+'01'!C10</f>
        <v>13019.91</v>
      </c>
      <c r="E71" s="58">
        <f>+E70</f>
        <v>7533.98</v>
      </c>
      <c r="F71" s="59">
        <f>+D71*E71</f>
        <v>98091741.541799992</v>
      </c>
    </row>
    <row r="72" spans="2:6" ht="16.5" customHeight="1" x14ac:dyDescent="0.25">
      <c r="B72" s="60" t="s">
        <v>94</v>
      </c>
      <c r="C72" s="61" t="s">
        <v>109</v>
      </c>
      <c r="D72" s="62">
        <f>+'01'!C12+'01'!C11</f>
        <v>52272455.239999965</v>
      </c>
      <c r="E72" s="63">
        <f>+E71</f>
        <v>7533.98</v>
      </c>
      <c r="F72" s="64">
        <f>+D72*E72</f>
        <v>393819632329.05493</v>
      </c>
    </row>
    <row r="73" spans="2:6" ht="15" customHeight="1" x14ac:dyDescent="0.25">
      <c r="B73" s="65" t="s">
        <v>105</v>
      </c>
      <c r="C73" s="54"/>
      <c r="D73" s="66"/>
      <c r="E73" s="67"/>
      <c r="F73" s="68"/>
    </row>
    <row r="74" spans="2:6" ht="16.5" customHeight="1" x14ac:dyDescent="0.25">
      <c r="B74" s="69" t="s">
        <v>108</v>
      </c>
      <c r="C74" s="61" t="s">
        <v>109</v>
      </c>
      <c r="D74" s="62">
        <f>+'01'!C15+'01'!C16+'01'!C17+'01'!C18</f>
        <v>507109.09</v>
      </c>
      <c r="E74" s="63">
        <f>+C63</f>
        <v>7543.01</v>
      </c>
      <c r="F74" s="64">
        <f>+D74*E74</f>
        <v>3825128936.9609003</v>
      </c>
    </row>
    <row r="75" spans="2:6" ht="15" customHeight="1" x14ac:dyDescent="0.25">
      <c r="B75" s="50"/>
      <c r="C75" s="50"/>
      <c r="D75" s="50"/>
      <c r="E75" s="50"/>
      <c r="F75" s="50"/>
    </row>
    <row r="76" spans="2:6" ht="15" customHeight="1" x14ac:dyDescent="0.25">
      <c r="B76" s="50"/>
      <c r="C76" s="187" t="s">
        <v>46</v>
      </c>
      <c r="D76" s="186">
        <f>+SUM(D70:D72)-SUM(D73:D74)</f>
        <v>54494107.919999965</v>
      </c>
      <c r="E76" s="50"/>
      <c r="F76" s="50"/>
    </row>
    <row r="77" spans="2:6" ht="15" customHeight="1" x14ac:dyDescent="0.25">
      <c r="B77" s="50"/>
      <c r="C77" s="50"/>
      <c r="D77" s="50"/>
      <c r="E77" s="50"/>
      <c r="F77" s="50"/>
    </row>
    <row r="78" spans="2:6" ht="15.75" customHeight="1" x14ac:dyDescent="0.25">
      <c r="B78" s="212" t="s">
        <v>206</v>
      </c>
      <c r="C78" s="212"/>
      <c r="D78" s="212"/>
      <c r="E78" s="212"/>
      <c r="F78" s="212"/>
    </row>
    <row r="79" spans="2:6" x14ac:dyDescent="0.25">
      <c r="B79" s="212"/>
      <c r="C79" s="212"/>
      <c r="D79" s="212"/>
      <c r="E79" s="212"/>
      <c r="F79" s="212"/>
    </row>
    <row r="80" spans="2:6" ht="15" customHeight="1" x14ac:dyDescent="0.25">
      <c r="B80" s="49"/>
      <c r="C80" s="49"/>
      <c r="D80" s="49"/>
      <c r="E80" s="49"/>
      <c r="F80" s="49"/>
    </row>
    <row r="81" spans="2:6" ht="16.5" customHeight="1" x14ac:dyDescent="0.25">
      <c r="B81" s="189" t="s">
        <v>207</v>
      </c>
      <c r="C81" s="188"/>
      <c r="D81" s="188"/>
      <c r="E81" s="188"/>
      <c r="F81" s="188"/>
    </row>
    <row r="82" spans="2:6" ht="15" customHeight="1" x14ac:dyDescent="0.25">
      <c r="B82" s="49"/>
      <c r="C82" s="49"/>
      <c r="D82" s="49"/>
      <c r="E82" s="49"/>
      <c r="F82" s="49"/>
    </row>
    <row r="84" spans="2:6" x14ac:dyDescent="0.25">
      <c r="B84" s="217" t="s">
        <v>88</v>
      </c>
      <c r="C84" s="217"/>
      <c r="D84" s="217"/>
      <c r="E84" s="217"/>
      <c r="F84" s="217"/>
    </row>
    <row r="85" spans="2:6" x14ac:dyDescent="0.25">
      <c r="B85" s="210" t="s">
        <v>110</v>
      </c>
      <c r="C85" s="210"/>
      <c r="D85" s="210"/>
      <c r="E85" s="210"/>
      <c r="F85" s="210"/>
    </row>
    <row r="86" spans="2:6" ht="19.5" customHeight="1" x14ac:dyDescent="0.25">
      <c r="B86" s="210"/>
      <c r="C86" s="210"/>
      <c r="D86" s="210"/>
      <c r="E86" s="210"/>
      <c r="F86" s="210"/>
    </row>
    <row r="87" spans="2:6" x14ac:dyDescent="0.25">
      <c r="B87" s="210"/>
      <c r="C87" s="210"/>
      <c r="D87" s="210"/>
      <c r="E87" s="210"/>
      <c r="F87" s="210"/>
    </row>
    <row r="88" spans="2:6" x14ac:dyDescent="0.25">
      <c r="B88" s="43"/>
      <c r="C88" s="43"/>
      <c r="D88" s="43"/>
      <c r="E88" s="43"/>
      <c r="F88" s="43"/>
    </row>
    <row r="89" spans="2:6" x14ac:dyDescent="0.25">
      <c r="B89" s="222" t="s">
        <v>25</v>
      </c>
      <c r="C89" s="223"/>
      <c r="D89" s="45">
        <f>+'04'!C7</f>
        <v>45473</v>
      </c>
      <c r="E89" s="45">
        <f>+'04'!D7</f>
        <v>45107</v>
      </c>
      <c r="F89" s="49"/>
    </row>
    <row r="90" spans="2:6" x14ac:dyDescent="0.25">
      <c r="B90" s="218" t="s">
        <v>12</v>
      </c>
      <c r="C90" s="219"/>
      <c r="D90" s="66">
        <f>+'02'!C13</f>
        <v>535282.06000000006</v>
      </c>
      <c r="E90" s="67">
        <f>+'02'!D13</f>
        <v>524757.98</v>
      </c>
      <c r="F90" s="49"/>
    </row>
    <row r="91" spans="2:6" x14ac:dyDescent="0.25">
      <c r="B91" s="220" t="s">
        <v>44</v>
      </c>
      <c r="C91" s="221"/>
      <c r="D91" s="62"/>
      <c r="E91" s="62"/>
      <c r="F91" s="49"/>
    </row>
    <row r="92" spans="2:6" x14ac:dyDescent="0.25">
      <c r="B92" s="222" t="s">
        <v>46</v>
      </c>
      <c r="C92" s="223"/>
      <c r="D92" s="70">
        <f>SUM(D90:D91)</f>
        <v>535282.06000000006</v>
      </c>
      <c r="E92" s="70">
        <f>SUM(E90:E91)</f>
        <v>524757.98</v>
      </c>
      <c r="F92" s="49"/>
    </row>
    <row r="93" spans="2:6" x14ac:dyDescent="0.25">
      <c r="B93" s="49"/>
      <c r="C93" s="49"/>
      <c r="D93" s="49"/>
      <c r="E93" s="49"/>
      <c r="F93" s="49"/>
    </row>
    <row r="94" spans="2:6" x14ac:dyDescent="0.25">
      <c r="B94" s="212" t="s">
        <v>89</v>
      </c>
      <c r="C94" s="212"/>
      <c r="D94" s="212"/>
      <c r="E94" s="212"/>
      <c r="F94" s="212"/>
    </row>
    <row r="95" spans="2:6" x14ac:dyDescent="0.25">
      <c r="B95" s="49"/>
      <c r="C95" s="49"/>
      <c r="D95" s="49"/>
      <c r="E95" s="49"/>
      <c r="F95" s="49"/>
    </row>
    <row r="96" spans="2:6" ht="30" x14ac:dyDescent="0.25">
      <c r="B96" s="52" t="s">
        <v>45</v>
      </c>
      <c r="C96" s="52" t="s">
        <v>47</v>
      </c>
      <c r="D96" s="52" t="s">
        <v>48</v>
      </c>
      <c r="E96" s="52" t="s">
        <v>49</v>
      </c>
    </row>
    <row r="97" spans="2:6" x14ac:dyDescent="0.25">
      <c r="B97" s="71" t="s">
        <v>50</v>
      </c>
      <c r="C97" s="72"/>
      <c r="D97" s="72"/>
      <c r="E97" s="73"/>
    </row>
    <row r="98" spans="2:6" x14ac:dyDescent="0.25">
      <c r="B98" s="74" t="s">
        <v>51</v>
      </c>
      <c r="C98" s="75">
        <v>114.65150282419999</v>
      </c>
      <c r="D98" s="66">
        <v>50813400.460000001</v>
      </c>
      <c r="E98" s="76">
        <v>1491</v>
      </c>
    </row>
    <row r="99" spans="2:6" x14ac:dyDescent="0.25">
      <c r="B99" s="77" t="s">
        <v>52</v>
      </c>
      <c r="C99" s="78">
        <v>114.9480953037</v>
      </c>
      <c r="D99" s="57">
        <v>53089419.159999996</v>
      </c>
      <c r="E99" s="79">
        <v>1529</v>
      </c>
    </row>
    <row r="100" spans="2:6" x14ac:dyDescent="0.25">
      <c r="B100" s="80" t="s">
        <v>53</v>
      </c>
      <c r="C100" s="81">
        <v>115.2657060459</v>
      </c>
      <c r="D100" s="62">
        <v>54037184.159999996</v>
      </c>
      <c r="E100" s="82">
        <v>1561</v>
      </c>
    </row>
    <row r="101" spans="2:6" x14ac:dyDescent="0.25">
      <c r="B101" s="71" t="s">
        <v>214</v>
      </c>
      <c r="C101" s="72"/>
      <c r="D101" s="72"/>
      <c r="E101" s="73"/>
    </row>
    <row r="102" spans="2:6" x14ac:dyDescent="0.25">
      <c r="B102" s="74" t="s">
        <v>215</v>
      </c>
      <c r="C102" s="75">
        <v>115.59397611830001</v>
      </c>
      <c r="D102" s="66">
        <v>54047194.780000001</v>
      </c>
      <c r="E102" s="76">
        <v>1608</v>
      </c>
    </row>
    <row r="103" spans="2:6" x14ac:dyDescent="0.25">
      <c r="B103" s="77" t="s">
        <v>216</v>
      </c>
      <c r="C103" s="78">
        <v>115.9253259182</v>
      </c>
      <c r="D103" s="57">
        <v>56464605.189999998</v>
      </c>
      <c r="E103" s="79">
        <v>1652</v>
      </c>
    </row>
    <row r="104" spans="2:6" x14ac:dyDescent="0.25">
      <c r="B104" s="80" t="s">
        <v>217</v>
      </c>
      <c r="C104" s="81">
        <v>116.2528279637</v>
      </c>
      <c r="D104" s="62">
        <v>54494107.920000002</v>
      </c>
      <c r="E104" s="82">
        <v>1702</v>
      </c>
    </row>
    <row r="105" spans="2:6" x14ac:dyDescent="0.25">
      <c r="C105" s="84"/>
      <c r="D105" s="85"/>
      <c r="E105" s="86"/>
    </row>
    <row r="106" spans="2:6" x14ac:dyDescent="0.25">
      <c r="B106" s="217" t="s">
        <v>90</v>
      </c>
      <c r="C106" s="217"/>
      <c r="D106" s="217"/>
      <c r="E106" s="217"/>
      <c r="F106" s="217"/>
    </row>
    <row r="107" spans="2:6" x14ac:dyDescent="0.25">
      <c r="B107" s="210" t="s">
        <v>178</v>
      </c>
      <c r="C107" s="210"/>
      <c r="D107" s="210"/>
      <c r="E107" s="210"/>
      <c r="F107" s="210"/>
    </row>
    <row r="108" spans="2:6" x14ac:dyDescent="0.25">
      <c r="B108" s="210"/>
      <c r="C108" s="210"/>
      <c r="D108" s="210"/>
      <c r="E108" s="210"/>
      <c r="F108" s="210"/>
    </row>
    <row r="109" spans="2:6" x14ac:dyDescent="0.25">
      <c r="B109" s="44" t="s">
        <v>54</v>
      </c>
      <c r="C109" s="45">
        <f>+D89</f>
        <v>45473</v>
      </c>
      <c r="D109" s="87">
        <f>+E89</f>
        <v>45107</v>
      </c>
    </row>
    <row r="110" spans="2:6" x14ac:dyDescent="0.25">
      <c r="B110" s="231" t="s">
        <v>195</v>
      </c>
      <c r="C110" s="88">
        <v>1218571</v>
      </c>
      <c r="D110" s="104">
        <v>2416104.5499999998</v>
      </c>
    </row>
    <row r="111" spans="2:6" x14ac:dyDescent="0.25">
      <c r="B111" s="231" t="s">
        <v>111</v>
      </c>
      <c r="C111" s="88">
        <v>25000</v>
      </c>
      <c r="D111" s="92">
        <v>10000</v>
      </c>
    </row>
    <row r="112" spans="2:6" x14ac:dyDescent="0.25">
      <c r="B112" s="231" t="s">
        <v>208</v>
      </c>
      <c r="C112" s="88">
        <v>30000</v>
      </c>
      <c r="D112" s="92">
        <v>10324.76</v>
      </c>
    </row>
    <row r="113" spans="2:6" x14ac:dyDescent="0.25">
      <c r="B113" s="231" t="s">
        <v>129</v>
      </c>
      <c r="C113" s="88">
        <v>16050.56</v>
      </c>
      <c r="D113" s="92">
        <v>12255.5</v>
      </c>
    </row>
    <row r="114" spans="2:6" x14ac:dyDescent="0.25">
      <c r="B114" s="231" t="s">
        <v>71</v>
      </c>
      <c r="C114" s="88">
        <v>336.58</v>
      </c>
      <c r="D114" s="92">
        <v>7501.35</v>
      </c>
    </row>
    <row r="115" spans="2:6" x14ac:dyDescent="0.25">
      <c r="B115" s="231" t="s">
        <v>160</v>
      </c>
      <c r="C115" s="88">
        <v>1000</v>
      </c>
      <c r="D115" s="92">
        <v>0</v>
      </c>
    </row>
    <row r="116" spans="2:6" x14ac:dyDescent="0.25">
      <c r="B116" s="231" t="s">
        <v>130</v>
      </c>
      <c r="C116" s="88">
        <v>5234.0600000000004</v>
      </c>
      <c r="D116" s="91">
        <v>4631.16</v>
      </c>
    </row>
    <row r="117" spans="2:6" x14ac:dyDescent="0.25">
      <c r="B117" s="231" t="s">
        <v>124</v>
      </c>
      <c r="C117" s="88">
        <v>410047.32</v>
      </c>
      <c r="D117" s="92">
        <v>1501900.44</v>
      </c>
    </row>
    <row r="118" spans="2:6" x14ac:dyDescent="0.25">
      <c r="B118" s="231" t="s">
        <v>170</v>
      </c>
      <c r="C118" s="88">
        <v>1009486.97</v>
      </c>
      <c r="D118" s="92">
        <v>3508</v>
      </c>
    </row>
    <row r="119" spans="2:6" x14ac:dyDescent="0.25">
      <c r="B119" s="231" t="s">
        <v>194</v>
      </c>
      <c r="C119" s="88">
        <v>15.37</v>
      </c>
      <c r="D119" s="92">
        <v>1500366.15</v>
      </c>
    </row>
    <row r="120" spans="2:6" x14ac:dyDescent="0.25">
      <c r="B120" s="232"/>
      <c r="C120" s="93"/>
      <c r="D120" s="62"/>
    </row>
    <row r="121" spans="2:6" x14ac:dyDescent="0.25">
      <c r="B121" s="94" t="s">
        <v>46</v>
      </c>
      <c r="C121" s="70">
        <f>SUM(C110:C120)</f>
        <v>2715741.8600000003</v>
      </c>
      <c r="D121" s="70">
        <f>SUM(D110:D120)</f>
        <v>5466591.9100000001</v>
      </c>
      <c r="E121" s="95"/>
      <c r="F121" s="95"/>
    </row>
    <row r="123" spans="2:6" x14ac:dyDescent="0.25">
      <c r="B123" s="210" t="s">
        <v>179</v>
      </c>
      <c r="C123" s="210"/>
      <c r="D123" s="210"/>
      <c r="E123" s="210"/>
      <c r="F123" s="210"/>
    </row>
    <row r="124" spans="2:6" x14ac:dyDescent="0.25">
      <c r="B124" s="210" t="s">
        <v>123</v>
      </c>
      <c r="C124" s="210"/>
      <c r="D124" s="210"/>
      <c r="E124" s="210"/>
      <c r="F124" s="210"/>
    </row>
    <row r="126" spans="2:6" x14ac:dyDescent="0.25">
      <c r="B126" s="210" t="s">
        <v>180</v>
      </c>
      <c r="C126" s="210"/>
      <c r="D126" s="210"/>
      <c r="E126" s="210"/>
      <c r="F126" s="210"/>
    </row>
    <row r="127" spans="2:6" x14ac:dyDescent="0.25">
      <c r="B127" s="210"/>
      <c r="C127" s="210"/>
      <c r="D127" s="210"/>
      <c r="E127" s="210"/>
      <c r="F127" s="210"/>
    </row>
    <row r="128" spans="2:6" x14ac:dyDescent="0.25">
      <c r="B128" s="44" t="s">
        <v>25</v>
      </c>
      <c r="C128" s="45">
        <f>+C109</f>
        <v>45473</v>
      </c>
      <c r="D128" s="45">
        <f>+D109</f>
        <v>45107</v>
      </c>
    </row>
    <row r="129" spans="2:6" x14ac:dyDescent="0.25">
      <c r="B129" s="96" t="s">
        <v>12</v>
      </c>
      <c r="C129" s="97">
        <f>+'01'!C16</f>
        <v>91860.25</v>
      </c>
      <c r="D129" s="97">
        <f>+'01'!D16</f>
        <v>97676.88</v>
      </c>
      <c r="E129" s="95"/>
      <c r="F129" s="95"/>
    </row>
    <row r="130" spans="2:6" x14ac:dyDescent="0.25">
      <c r="B130" s="44" t="s">
        <v>46</v>
      </c>
      <c r="C130" s="70">
        <f>SUM(C129)</f>
        <v>91860.25</v>
      </c>
      <c r="D130" s="70">
        <f>SUM(D129)</f>
        <v>97676.88</v>
      </c>
    </row>
    <row r="132" spans="2:6" x14ac:dyDescent="0.25">
      <c r="B132" s="209" t="s">
        <v>181</v>
      </c>
      <c r="C132" s="209"/>
      <c r="D132" s="209"/>
      <c r="E132" s="209"/>
      <c r="F132" s="209"/>
    </row>
    <row r="133" spans="2:6" x14ac:dyDescent="0.25">
      <c r="B133" s="209"/>
      <c r="C133" s="209"/>
      <c r="D133" s="209"/>
      <c r="E133" s="209"/>
      <c r="F133" s="209"/>
    </row>
    <row r="134" spans="2:6" x14ac:dyDescent="0.25">
      <c r="B134" s="44" t="s">
        <v>25</v>
      </c>
      <c r="C134" s="45">
        <f>+C128</f>
        <v>45473</v>
      </c>
      <c r="D134" s="45">
        <f>+D128</f>
        <v>45107</v>
      </c>
    </row>
    <row r="135" spans="2:6" x14ac:dyDescent="0.25">
      <c r="B135" s="96" t="s">
        <v>91</v>
      </c>
      <c r="C135" s="97">
        <f>+'02'!C8</f>
        <v>88641.15</v>
      </c>
      <c r="D135" s="97">
        <f>+'02'!D8</f>
        <v>-7767.72</v>
      </c>
    </row>
    <row r="136" spans="2:6" x14ac:dyDescent="0.25">
      <c r="B136" s="44" t="s">
        <v>46</v>
      </c>
      <c r="C136" s="70">
        <f>SUM(C135)</f>
        <v>88641.15</v>
      </c>
      <c r="D136" s="70">
        <f>SUM(D135)</f>
        <v>-7767.72</v>
      </c>
    </row>
    <row r="138" spans="2:6" x14ac:dyDescent="0.25">
      <c r="B138" s="210" t="s">
        <v>182</v>
      </c>
      <c r="C138" s="210"/>
      <c r="D138" s="210"/>
      <c r="E138" s="210"/>
      <c r="F138" s="210"/>
    </row>
    <row r="139" spans="2:6" x14ac:dyDescent="0.25">
      <c r="B139" s="210"/>
      <c r="C139" s="210"/>
      <c r="D139" s="210"/>
      <c r="E139" s="210"/>
      <c r="F139" s="210"/>
    </row>
    <row r="140" spans="2:6" x14ac:dyDescent="0.25">
      <c r="B140" s="44" t="s">
        <v>92</v>
      </c>
      <c r="C140" s="45">
        <f>+C134</f>
        <v>45473</v>
      </c>
      <c r="D140" s="45">
        <f>+D134</f>
        <v>45107</v>
      </c>
    </row>
    <row r="141" spans="2:6" x14ac:dyDescent="0.25">
      <c r="B141" s="98" t="s">
        <v>127</v>
      </c>
      <c r="C141" s="99">
        <v>55468.640000000007</v>
      </c>
      <c r="D141" s="99">
        <v>64581.42</v>
      </c>
    </row>
    <row r="142" spans="2:6" x14ac:dyDescent="0.25">
      <c r="B142" s="98" t="s">
        <v>141</v>
      </c>
      <c r="C142" s="99">
        <v>1146.0299999999991</v>
      </c>
      <c r="D142" s="48">
        <v>1421.1699999999992</v>
      </c>
    </row>
    <row r="143" spans="2:6" x14ac:dyDescent="0.25">
      <c r="B143" s="100"/>
      <c r="C143" s="97"/>
      <c r="D143" s="97"/>
    </row>
    <row r="144" spans="2:6" x14ac:dyDescent="0.25">
      <c r="B144" s="44" t="s">
        <v>46</v>
      </c>
      <c r="C144" s="70">
        <f>SUM(C141:C143)</f>
        <v>56614.670000000006</v>
      </c>
      <c r="D144" s="70">
        <f>SUM(D141:D143)</f>
        <v>66002.59</v>
      </c>
    </row>
    <row r="146" spans="2:6" x14ac:dyDescent="0.25">
      <c r="B146" s="44" t="s">
        <v>93</v>
      </c>
      <c r="C146" s="45">
        <f>+C140</f>
        <v>45473</v>
      </c>
      <c r="D146" s="45">
        <f>+D140</f>
        <v>45107</v>
      </c>
    </row>
    <row r="147" spans="2:6" x14ac:dyDescent="0.25">
      <c r="B147" s="96" t="s">
        <v>128</v>
      </c>
      <c r="C147" s="97"/>
      <c r="D147" s="97"/>
    </row>
    <row r="148" spans="2:6" x14ac:dyDescent="0.25">
      <c r="B148" s="44" t="s">
        <v>46</v>
      </c>
      <c r="C148" s="70">
        <f>SUM(C147)</f>
        <v>0</v>
      </c>
      <c r="D148" s="70">
        <f>SUM(D147)</f>
        <v>0</v>
      </c>
    </row>
    <row r="150" spans="2:6" x14ac:dyDescent="0.25">
      <c r="B150" s="210" t="s">
        <v>183</v>
      </c>
      <c r="C150" s="210"/>
      <c r="D150" s="210"/>
      <c r="E150" s="210"/>
      <c r="F150" s="210"/>
    </row>
    <row r="152" spans="2:6" x14ac:dyDescent="0.25">
      <c r="B152" s="101">
        <f>+C140</f>
        <v>45473</v>
      </c>
    </row>
    <row r="153" spans="2:6" ht="30" x14ac:dyDescent="0.25">
      <c r="B153" s="102" t="s">
        <v>131</v>
      </c>
      <c r="C153" s="102" t="s">
        <v>132</v>
      </c>
      <c r="D153" s="102" t="s">
        <v>133</v>
      </c>
      <c r="E153" s="102" t="s">
        <v>134</v>
      </c>
    </row>
    <row r="154" spans="2:6" x14ac:dyDescent="0.25">
      <c r="B154" s="103">
        <v>45383</v>
      </c>
      <c r="C154" s="104">
        <v>101273.97</v>
      </c>
      <c r="D154" s="89">
        <v>100919.12</v>
      </c>
      <c r="E154" s="103">
        <v>45474</v>
      </c>
      <c r="F154" s="105"/>
    </row>
    <row r="155" spans="2:6" x14ac:dyDescent="0.25">
      <c r="B155" s="106">
        <v>45433</v>
      </c>
      <c r="C155" s="107">
        <v>97855.73</v>
      </c>
      <c r="D155" s="108">
        <v>98550.26999999999</v>
      </c>
      <c r="E155" s="106">
        <v>45523</v>
      </c>
      <c r="F155" s="105"/>
    </row>
    <row r="156" spans="2:6" x14ac:dyDescent="0.25">
      <c r="C156" s="109" t="s">
        <v>46</v>
      </c>
      <c r="D156" s="110">
        <f>SUM(D154:D155)</f>
        <v>199469.38999999998</v>
      </c>
    </row>
    <row r="158" spans="2:6" x14ac:dyDescent="0.25">
      <c r="C158" s="95"/>
      <c r="D158" s="111"/>
    </row>
    <row r="159" spans="2:6" x14ac:dyDescent="0.25">
      <c r="B159" s="101">
        <f>+D140</f>
        <v>45107</v>
      </c>
    </row>
    <row r="160" spans="2:6" ht="30" x14ac:dyDescent="0.25">
      <c r="B160" s="102" t="s">
        <v>131</v>
      </c>
      <c r="C160" s="102" t="s">
        <v>132</v>
      </c>
      <c r="D160" s="102" t="s">
        <v>133</v>
      </c>
      <c r="E160" s="102" t="s">
        <v>134</v>
      </c>
    </row>
    <row r="161" spans="2:5" x14ac:dyDescent="0.25">
      <c r="B161" s="112">
        <v>45021</v>
      </c>
      <c r="C161" s="104">
        <v>169920.91</v>
      </c>
      <c r="D161" s="89">
        <v>172378.66</v>
      </c>
      <c r="E161" s="113">
        <v>45110</v>
      </c>
    </row>
    <row r="162" spans="2:5" x14ac:dyDescent="0.25">
      <c r="B162" s="114">
        <v>45033</v>
      </c>
      <c r="C162" s="90">
        <v>99259.72</v>
      </c>
      <c r="D162" s="92">
        <v>98366.47</v>
      </c>
      <c r="E162" s="115">
        <v>45120</v>
      </c>
    </row>
    <row r="163" spans="2:5" x14ac:dyDescent="0.25">
      <c r="B163" s="114">
        <v>45093</v>
      </c>
      <c r="C163" s="90">
        <v>73901.039999999994</v>
      </c>
      <c r="D163" s="92">
        <v>72681.289999999994</v>
      </c>
      <c r="E163" s="115">
        <v>45153</v>
      </c>
    </row>
    <row r="164" spans="2:5" x14ac:dyDescent="0.25">
      <c r="B164" s="114">
        <v>45093</v>
      </c>
      <c r="C164" s="90">
        <v>74500.81</v>
      </c>
      <c r="D164" s="92">
        <v>74684.56</v>
      </c>
      <c r="E164" s="115">
        <v>45153</v>
      </c>
    </row>
    <row r="165" spans="2:5" x14ac:dyDescent="0.25">
      <c r="B165" s="116">
        <v>45098</v>
      </c>
      <c r="C165" s="107">
        <v>69741.77</v>
      </c>
      <c r="D165" s="108">
        <v>68548.87000000001</v>
      </c>
      <c r="E165" s="117">
        <v>45156</v>
      </c>
    </row>
    <row r="166" spans="2:5" x14ac:dyDescent="0.25">
      <c r="C166" s="109" t="s">
        <v>46</v>
      </c>
      <c r="D166" s="110">
        <f>SUM(D161:D165)</f>
        <v>486659.85</v>
      </c>
    </row>
  </sheetData>
  <sortState xmlns:xlrd2="http://schemas.microsoft.com/office/spreadsheetml/2017/richdata2" ref="B161:E165">
    <sortCondition descending="1" ref="D161:D165"/>
  </sortState>
  <mergeCells count="37">
    <mergeCell ref="B150:F150"/>
    <mergeCell ref="B132:F133"/>
    <mergeCell ref="B138:F139"/>
    <mergeCell ref="B123:F123"/>
    <mergeCell ref="B124:F124"/>
    <mergeCell ref="B126:F127"/>
    <mergeCell ref="B58:F59"/>
    <mergeCell ref="B65:F65"/>
    <mergeCell ref="F67:F68"/>
    <mergeCell ref="B106:F106"/>
    <mergeCell ref="B107:F108"/>
    <mergeCell ref="B90:C90"/>
    <mergeCell ref="B91:C91"/>
    <mergeCell ref="B92:C92"/>
    <mergeCell ref="B94:F94"/>
    <mergeCell ref="B84:F84"/>
    <mergeCell ref="B85:F87"/>
    <mergeCell ref="B89:C89"/>
    <mergeCell ref="B67:B68"/>
    <mergeCell ref="C67:D67"/>
    <mergeCell ref="E67:E68"/>
    <mergeCell ref="B78:F79"/>
    <mergeCell ref="B52:F53"/>
    <mergeCell ref="B54:F55"/>
    <mergeCell ref="B56:F57"/>
    <mergeCell ref="B50:F51"/>
    <mergeCell ref="B2:F2"/>
    <mergeCell ref="B3:F3"/>
    <mergeCell ref="B4:F4"/>
    <mergeCell ref="B5:F12"/>
    <mergeCell ref="B13:F13"/>
    <mergeCell ref="B15:F15"/>
    <mergeCell ref="B16:F40"/>
    <mergeCell ref="B41:F41"/>
    <mergeCell ref="B42:F43"/>
    <mergeCell ref="B45:F45"/>
    <mergeCell ref="B47:F49"/>
  </mergeCells>
  <hyperlinks>
    <hyperlink ref="A1" location="INDICE!A1" display="INDICE" xr:uid="{9A8B3896-ADEC-4513-89FB-6C4F057F535C}"/>
  </hyperlinks>
  <pageMargins left="0.7" right="0.7" top="0.75" bottom="0.75" header="0.3" footer="0.3"/>
  <pageSetup paperSize="9" orientation="portrait" r:id="rId1"/>
  <ignoredErrors>
    <ignoredError sqref="D92:E9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4B479-147F-48B9-B2BA-CE4E056AE4C5}">
  <sheetPr>
    <tabColor theme="9" tint="0.39997558519241921"/>
  </sheetPr>
  <dimension ref="A1:S548"/>
  <sheetViews>
    <sheetView showGridLines="0" tabSelected="1" topLeftCell="A514" zoomScaleNormal="100" workbookViewId="0">
      <selection activeCell="L547" sqref="L547"/>
    </sheetView>
  </sheetViews>
  <sheetFormatPr baseColWidth="10" defaultColWidth="11.42578125" defaultRowHeight="15" x14ac:dyDescent="0.25"/>
  <cols>
    <col min="1" max="1" width="3.5703125" style="7" customWidth="1"/>
    <col min="2" max="2" width="13.85546875" style="38" customWidth="1"/>
    <col min="3" max="3" width="27.7109375" style="7" bestFit="1" customWidth="1"/>
    <col min="4" max="4" width="27.7109375" style="7" customWidth="1"/>
    <col min="5" max="6" width="11.42578125" style="7"/>
    <col min="7" max="8" width="18.140625" style="7" bestFit="1" customWidth="1"/>
    <col min="9" max="9" width="17.140625" style="7" customWidth="1"/>
    <col min="10" max="10" width="20.7109375" style="4" bestFit="1" customWidth="1"/>
    <col min="11" max="11" width="22.7109375" style="4" customWidth="1"/>
    <col min="12" max="13" width="20.5703125" style="4" customWidth="1"/>
    <col min="14" max="14" width="17.42578125" style="4" customWidth="1"/>
    <col min="15" max="15" width="11.85546875" style="39" bestFit="1" customWidth="1"/>
    <col min="16" max="16" width="14.5703125" style="7" bestFit="1" customWidth="1"/>
    <col min="17" max="17" width="11.42578125" style="7"/>
    <col min="18" max="18" width="17.28515625" style="7" bestFit="1" customWidth="1"/>
    <col min="19" max="16384" width="11.42578125" style="7"/>
  </cols>
  <sheetData>
    <row r="1" spans="1:15" ht="15.75" customHeight="1" x14ac:dyDescent="0.25">
      <c r="A1" s="2" t="s">
        <v>135</v>
      </c>
      <c r="B1" s="3"/>
      <c r="C1" s="3"/>
      <c r="D1" s="3"/>
      <c r="E1" s="3"/>
      <c r="F1" s="3"/>
      <c r="G1" s="3"/>
      <c r="H1" s="3"/>
      <c r="I1" s="3"/>
      <c r="M1" s="5"/>
      <c r="N1" s="5"/>
      <c r="O1" s="6"/>
    </row>
    <row r="2" spans="1:15" ht="13.5" customHeight="1" x14ac:dyDescent="0.25">
      <c r="A2" s="3"/>
      <c r="B2" s="228" t="s">
        <v>112</v>
      </c>
      <c r="C2" s="229"/>
      <c r="D2" s="229"/>
      <c r="E2" s="229"/>
      <c r="F2" s="229"/>
      <c r="G2" s="229"/>
      <c r="H2" s="229"/>
      <c r="I2" s="229"/>
      <c r="J2" s="229"/>
      <c r="K2" s="229"/>
      <c r="L2" s="229"/>
      <c r="M2" s="229"/>
      <c r="N2" s="229"/>
      <c r="O2" s="230"/>
    </row>
    <row r="3" spans="1:15" ht="13.5" customHeight="1" x14ac:dyDescent="0.25">
      <c r="A3" s="3"/>
      <c r="B3" s="8" t="s">
        <v>140</v>
      </c>
      <c r="C3" s="9"/>
      <c r="D3" s="9"/>
      <c r="E3" s="9"/>
      <c r="F3" s="9"/>
      <c r="G3" s="9"/>
      <c r="H3" s="9"/>
      <c r="I3" s="9"/>
      <c r="J3" s="9"/>
      <c r="K3" s="9"/>
      <c r="L3" s="9"/>
      <c r="M3" s="9"/>
      <c r="N3" s="9"/>
      <c r="O3" s="10"/>
    </row>
    <row r="4" spans="1:15" ht="13.5" customHeight="1" x14ac:dyDescent="0.25">
      <c r="A4" s="3"/>
      <c r="B4" s="8" t="s">
        <v>95</v>
      </c>
      <c r="C4" s="9"/>
      <c r="D4" s="9"/>
      <c r="E4" s="9"/>
      <c r="F4" s="9"/>
      <c r="G4" s="9"/>
      <c r="H4" s="9"/>
      <c r="I4" s="9"/>
      <c r="J4" s="9"/>
      <c r="K4" s="9"/>
      <c r="L4" s="9"/>
      <c r="M4" s="9"/>
      <c r="N4" s="9"/>
      <c r="O4" s="10"/>
    </row>
    <row r="5" spans="1:15" x14ac:dyDescent="0.25">
      <c r="A5" s="3"/>
      <c r="B5" s="11">
        <f>+'01'!C7</f>
        <v>45473</v>
      </c>
      <c r="C5" s="9"/>
      <c r="D5" s="9"/>
      <c r="E5" s="9"/>
      <c r="F5" s="9"/>
      <c r="G5" s="9"/>
      <c r="H5" s="9"/>
      <c r="I5" s="9"/>
      <c r="J5" s="9"/>
      <c r="K5" s="9"/>
      <c r="L5" s="9"/>
      <c r="M5" s="9"/>
      <c r="N5" s="9"/>
      <c r="O5" s="10"/>
    </row>
    <row r="6" spans="1:15" x14ac:dyDescent="0.25">
      <c r="A6" s="3"/>
      <c r="B6" s="8" t="s">
        <v>113</v>
      </c>
      <c r="C6" s="9"/>
      <c r="D6" s="9"/>
      <c r="E6" s="9"/>
      <c r="F6" s="9"/>
      <c r="G6" s="9"/>
      <c r="H6" s="9"/>
      <c r="I6" s="9"/>
      <c r="J6" s="9"/>
      <c r="K6" s="9"/>
      <c r="L6" s="9"/>
      <c r="M6" s="9"/>
      <c r="N6" s="9"/>
      <c r="O6" s="10"/>
    </row>
    <row r="7" spans="1:15" x14ac:dyDescent="0.25">
      <c r="A7" s="3"/>
      <c r="B7" s="12"/>
      <c r="C7" s="12"/>
      <c r="D7" s="12"/>
      <c r="E7" s="12"/>
      <c r="F7" s="12"/>
      <c r="G7" s="12"/>
      <c r="H7" s="12"/>
      <c r="I7" s="12"/>
      <c r="J7" s="12"/>
      <c r="K7" s="12"/>
      <c r="L7" s="12"/>
      <c r="M7" s="12"/>
      <c r="N7" s="12"/>
      <c r="O7" s="12"/>
    </row>
    <row r="8" spans="1:15" x14ac:dyDescent="0.25">
      <c r="A8" s="3"/>
      <c r="B8" s="227" t="s">
        <v>198</v>
      </c>
      <c r="C8" s="227"/>
      <c r="D8" s="227"/>
      <c r="E8" s="227"/>
      <c r="F8" s="227"/>
      <c r="G8" s="227"/>
      <c r="H8" s="227"/>
      <c r="I8" s="227"/>
      <c r="J8" s="227"/>
      <c r="K8" s="227"/>
      <c r="L8" s="227"/>
      <c r="M8" s="227"/>
      <c r="N8" s="227"/>
      <c r="O8" s="227"/>
    </row>
    <row r="9" spans="1:15" x14ac:dyDescent="0.25">
      <c r="A9" s="3"/>
      <c r="B9" s="227"/>
      <c r="C9" s="227"/>
      <c r="D9" s="227"/>
      <c r="E9" s="227"/>
      <c r="F9" s="227"/>
      <c r="G9" s="227"/>
      <c r="H9" s="227"/>
      <c r="I9" s="227"/>
      <c r="J9" s="227"/>
      <c r="K9" s="227"/>
      <c r="L9" s="227"/>
      <c r="M9" s="227"/>
      <c r="N9" s="227"/>
      <c r="O9" s="227"/>
    </row>
    <row r="10" spans="1:15" x14ac:dyDescent="0.25">
      <c r="A10" s="3"/>
      <c r="B10" s="12"/>
      <c r="C10" s="12"/>
      <c r="D10" s="12"/>
      <c r="E10" s="12"/>
      <c r="F10" s="12"/>
      <c r="G10" s="12"/>
      <c r="H10" s="12"/>
      <c r="I10" s="12"/>
      <c r="J10" s="12"/>
      <c r="K10" s="12"/>
      <c r="L10" s="12"/>
      <c r="M10" s="12"/>
      <c r="N10" s="12"/>
      <c r="O10" s="12"/>
    </row>
    <row r="11" spans="1:15" s="13" customFormat="1" ht="30" x14ac:dyDescent="0.25">
      <c r="B11" s="14" t="s">
        <v>55</v>
      </c>
      <c r="C11" s="15" t="s">
        <v>56</v>
      </c>
      <c r="D11" s="15" t="s">
        <v>168</v>
      </c>
      <c r="E11" s="15" t="s">
        <v>57</v>
      </c>
      <c r="F11" s="15" t="s">
        <v>58</v>
      </c>
      <c r="G11" s="15" t="s">
        <v>59</v>
      </c>
      <c r="H11" s="15" t="s">
        <v>60</v>
      </c>
      <c r="I11" s="15" t="s">
        <v>61</v>
      </c>
      <c r="J11" s="16" t="s">
        <v>62</v>
      </c>
      <c r="K11" s="16" t="s">
        <v>63</v>
      </c>
      <c r="L11" s="16" t="s">
        <v>64</v>
      </c>
      <c r="M11" s="16" t="s">
        <v>65</v>
      </c>
      <c r="N11" s="16" t="s">
        <v>66</v>
      </c>
      <c r="O11" s="17" t="s">
        <v>167</v>
      </c>
    </row>
    <row r="12" spans="1:15" ht="15" customHeight="1" x14ac:dyDescent="0.25">
      <c r="B12" s="18" t="s">
        <v>145</v>
      </c>
      <c r="C12" s="19" t="s">
        <v>158</v>
      </c>
      <c r="D12" s="19"/>
      <c r="E12" s="19" t="s">
        <v>147</v>
      </c>
      <c r="F12" s="19" t="s">
        <v>148</v>
      </c>
      <c r="G12" s="20">
        <v>44762.521597222221</v>
      </c>
      <c r="H12" s="20">
        <v>46559</v>
      </c>
      <c r="I12" s="19" t="s">
        <v>109</v>
      </c>
      <c r="J12" s="21">
        <v>1144787.74</v>
      </c>
      <c r="K12" s="21">
        <v>901084.94</v>
      </c>
      <c r="L12" s="21">
        <v>909225.87</v>
      </c>
      <c r="M12" s="21">
        <v>1144787.74</v>
      </c>
      <c r="N12" s="21">
        <v>5.5</v>
      </c>
      <c r="O12" s="22" t="s">
        <v>0</v>
      </c>
    </row>
    <row r="13" spans="1:15" ht="15" customHeight="1" x14ac:dyDescent="0.25">
      <c r="B13" s="23" t="s">
        <v>145</v>
      </c>
      <c r="C13" s="1" t="s">
        <v>158</v>
      </c>
      <c r="D13" s="1"/>
      <c r="E13" s="1" t="s">
        <v>147</v>
      </c>
      <c r="F13" s="1" t="s">
        <v>148</v>
      </c>
      <c r="G13" s="24">
        <v>44784.509513888886</v>
      </c>
      <c r="H13" s="24">
        <v>46559</v>
      </c>
      <c r="I13" s="1" t="s">
        <v>109</v>
      </c>
      <c r="J13" s="25">
        <v>1271986.32</v>
      </c>
      <c r="K13" s="25">
        <v>1004520.55</v>
      </c>
      <c r="L13" s="25">
        <v>1010259.49</v>
      </c>
      <c r="M13" s="25">
        <v>1271986.32</v>
      </c>
      <c r="N13" s="25">
        <v>5.5</v>
      </c>
      <c r="O13" s="26" t="s">
        <v>0</v>
      </c>
    </row>
    <row r="14" spans="1:15" ht="15" customHeight="1" x14ac:dyDescent="0.25">
      <c r="B14" s="23" t="s">
        <v>144</v>
      </c>
      <c r="C14" s="1" t="s">
        <v>171</v>
      </c>
      <c r="D14" s="1"/>
      <c r="E14" s="1" t="s">
        <v>147</v>
      </c>
      <c r="F14" s="1" t="s">
        <v>148</v>
      </c>
      <c r="G14" s="24">
        <v>45028.689201388886</v>
      </c>
      <c r="H14" s="24">
        <v>45213</v>
      </c>
      <c r="I14" s="1" t="s">
        <v>109</v>
      </c>
      <c r="J14" s="25">
        <v>108680</v>
      </c>
      <c r="K14" s="25">
        <v>100000.02</v>
      </c>
      <c r="L14" s="25">
        <v>101304.57</v>
      </c>
      <c r="M14" s="25">
        <v>108680</v>
      </c>
      <c r="N14" s="25">
        <v>5.75</v>
      </c>
      <c r="O14" s="26" t="s">
        <v>0</v>
      </c>
    </row>
    <row r="15" spans="1:15" ht="15" customHeight="1" x14ac:dyDescent="0.25">
      <c r="B15" s="23" t="s">
        <v>144</v>
      </c>
      <c r="C15" s="1" t="s">
        <v>171</v>
      </c>
      <c r="D15" s="1"/>
      <c r="E15" s="1" t="s">
        <v>147</v>
      </c>
      <c r="F15" s="1" t="s">
        <v>148</v>
      </c>
      <c r="G15" s="24">
        <v>45028.68922453704</v>
      </c>
      <c r="H15" s="24">
        <v>45213</v>
      </c>
      <c r="I15" s="1" t="s">
        <v>109</v>
      </c>
      <c r="J15" s="25">
        <v>108680</v>
      </c>
      <c r="K15" s="25">
        <v>100000.02</v>
      </c>
      <c r="L15" s="25">
        <v>101304.57</v>
      </c>
      <c r="M15" s="25">
        <v>108680</v>
      </c>
      <c r="N15" s="25">
        <v>5.75</v>
      </c>
      <c r="O15" s="26" t="s">
        <v>0</v>
      </c>
    </row>
    <row r="16" spans="1:15" ht="15" customHeight="1" x14ac:dyDescent="0.25">
      <c r="B16" s="23" t="s">
        <v>144</v>
      </c>
      <c r="C16" s="1" t="s">
        <v>171</v>
      </c>
      <c r="D16" s="1"/>
      <c r="E16" s="1" t="s">
        <v>147</v>
      </c>
      <c r="F16" s="1" t="s">
        <v>148</v>
      </c>
      <c r="G16" s="24">
        <v>45028.689259259256</v>
      </c>
      <c r="H16" s="24">
        <v>45213</v>
      </c>
      <c r="I16" s="1" t="s">
        <v>109</v>
      </c>
      <c r="J16" s="25">
        <v>108680</v>
      </c>
      <c r="K16" s="25">
        <v>100000.02</v>
      </c>
      <c r="L16" s="25">
        <v>101304.57</v>
      </c>
      <c r="M16" s="25">
        <v>108680</v>
      </c>
      <c r="N16" s="25">
        <v>5.75</v>
      </c>
      <c r="O16" s="26" t="s">
        <v>0</v>
      </c>
    </row>
    <row r="17" spans="2:15" ht="15" customHeight="1" x14ac:dyDescent="0.25">
      <c r="B17" s="23" t="s">
        <v>144</v>
      </c>
      <c r="C17" s="1" t="s">
        <v>171</v>
      </c>
      <c r="D17" s="1"/>
      <c r="E17" s="1" t="s">
        <v>147</v>
      </c>
      <c r="F17" s="1" t="s">
        <v>148</v>
      </c>
      <c r="G17" s="24">
        <v>45028.689282407409</v>
      </c>
      <c r="H17" s="24">
        <v>45213</v>
      </c>
      <c r="I17" s="1" t="s">
        <v>109</v>
      </c>
      <c r="J17" s="25">
        <v>108680</v>
      </c>
      <c r="K17" s="25">
        <v>100000.02</v>
      </c>
      <c r="L17" s="25">
        <v>101304.57</v>
      </c>
      <c r="M17" s="25">
        <v>108680</v>
      </c>
      <c r="N17" s="25">
        <v>5.75</v>
      </c>
      <c r="O17" s="26" t="s">
        <v>0</v>
      </c>
    </row>
    <row r="18" spans="2:15" ht="15" customHeight="1" x14ac:dyDescent="0.25">
      <c r="B18" s="23" t="s">
        <v>144</v>
      </c>
      <c r="C18" s="1" t="s">
        <v>171</v>
      </c>
      <c r="D18" s="1"/>
      <c r="E18" s="1" t="s">
        <v>147</v>
      </c>
      <c r="F18" s="1" t="s">
        <v>148</v>
      </c>
      <c r="G18" s="24">
        <v>45028.689305555556</v>
      </c>
      <c r="H18" s="24">
        <v>45213</v>
      </c>
      <c r="I18" s="1" t="s">
        <v>109</v>
      </c>
      <c r="J18" s="25">
        <v>108680</v>
      </c>
      <c r="K18" s="25">
        <v>100000.02</v>
      </c>
      <c r="L18" s="25">
        <v>101304.57</v>
      </c>
      <c r="M18" s="25">
        <v>108680</v>
      </c>
      <c r="N18" s="25">
        <v>5.75</v>
      </c>
      <c r="O18" s="26" t="s">
        <v>0</v>
      </c>
    </row>
    <row r="19" spans="2:15" ht="15" customHeight="1" x14ac:dyDescent="0.25">
      <c r="B19" s="23" t="s">
        <v>144</v>
      </c>
      <c r="C19" s="1" t="s">
        <v>171</v>
      </c>
      <c r="D19" s="1"/>
      <c r="E19" s="1" t="s">
        <v>147</v>
      </c>
      <c r="F19" s="1" t="s">
        <v>148</v>
      </c>
      <c r="G19" s="24">
        <v>45028.689328703702</v>
      </c>
      <c r="H19" s="24">
        <v>45213</v>
      </c>
      <c r="I19" s="1" t="s">
        <v>109</v>
      </c>
      <c r="J19" s="25">
        <v>108680</v>
      </c>
      <c r="K19" s="25">
        <v>100000.02</v>
      </c>
      <c r="L19" s="25">
        <v>101304.57</v>
      </c>
      <c r="M19" s="25">
        <v>108680</v>
      </c>
      <c r="N19" s="25">
        <v>5.75</v>
      </c>
      <c r="O19" s="26" t="s">
        <v>0</v>
      </c>
    </row>
    <row r="20" spans="2:15" ht="15" customHeight="1" x14ac:dyDescent="0.25">
      <c r="B20" s="23" t="s">
        <v>144</v>
      </c>
      <c r="C20" s="1" t="s">
        <v>171</v>
      </c>
      <c r="D20" s="1"/>
      <c r="E20" s="1" t="s">
        <v>147</v>
      </c>
      <c r="F20" s="1" t="s">
        <v>148</v>
      </c>
      <c r="G20" s="24">
        <v>45028.689351851855</v>
      </c>
      <c r="H20" s="24">
        <v>45213</v>
      </c>
      <c r="I20" s="1" t="s">
        <v>109</v>
      </c>
      <c r="J20" s="25">
        <v>108680</v>
      </c>
      <c r="K20" s="25">
        <v>100000.02</v>
      </c>
      <c r="L20" s="25">
        <v>101304.57</v>
      </c>
      <c r="M20" s="25">
        <v>108680</v>
      </c>
      <c r="N20" s="25">
        <v>5.75</v>
      </c>
      <c r="O20" s="26" t="s">
        <v>0</v>
      </c>
    </row>
    <row r="21" spans="2:15" ht="15" customHeight="1" x14ac:dyDescent="0.25">
      <c r="B21" s="23" t="s">
        <v>144</v>
      </c>
      <c r="C21" s="1" t="s">
        <v>171</v>
      </c>
      <c r="D21" s="1"/>
      <c r="E21" s="1" t="s">
        <v>147</v>
      </c>
      <c r="F21" s="1" t="s">
        <v>148</v>
      </c>
      <c r="G21" s="24">
        <v>45028.689375000002</v>
      </c>
      <c r="H21" s="24">
        <v>45213</v>
      </c>
      <c r="I21" s="1" t="s">
        <v>109</v>
      </c>
      <c r="J21" s="25">
        <v>108680</v>
      </c>
      <c r="K21" s="25">
        <v>100000.02</v>
      </c>
      <c r="L21" s="25">
        <v>101304.57</v>
      </c>
      <c r="M21" s="25">
        <v>108680</v>
      </c>
      <c r="N21" s="25">
        <v>5.75</v>
      </c>
      <c r="O21" s="26" t="s">
        <v>0</v>
      </c>
    </row>
    <row r="22" spans="2:15" ht="15" customHeight="1" x14ac:dyDescent="0.25">
      <c r="B22" s="23" t="s">
        <v>144</v>
      </c>
      <c r="C22" s="1" t="s">
        <v>171</v>
      </c>
      <c r="D22" s="1"/>
      <c r="E22" s="1" t="s">
        <v>147</v>
      </c>
      <c r="F22" s="1" t="s">
        <v>148</v>
      </c>
      <c r="G22" s="24">
        <v>45028.689398148148</v>
      </c>
      <c r="H22" s="24">
        <v>45213</v>
      </c>
      <c r="I22" s="1" t="s">
        <v>109</v>
      </c>
      <c r="J22" s="25">
        <v>108680</v>
      </c>
      <c r="K22" s="25">
        <v>100000.02</v>
      </c>
      <c r="L22" s="25">
        <v>101304.57</v>
      </c>
      <c r="M22" s="25">
        <v>108680</v>
      </c>
      <c r="N22" s="25">
        <v>5.75</v>
      </c>
      <c r="O22" s="26" t="s">
        <v>0</v>
      </c>
    </row>
    <row r="23" spans="2:15" ht="15" customHeight="1" x14ac:dyDescent="0.25">
      <c r="B23" s="23" t="s">
        <v>144</v>
      </c>
      <c r="C23" s="1" t="s">
        <v>171</v>
      </c>
      <c r="D23" s="1"/>
      <c r="E23" s="1" t="s">
        <v>147</v>
      </c>
      <c r="F23" s="1" t="s">
        <v>148</v>
      </c>
      <c r="G23" s="24">
        <v>45028.689421296294</v>
      </c>
      <c r="H23" s="24">
        <v>45213</v>
      </c>
      <c r="I23" s="1" t="s">
        <v>109</v>
      </c>
      <c r="J23" s="25">
        <v>108680</v>
      </c>
      <c r="K23" s="25">
        <v>100000.02</v>
      </c>
      <c r="L23" s="25">
        <v>101304.57</v>
      </c>
      <c r="M23" s="25">
        <v>108680</v>
      </c>
      <c r="N23" s="25">
        <v>5.75</v>
      </c>
      <c r="O23" s="26" t="s">
        <v>0</v>
      </c>
    </row>
    <row r="24" spans="2:15" ht="15" customHeight="1" x14ac:dyDescent="0.25">
      <c r="B24" s="23" t="s">
        <v>163</v>
      </c>
      <c r="C24" s="1" t="s">
        <v>171</v>
      </c>
      <c r="D24" s="1"/>
      <c r="E24" s="1" t="s">
        <v>147</v>
      </c>
      <c r="F24" s="1" t="s">
        <v>148</v>
      </c>
      <c r="G24" s="24">
        <v>45471.731134259258</v>
      </c>
      <c r="H24" s="24">
        <v>45807</v>
      </c>
      <c r="I24" s="1" t="s">
        <v>109</v>
      </c>
      <c r="J24" s="25">
        <v>21123.07</v>
      </c>
      <c r="K24" s="25">
        <v>20390.63</v>
      </c>
      <c r="L24" s="25">
        <v>20395.04</v>
      </c>
      <c r="M24" s="25">
        <v>21123.07</v>
      </c>
      <c r="N24" s="25">
        <v>3.94</v>
      </c>
      <c r="O24" s="26" t="s">
        <v>0</v>
      </c>
    </row>
    <row r="25" spans="2:15" ht="15" customHeight="1" x14ac:dyDescent="0.25">
      <c r="B25" s="23" t="s">
        <v>162</v>
      </c>
      <c r="C25" s="1" t="s">
        <v>172</v>
      </c>
      <c r="D25" s="1"/>
      <c r="E25" s="1" t="s">
        <v>147</v>
      </c>
      <c r="F25" s="1" t="s">
        <v>148</v>
      </c>
      <c r="G25" s="24">
        <v>44375.683194444442</v>
      </c>
      <c r="H25" s="24">
        <v>45768</v>
      </c>
      <c r="I25" s="1" t="s">
        <v>109</v>
      </c>
      <c r="J25" s="25">
        <v>12792.32</v>
      </c>
      <c r="K25" s="25">
        <v>10120.83</v>
      </c>
      <c r="L25" s="25">
        <v>10132.120000000001</v>
      </c>
      <c r="M25" s="25">
        <v>12792.32</v>
      </c>
      <c r="N25" s="25">
        <v>7</v>
      </c>
      <c r="O25" s="26" t="s">
        <v>0</v>
      </c>
    </row>
    <row r="26" spans="2:15" ht="15" customHeight="1" x14ac:dyDescent="0.25">
      <c r="B26" s="23" t="s">
        <v>162</v>
      </c>
      <c r="C26" s="1" t="s">
        <v>172</v>
      </c>
      <c r="D26" s="1"/>
      <c r="E26" s="1" t="s">
        <v>147</v>
      </c>
      <c r="F26" s="1" t="s">
        <v>148</v>
      </c>
      <c r="G26" s="24">
        <v>44585.709606481483</v>
      </c>
      <c r="H26" s="24">
        <v>48156</v>
      </c>
      <c r="I26" s="1" t="s">
        <v>109</v>
      </c>
      <c r="J26" s="25">
        <v>749315.2</v>
      </c>
      <c r="K26" s="25">
        <v>504726.04</v>
      </c>
      <c r="L26" s="25">
        <v>503215.17</v>
      </c>
      <c r="M26" s="25">
        <v>749315.2</v>
      </c>
      <c r="N26" s="25">
        <v>5</v>
      </c>
      <c r="O26" s="26" t="s">
        <v>0</v>
      </c>
    </row>
    <row r="27" spans="2:15" ht="15" customHeight="1" x14ac:dyDescent="0.25">
      <c r="B27" s="23" t="s">
        <v>162</v>
      </c>
      <c r="C27" s="1" t="s">
        <v>172</v>
      </c>
      <c r="D27" s="1"/>
      <c r="E27" s="1" t="s">
        <v>147</v>
      </c>
      <c r="F27" s="1" t="s">
        <v>148</v>
      </c>
      <c r="G27" s="24">
        <v>44721.60665509259</v>
      </c>
      <c r="H27" s="24">
        <v>45768</v>
      </c>
      <c r="I27" s="1" t="s">
        <v>109</v>
      </c>
      <c r="J27" s="25">
        <v>120942.52</v>
      </c>
      <c r="K27" s="25">
        <v>106863</v>
      </c>
      <c r="L27" s="25">
        <v>103095.73</v>
      </c>
      <c r="M27" s="25">
        <v>120942.52</v>
      </c>
      <c r="N27" s="25">
        <v>7</v>
      </c>
      <c r="O27" s="26" t="s">
        <v>0</v>
      </c>
    </row>
    <row r="28" spans="2:15" ht="15" customHeight="1" x14ac:dyDescent="0.25">
      <c r="B28" s="23" t="s">
        <v>163</v>
      </c>
      <c r="C28" s="1" t="s">
        <v>172</v>
      </c>
      <c r="D28" s="1"/>
      <c r="E28" s="1" t="s">
        <v>147</v>
      </c>
      <c r="F28" s="1" t="s">
        <v>148</v>
      </c>
      <c r="G28" s="24">
        <v>44726.664918981478</v>
      </c>
      <c r="H28" s="24">
        <v>46524</v>
      </c>
      <c r="I28" s="1" t="s">
        <v>109</v>
      </c>
      <c r="J28" s="25">
        <v>129917.8</v>
      </c>
      <c r="K28" s="25">
        <v>100561.64</v>
      </c>
      <c r="L28" s="25">
        <v>100796.4</v>
      </c>
      <c r="M28" s="25">
        <v>129917.8</v>
      </c>
      <c r="N28" s="25">
        <v>6</v>
      </c>
      <c r="O28" s="26" t="s">
        <v>0</v>
      </c>
    </row>
    <row r="29" spans="2:15" ht="15" customHeight="1" x14ac:dyDescent="0.25">
      <c r="B29" s="23" t="s">
        <v>163</v>
      </c>
      <c r="C29" s="1" t="s">
        <v>172</v>
      </c>
      <c r="D29" s="1"/>
      <c r="E29" s="1" t="s">
        <v>147</v>
      </c>
      <c r="F29" s="1" t="s">
        <v>148</v>
      </c>
      <c r="G29" s="24">
        <v>44753.497349537036</v>
      </c>
      <c r="H29" s="24">
        <v>46447</v>
      </c>
      <c r="I29" s="1" t="s">
        <v>109</v>
      </c>
      <c r="J29" s="25">
        <v>31217.37</v>
      </c>
      <c r="K29" s="25">
        <v>25375.86</v>
      </c>
      <c r="L29" s="25">
        <v>25247.71</v>
      </c>
      <c r="M29" s="25">
        <v>31217.37</v>
      </c>
      <c r="N29" s="25">
        <v>5.25</v>
      </c>
      <c r="O29" s="26" t="s">
        <v>0</v>
      </c>
    </row>
    <row r="30" spans="2:15" ht="15" customHeight="1" x14ac:dyDescent="0.25">
      <c r="B30" s="23" t="s">
        <v>144</v>
      </c>
      <c r="C30" s="1" t="s">
        <v>172</v>
      </c>
      <c r="D30" s="1"/>
      <c r="E30" s="1" t="s">
        <v>147</v>
      </c>
      <c r="F30" s="1" t="s">
        <v>148</v>
      </c>
      <c r="G30" s="24">
        <v>44949.506666666668</v>
      </c>
      <c r="H30" s="24">
        <v>45496</v>
      </c>
      <c r="I30" s="1" t="s">
        <v>109</v>
      </c>
      <c r="J30" s="25">
        <v>27637</v>
      </c>
      <c r="K30" s="25">
        <v>25014</v>
      </c>
      <c r="L30" s="25">
        <v>25329.99</v>
      </c>
      <c r="M30" s="25">
        <v>27637</v>
      </c>
      <c r="N30" s="25">
        <v>9</v>
      </c>
      <c r="O30" s="26" t="s">
        <v>0</v>
      </c>
    </row>
    <row r="31" spans="2:15" ht="15" customHeight="1" x14ac:dyDescent="0.25">
      <c r="B31" s="23" t="s">
        <v>162</v>
      </c>
      <c r="C31" s="1" t="s">
        <v>172</v>
      </c>
      <c r="D31" s="1"/>
      <c r="E31" s="1" t="s">
        <v>147</v>
      </c>
      <c r="F31" s="1" t="s">
        <v>148</v>
      </c>
      <c r="G31" s="24">
        <v>45103.658993055556</v>
      </c>
      <c r="H31" s="24">
        <v>45768</v>
      </c>
      <c r="I31" s="1" t="s">
        <v>109</v>
      </c>
      <c r="J31" s="25">
        <v>7977.28</v>
      </c>
      <c r="K31" s="25">
        <v>7235.77</v>
      </c>
      <c r="L31" s="25">
        <v>7161.56</v>
      </c>
      <c r="M31" s="25">
        <v>7977.28</v>
      </c>
      <c r="N31" s="25">
        <v>5.74</v>
      </c>
      <c r="O31" s="26" t="s">
        <v>0</v>
      </c>
    </row>
    <row r="32" spans="2:15" ht="15" customHeight="1" x14ac:dyDescent="0.25">
      <c r="B32" s="23" t="s">
        <v>162</v>
      </c>
      <c r="C32" s="1" t="s">
        <v>172</v>
      </c>
      <c r="D32" s="1"/>
      <c r="E32" s="1" t="s">
        <v>147</v>
      </c>
      <c r="F32" s="1" t="s">
        <v>148</v>
      </c>
      <c r="G32" s="24">
        <v>45103.65960648148</v>
      </c>
      <c r="H32" s="24">
        <v>45768</v>
      </c>
      <c r="I32" s="1" t="s">
        <v>109</v>
      </c>
      <c r="J32" s="25">
        <v>11396.16</v>
      </c>
      <c r="K32" s="25">
        <v>10336.83</v>
      </c>
      <c r="L32" s="25">
        <v>10230.81</v>
      </c>
      <c r="M32" s="25">
        <v>11396.16</v>
      </c>
      <c r="N32" s="25">
        <v>5.74</v>
      </c>
      <c r="O32" s="26" t="s">
        <v>0</v>
      </c>
    </row>
    <row r="33" spans="2:15" ht="15" customHeight="1" x14ac:dyDescent="0.25">
      <c r="B33" s="23" t="s">
        <v>163</v>
      </c>
      <c r="C33" s="1" t="s">
        <v>172</v>
      </c>
      <c r="D33" s="1"/>
      <c r="E33" s="1" t="s">
        <v>147</v>
      </c>
      <c r="F33" s="1" t="s">
        <v>148</v>
      </c>
      <c r="G33" s="24">
        <v>45159.651030092595</v>
      </c>
      <c r="H33" s="24">
        <v>46524</v>
      </c>
      <c r="I33" s="1" t="s">
        <v>109</v>
      </c>
      <c r="J33" s="25">
        <v>61219.25</v>
      </c>
      <c r="K33" s="25">
        <v>50000</v>
      </c>
      <c r="L33" s="25">
        <v>50335.66</v>
      </c>
      <c r="M33" s="25">
        <v>61219.25</v>
      </c>
      <c r="N33" s="25">
        <v>6</v>
      </c>
      <c r="O33" s="26" t="s">
        <v>0</v>
      </c>
    </row>
    <row r="34" spans="2:15" ht="15" customHeight="1" x14ac:dyDescent="0.25">
      <c r="B34" s="23" t="s">
        <v>163</v>
      </c>
      <c r="C34" s="1" t="s">
        <v>172</v>
      </c>
      <c r="D34" s="1"/>
      <c r="E34" s="1" t="s">
        <v>147</v>
      </c>
      <c r="F34" s="1" t="s">
        <v>148</v>
      </c>
      <c r="G34" s="24">
        <v>45159.651041666664</v>
      </c>
      <c r="H34" s="24">
        <v>46524</v>
      </c>
      <c r="I34" s="1" t="s">
        <v>109</v>
      </c>
      <c r="J34" s="25">
        <v>61219.25</v>
      </c>
      <c r="K34" s="25">
        <v>50000</v>
      </c>
      <c r="L34" s="25">
        <v>50335.66</v>
      </c>
      <c r="M34" s="25">
        <v>61219.25</v>
      </c>
      <c r="N34" s="25">
        <v>6</v>
      </c>
      <c r="O34" s="26" t="s">
        <v>0</v>
      </c>
    </row>
    <row r="35" spans="2:15" ht="15" customHeight="1" x14ac:dyDescent="0.25">
      <c r="B35" s="23" t="s">
        <v>163</v>
      </c>
      <c r="C35" s="1" t="s">
        <v>172</v>
      </c>
      <c r="D35" s="1"/>
      <c r="E35" s="1" t="s">
        <v>147</v>
      </c>
      <c r="F35" s="1" t="s">
        <v>148</v>
      </c>
      <c r="G35" s="24">
        <v>45159.651053240741</v>
      </c>
      <c r="H35" s="24">
        <v>46524</v>
      </c>
      <c r="I35" s="1" t="s">
        <v>109</v>
      </c>
      <c r="J35" s="25">
        <v>61219.25</v>
      </c>
      <c r="K35" s="25">
        <v>50000</v>
      </c>
      <c r="L35" s="25">
        <v>50335.66</v>
      </c>
      <c r="M35" s="25">
        <v>61219.25</v>
      </c>
      <c r="N35" s="25">
        <v>6</v>
      </c>
      <c r="O35" s="26" t="s">
        <v>0</v>
      </c>
    </row>
    <row r="36" spans="2:15" ht="15" customHeight="1" x14ac:dyDescent="0.25">
      <c r="B36" s="23" t="s">
        <v>163</v>
      </c>
      <c r="C36" s="1" t="s">
        <v>172</v>
      </c>
      <c r="D36" s="1"/>
      <c r="E36" s="1" t="s">
        <v>147</v>
      </c>
      <c r="F36" s="1" t="s">
        <v>148</v>
      </c>
      <c r="G36" s="24">
        <v>45159.651053240741</v>
      </c>
      <c r="H36" s="24">
        <v>46524</v>
      </c>
      <c r="I36" s="1" t="s">
        <v>109</v>
      </c>
      <c r="J36" s="25">
        <v>61219.25</v>
      </c>
      <c r="K36" s="25">
        <v>50000</v>
      </c>
      <c r="L36" s="25">
        <v>50335.66</v>
      </c>
      <c r="M36" s="25">
        <v>61219.25</v>
      </c>
      <c r="N36" s="25">
        <v>6</v>
      </c>
      <c r="O36" s="26" t="s">
        <v>0</v>
      </c>
    </row>
    <row r="37" spans="2:15" ht="15" customHeight="1" x14ac:dyDescent="0.25">
      <c r="B37" s="23" t="s">
        <v>163</v>
      </c>
      <c r="C37" s="1" t="s">
        <v>172</v>
      </c>
      <c r="D37" s="1"/>
      <c r="E37" s="1" t="s">
        <v>147</v>
      </c>
      <c r="F37" s="1" t="s">
        <v>148</v>
      </c>
      <c r="G37" s="24">
        <v>45159.651064814818</v>
      </c>
      <c r="H37" s="24">
        <v>46524</v>
      </c>
      <c r="I37" s="1" t="s">
        <v>109</v>
      </c>
      <c r="J37" s="25">
        <v>61219.25</v>
      </c>
      <c r="K37" s="25">
        <v>50000</v>
      </c>
      <c r="L37" s="25">
        <v>50335.66</v>
      </c>
      <c r="M37" s="25">
        <v>61219.25</v>
      </c>
      <c r="N37" s="25">
        <v>6</v>
      </c>
      <c r="O37" s="26" t="s">
        <v>0</v>
      </c>
    </row>
    <row r="38" spans="2:15" ht="15" customHeight="1" x14ac:dyDescent="0.25">
      <c r="B38" s="23" t="s">
        <v>163</v>
      </c>
      <c r="C38" s="1" t="s">
        <v>172</v>
      </c>
      <c r="D38" s="1"/>
      <c r="E38" s="1" t="s">
        <v>147</v>
      </c>
      <c r="F38" s="1" t="s">
        <v>148</v>
      </c>
      <c r="G38" s="24">
        <v>45159.651076388887</v>
      </c>
      <c r="H38" s="24">
        <v>46524</v>
      </c>
      <c r="I38" s="1" t="s">
        <v>109</v>
      </c>
      <c r="J38" s="25">
        <v>61219.25</v>
      </c>
      <c r="K38" s="25">
        <v>50000</v>
      </c>
      <c r="L38" s="25">
        <v>50335.66</v>
      </c>
      <c r="M38" s="25">
        <v>61219.25</v>
      </c>
      <c r="N38" s="25">
        <v>6</v>
      </c>
      <c r="O38" s="26" t="s">
        <v>0</v>
      </c>
    </row>
    <row r="39" spans="2:15" ht="15" customHeight="1" x14ac:dyDescent="0.25">
      <c r="B39" s="23" t="s">
        <v>163</v>
      </c>
      <c r="C39" s="1" t="s">
        <v>172</v>
      </c>
      <c r="D39" s="1"/>
      <c r="E39" s="1" t="s">
        <v>147</v>
      </c>
      <c r="F39" s="1" t="s">
        <v>148</v>
      </c>
      <c r="G39" s="24">
        <v>45159.651076388887</v>
      </c>
      <c r="H39" s="24">
        <v>46524</v>
      </c>
      <c r="I39" s="1" t="s">
        <v>109</v>
      </c>
      <c r="J39" s="25">
        <v>61219.25</v>
      </c>
      <c r="K39" s="25">
        <v>50000</v>
      </c>
      <c r="L39" s="25">
        <v>50335.66</v>
      </c>
      <c r="M39" s="25">
        <v>61219.25</v>
      </c>
      <c r="N39" s="25">
        <v>6</v>
      </c>
      <c r="O39" s="26" t="s">
        <v>0</v>
      </c>
    </row>
    <row r="40" spans="2:15" ht="15" customHeight="1" x14ac:dyDescent="0.25">
      <c r="B40" s="23" t="s">
        <v>163</v>
      </c>
      <c r="C40" s="1" t="s">
        <v>172</v>
      </c>
      <c r="D40" s="1"/>
      <c r="E40" s="1" t="s">
        <v>147</v>
      </c>
      <c r="F40" s="1" t="s">
        <v>148</v>
      </c>
      <c r="G40" s="24">
        <v>45159.651087962964</v>
      </c>
      <c r="H40" s="24">
        <v>46524</v>
      </c>
      <c r="I40" s="1" t="s">
        <v>109</v>
      </c>
      <c r="J40" s="25">
        <v>61219.25</v>
      </c>
      <c r="K40" s="25">
        <v>50000</v>
      </c>
      <c r="L40" s="25">
        <v>50335.66</v>
      </c>
      <c r="M40" s="25">
        <v>61219.25</v>
      </c>
      <c r="N40" s="25">
        <v>6</v>
      </c>
      <c r="O40" s="26" t="s">
        <v>0</v>
      </c>
    </row>
    <row r="41" spans="2:15" ht="15" customHeight="1" x14ac:dyDescent="0.25">
      <c r="B41" s="23" t="s">
        <v>163</v>
      </c>
      <c r="C41" s="1" t="s">
        <v>172</v>
      </c>
      <c r="D41" s="1"/>
      <c r="E41" s="1" t="s">
        <v>147</v>
      </c>
      <c r="F41" s="1" t="s">
        <v>148</v>
      </c>
      <c r="G41" s="24">
        <v>45159.65116898148</v>
      </c>
      <c r="H41" s="24">
        <v>46524</v>
      </c>
      <c r="I41" s="1" t="s">
        <v>109</v>
      </c>
      <c r="J41" s="25">
        <v>61219.25</v>
      </c>
      <c r="K41" s="25">
        <v>50000</v>
      </c>
      <c r="L41" s="25">
        <v>50335.66</v>
      </c>
      <c r="M41" s="25">
        <v>61219.25</v>
      </c>
      <c r="N41" s="25">
        <v>6</v>
      </c>
      <c r="O41" s="26" t="s">
        <v>0</v>
      </c>
    </row>
    <row r="42" spans="2:15" ht="15" customHeight="1" x14ac:dyDescent="0.25">
      <c r="B42" s="23" t="s">
        <v>163</v>
      </c>
      <c r="C42" s="1" t="s">
        <v>172</v>
      </c>
      <c r="D42" s="1"/>
      <c r="E42" s="1" t="s">
        <v>147</v>
      </c>
      <c r="F42" s="1" t="s">
        <v>148</v>
      </c>
      <c r="G42" s="24">
        <v>45159.651180555556</v>
      </c>
      <c r="H42" s="24">
        <v>46524</v>
      </c>
      <c r="I42" s="1" t="s">
        <v>109</v>
      </c>
      <c r="J42" s="25">
        <v>61219.25</v>
      </c>
      <c r="K42" s="25">
        <v>50000</v>
      </c>
      <c r="L42" s="25">
        <v>50335.66</v>
      </c>
      <c r="M42" s="25">
        <v>61219.25</v>
      </c>
      <c r="N42" s="25">
        <v>6</v>
      </c>
      <c r="O42" s="26" t="s">
        <v>0</v>
      </c>
    </row>
    <row r="43" spans="2:15" ht="15" customHeight="1" x14ac:dyDescent="0.25">
      <c r="B43" s="23" t="s">
        <v>162</v>
      </c>
      <c r="C43" s="1" t="s">
        <v>172</v>
      </c>
      <c r="D43" s="1"/>
      <c r="E43" s="1" t="s">
        <v>147</v>
      </c>
      <c r="F43" s="1" t="s">
        <v>148</v>
      </c>
      <c r="G43" s="24">
        <v>45174.645335648151</v>
      </c>
      <c r="H43" s="24">
        <v>45768</v>
      </c>
      <c r="I43" s="1" t="s">
        <v>109</v>
      </c>
      <c r="J43" s="25">
        <v>4488.67</v>
      </c>
      <c r="K43" s="25">
        <v>4078.97</v>
      </c>
      <c r="L43" s="25">
        <v>4076.33</v>
      </c>
      <c r="M43" s="25">
        <v>4488.67</v>
      </c>
      <c r="N43" s="25">
        <v>6.25</v>
      </c>
      <c r="O43" s="26" t="s">
        <v>0</v>
      </c>
    </row>
    <row r="44" spans="2:15" ht="15" customHeight="1" x14ac:dyDescent="0.25">
      <c r="B44" s="23" t="s">
        <v>163</v>
      </c>
      <c r="C44" s="1" t="s">
        <v>172</v>
      </c>
      <c r="D44" s="1"/>
      <c r="E44" s="1" t="s">
        <v>147</v>
      </c>
      <c r="F44" s="1" t="s">
        <v>148</v>
      </c>
      <c r="G44" s="24">
        <v>45174.646053240744</v>
      </c>
      <c r="H44" s="24">
        <v>46524</v>
      </c>
      <c r="I44" s="1" t="s">
        <v>109</v>
      </c>
      <c r="J44" s="25">
        <v>6121.85</v>
      </c>
      <c r="K44" s="25">
        <v>5012.34</v>
      </c>
      <c r="L44" s="25">
        <v>5033.62</v>
      </c>
      <c r="M44" s="25">
        <v>6121.85</v>
      </c>
      <c r="N44" s="25">
        <v>6</v>
      </c>
      <c r="O44" s="26" t="s">
        <v>0</v>
      </c>
    </row>
    <row r="45" spans="2:15" ht="15" customHeight="1" x14ac:dyDescent="0.25">
      <c r="B45" s="23" t="s">
        <v>162</v>
      </c>
      <c r="C45" s="1" t="s">
        <v>172</v>
      </c>
      <c r="D45" s="1"/>
      <c r="E45" s="1" t="s">
        <v>147</v>
      </c>
      <c r="F45" s="1" t="s">
        <v>148</v>
      </c>
      <c r="G45" s="24">
        <v>45259.723020833335</v>
      </c>
      <c r="H45" s="24">
        <v>46990</v>
      </c>
      <c r="I45" s="1" t="s">
        <v>109</v>
      </c>
      <c r="J45" s="25">
        <v>35075</v>
      </c>
      <c r="K45" s="25">
        <v>26443.78</v>
      </c>
      <c r="L45" s="25">
        <v>26148.799999999999</v>
      </c>
      <c r="M45" s="25">
        <v>35075</v>
      </c>
      <c r="N45" s="25">
        <v>7</v>
      </c>
      <c r="O45" s="26" t="s">
        <v>0</v>
      </c>
    </row>
    <row r="46" spans="2:15" ht="15" customHeight="1" x14ac:dyDescent="0.25">
      <c r="B46" s="23" t="s">
        <v>162</v>
      </c>
      <c r="C46" s="1" t="s">
        <v>172</v>
      </c>
      <c r="D46" s="1"/>
      <c r="E46" s="1" t="s">
        <v>147</v>
      </c>
      <c r="F46" s="1" t="s">
        <v>148</v>
      </c>
      <c r="G46" s="24">
        <v>45412.538194444445</v>
      </c>
      <c r="H46" s="24">
        <v>45768</v>
      </c>
      <c r="I46" s="1" t="s">
        <v>109</v>
      </c>
      <c r="J46" s="25">
        <v>9628.2800000000007</v>
      </c>
      <c r="K46" s="25">
        <v>9013.7999999999993</v>
      </c>
      <c r="L46" s="25">
        <v>9118.94</v>
      </c>
      <c r="M46" s="25">
        <v>9628.2800000000007</v>
      </c>
      <c r="N46" s="25">
        <v>7</v>
      </c>
      <c r="O46" s="26" t="s">
        <v>0</v>
      </c>
    </row>
    <row r="47" spans="2:15" ht="15" customHeight="1" x14ac:dyDescent="0.25">
      <c r="B47" s="23" t="s">
        <v>162</v>
      </c>
      <c r="C47" s="1" t="s">
        <v>172</v>
      </c>
      <c r="D47" s="1"/>
      <c r="E47" s="1" t="s">
        <v>147</v>
      </c>
      <c r="F47" s="1" t="s">
        <v>148</v>
      </c>
      <c r="G47" s="24">
        <v>45468.414212962962</v>
      </c>
      <c r="H47" s="24">
        <v>45475</v>
      </c>
      <c r="I47" s="1" t="s">
        <v>109</v>
      </c>
      <c r="J47" s="25">
        <v>1006621.4</v>
      </c>
      <c r="K47" s="25">
        <v>1005753.42</v>
      </c>
      <c r="L47" s="25">
        <v>1006373.33</v>
      </c>
      <c r="M47" s="25">
        <v>1006621.4</v>
      </c>
      <c r="N47" s="25">
        <v>4.5</v>
      </c>
      <c r="O47" s="26" t="s">
        <v>0</v>
      </c>
    </row>
    <row r="48" spans="2:15" ht="15" customHeight="1" x14ac:dyDescent="0.25">
      <c r="B48" s="23" t="s">
        <v>162</v>
      </c>
      <c r="C48" s="1" t="s">
        <v>164</v>
      </c>
      <c r="D48" s="1"/>
      <c r="E48" s="1" t="s">
        <v>147</v>
      </c>
      <c r="F48" s="1" t="s">
        <v>148</v>
      </c>
      <c r="G48" s="24">
        <v>44636.630381944444</v>
      </c>
      <c r="H48" s="24">
        <v>46689</v>
      </c>
      <c r="I48" s="1" t="s">
        <v>109</v>
      </c>
      <c r="J48" s="25">
        <v>6802.48</v>
      </c>
      <c r="K48" s="25">
        <v>5115.0600000000004</v>
      </c>
      <c r="L48" s="25">
        <v>5054.7700000000004</v>
      </c>
      <c r="M48" s="25">
        <v>6802.48</v>
      </c>
      <c r="N48" s="25">
        <v>6</v>
      </c>
      <c r="O48" s="26" t="s">
        <v>0</v>
      </c>
    </row>
    <row r="49" spans="2:15" ht="15" customHeight="1" x14ac:dyDescent="0.25">
      <c r="B49" s="23" t="s">
        <v>145</v>
      </c>
      <c r="C49" s="1" t="s">
        <v>164</v>
      </c>
      <c r="D49" s="1"/>
      <c r="E49" s="1" t="s">
        <v>147</v>
      </c>
      <c r="F49" s="1" t="s">
        <v>148</v>
      </c>
      <c r="G49" s="24">
        <v>45156.437673611108</v>
      </c>
      <c r="H49" s="24">
        <v>46001</v>
      </c>
      <c r="I49" s="1" t="s">
        <v>109</v>
      </c>
      <c r="J49" s="25">
        <v>2137500</v>
      </c>
      <c r="K49" s="25">
        <v>1843388.89</v>
      </c>
      <c r="L49" s="25">
        <v>1895784.62</v>
      </c>
      <c r="M49" s="25">
        <v>2137500</v>
      </c>
      <c r="N49" s="25">
        <v>6.7</v>
      </c>
      <c r="O49" s="26" t="s">
        <v>0</v>
      </c>
    </row>
    <row r="50" spans="2:15" ht="15" customHeight="1" x14ac:dyDescent="0.25">
      <c r="B50" s="23" t="s">
        <v>162</v>
      </c>
      <c r="C50" s="1" t="s">
        <v>164</v>
      </c>
      <c r="D50" s="1"/>
      <c r="E50" s="1" t="s">
        <v>147</v>
      </c>
      <c r="F50" s="1" t="s">
        <v>148</v>
      </c>
      <c r="G50" s="24">
        <v>45329.535312499997</v>
      </c>
      <c r="H50" s="24">
        <v>46885</v>
      </c>
      <c r="I50" s="1" t="s">
        <v>109</v>
      </c>
      <c r="J50" s="25">
        <v>122595.97</v>
      </c>
      <c r="K50" s="25">
        <v>95547.13</v>
      </c>
      <c r="L50" s="25">
        <v>94887.89</v>
      </c>
      <c r="M50" s="25">
        <v>122595.97</v>
      </c>
      <c r="N50" s="25">
        <v>6.75</v>
      </c>
      <c r="O50" s="26" t="s">
        <v>0</v>
      </c>
    </row>
    <row r="51" spans="2:15" ht="15" customHeight="1" x14ac:dyDescent="0.25">
      <c r="B51" s="23" t="s">
        <v>162</v>
      </c>
      <c r="C51" s="1" t="s">
        <v>164</v>
      </c>
      <c r="D51" s="1"/>
      <c r="E51" s="1" t="s">
        <v>147</v>
      </c>
      <c r="F51" s="1" t="s">
        <v>148</v>
      </c>
      <c r="G51" s="24">
        <v>45377.43041666667</v>
      </c>
      <c r="H51" s="24">
        <v>45729</v>
      </c>
      <c r="I51" s="1" t="s">
        <v>109</v>
      </c>
      <c r="J51" s="25">
        <v>234438.36</v>
      </c>
      <c r="K51" s="25">
        <v>220399.83</v>
      </c>
      <c r="L51" s="25">
        <v>217228.23</v>
      </c>
      <c r="M51" s="25">
        <v>234438.36</v>
      </c>
      <c r="N51" s="25">
        <v>6</v>
      </c>
      <c r="O51" s="26" t="s">
        <v>0</v>
      </c>
    </row>
    <row r="52" spans="2:15" ht="15" customHeight="1" x14ac:dyDescent="0.25">
      <c r="B52" s="23" t="s">
        <v>145</v>
      </c>
      <c r="C52" s="1" t="s">
        <v>164</v>
      </c>
      <c r="D52" s="1"/>
      <c r="E52" s="1" t="s">
        <v>147</v>
      </c>
      <c r="F52" s="1" t="s">
        <v>148</v>
      </c>
      <c r="G52" s="24">
        <v>45397.461875000001</v>
      </c>
      <c r="H52" s="24">
        <v>46001</v>
      </c>
      <c r="I52" s="1" t="s">
        <v>109</v>
      </c>
      <c r="J52" s="25">
        <v>1055000</v>
      </c>
      <c r="K52" s="25">
        <v>957548.62</v>
      </c>
      <c r="L52" s="25">
        <v>955798.83</v>
      </c>
      <c r="M52" s="25">
        <v>1055000</v>
      </c>
      <c r="N52" s="25">
        <v>6.09</v>
      </c>
      <c r="O52" s="26" t="s">
        <v>0</v>
      </c>
    </row>
    <row r="53" spans="2:15" ht="15" customHeight="1" x14ac:dyDescent="0.25">
      <c r="B53" s="23" t="s">
        <v>145</v>
      </c>
      <c r="C53" s="1" t="s">
        <v>164</v>
      </c>
      <c r="D53" s="1"/>
      <c r="E53" s="1" t="s">
        <v>147</v>
      </c>
      <c r="F53" s="1" t="s">
        <v>148</v>
      </c>
      <c r="G53" s="24">
        <v>45448.384699074071</v>
      </c>
      <c r="H53" s="24">
        <v>46001</v>
      </c>
      <c r="I53" s="1" t="s">
        <v>109</v>
      </c>
      <c r="J53" s="25">
        <v>1055000</v>
      </c>
      <c r="K53" s="25">
        <v>963568.05</v>
      </c>
      <c r="L53" s="25">
        <v>953837.68</v>
      </c>
      <c r="M53" s="25">
        <v>1055000</v>
      </c>
      <c r="N53" s="25">
        <v>6.24</v>
      </c>
      <c r="O53" s="26" t="s">
        <v>0</v>
      </c>
    </row>
    <row r="54" spans="2:15" ht="15" customHeight="1" x14ac:dyDescent="0.25">
      <c r="B54" s="23" t="s">
        <v>144</v>
      </c>
      <c r="C54" s="1" t="s">
        <v>196</v>
      </c>
      <c r="D54" s="1"/>
      <c r="E54" s="1" t="s">
        <v>147</v>
      </c>
      <c r="F54" s="1" t="s">
        <v>148</v>
      </c>
      <c r="G54" s="24">
        <v>45376.64775462963</v>
      </c>
      <c r="H54" s="24">
        <v>45677</v>
      </c>
      <c r="I54" s="1" t="s">
        <v>109</v>
      </c>
      <c r="J54" s="25">
        <v>106369.88</v>
      </c>
      <c r="K54" s="25">
        <v>101816.3</v>
      </c>
      <c r="L54" s="25">
        <v>101745.94</v>
      </c>
      <c r="M54" s="25">
        <v>106369.88</v>
      </c>
      <c r="N54" s="25">
        <v>6.25</v>
      </c>
      <c r="O54" s="26" t="s">
        <v>0</v>
      </c>
    </row>
    <row r="55" spans="2:15" ht="15" customHeight="1" x14ac:dyDescent="0.25">
      <c r="B55" s="23" t="s">
        <v>144</v>
      </c>
      <c r="C55" s="1" t="s">
        <v>196</v>
      </c>
      <c r="D55" s="1"/>
      <c r="E55" s="1" t="s">
        <v>147</v>
      </c>
      <c r="F55" s="1" t="s">
        <v>148</v>
      </c>
      <c r="G55" s="24">
        <v>45376.648900462962</v>
      </c>
      <c r="H55" s="24">
        <v>45677</v>
      </c>
      <c r="I55" s="1" t="s">
        <v>109</v>
      </c>
      <c r="J55" s="25">
        <v>106369.88</v>
      </c>
      <c r="K55" s="25">
        <v>101816.3</v>
      </c>
      <c r="L55" s="25">
        <v>101745.94</v>
      </c>
      <c r="M55" s="25">
        <v>106369.88</v>
      </c>
      <c r="N55" s="25">
        <v>6.25</v>
      </c>
      <c r="O55" s="26" t="s">
        <v>0</v>
      </c>
    </row>
    <row r="56" spans="2:15" ht="15" customHeight="1" x14ac:dyDescent="0.25">
      <c r="B56" s="23" t="s">
        <v>144</v>
      </c>
      <c r="C56" s="1" t="s">
        <v>196</v>
      </c>
      <c r="D56" s="1"/>
      <c r="E56" s="1" t="s">
        <v>147</v>
      </c>
      <c r="F56" s="1" t="s">
        <v>148</v>
      </c>
      <c r="G56" s="24">
        <v>45376.648912037039</v>
      </c>
      <c r="H56" s="24">
        <v>45677</v>
      </c>
      <c r="I56" s="1" t="s">
        <v>109</v>
      </c>
      <c r="J56" s="25">
        <v>106369.88</v>
      </c>
      <c r="K56" s="25">
        <v>101816.3</v>
      </c>
      <c r="L56" s="25">
        <v>101745.94</v>
      </c>
      <c r="M56" s="25">
        <v>106369.88</v>
      </c>
      <c r="N56" s="25">
        <v>6.25</v>
      </c>
      <c r="O56" s="26" t="s">
        <v>0</v>
      </c>
    </row>
    <row r="57" spans="2:15" ht="15" customHeight="1" x14ac:dyDescent="0.25">
      <c r="B57" s="23" t="s">
        <v>144</v>
      </c>
      <c r="C57" s="1" t="s">
        <v>196</v>
      </c>
      <c r="D57" s="1"/>
      <c r="E57" s="1" t="s">
        <v>147</v>
      </c>
      <c r="F57" s="1" t="s">
        <v>148</v>
      </c>
      <c r="G57" s="24">
        <v>45376.648912037039</v>
      </c>
      <c r="H57" s="24">
        <v>45677</v>
      </c>
      <c r="I57" s="1" t="s">
        <v>109</v>
      </c>
      <c r="J57" s="25">
        <v>106369.88</v>
      </c>
      <c r="K57" s="25">
        <v>101816.3</v>
      </c>
      <c r="L57" s="25">
        <v>101745.94</v>
      </c>
      <c r="M57" s="25">
        <v>106369.88</v>
      </c>
      <c r="N57" s="25">
        <v>6.25</v>
      </c>
      <c r="O57" s="26" t="s">
        <v>0</v>
      </c>
    </row>
    <row r="58" spans="2:15" ht="15" customHeight="1" x14ac:dyDescent="0.25">
      <c r="B58" s="23" t="s">
        <v>144</v>
      </c>
      <c r="C58" s="1" t="s">
        <v>196</v>
      </c>
      <c r="D58" s="1"/>
      <c r="E58" s="1" t="s">
        <v>147</v>
      </c>
      <c r="F58" s="1" t="s">
        <v>148</v>
      </c>
      <c r="G58" s="24">
        <v>45376.648923611108</v>
      </c>
      <c r="H58" s="24">
        <v>45677</v>
      </c>
      <c r="I58" s="1" t="s">
        <v>109</v>
      </c>
      <c r="J58" s="25">
        <v>106369.88</v>
      </c>
      <c r="K58" s="25">
        <v>101816.3</v>
      </c>
      <c r="L58" s="25">
        <v>101745.94</v>
      </c>
      <c r="M58" s="25">
        <v>106369.88</v>
      </c>
      <c r="N58" s="25">
        <v>6.25</v>
      </c>
      <c r="O58" s="26" t="s">
        <v>0</v>
      </c>
    </row>
    <row r="59" spans="2:15" ht="15" customHeight="1" x14ac:dyDescent="0.25">
      <c r="B59" s="23" t="s">
        <v>144</v>
      </c>
      <c r="C59" s="1" t="s">
        <v>196</v>
      </c>
      <c r="D59" s="1"/>
      <c r="E59" s="1" t="s">
        <v>147</v>
      </c>
      <c r="F59" s="1" t="s">
        <v>148</v>
      </c>
      <c r="G59" s="24">
        <v>45376.648935185185</v>
      </c>
      <c r="H59" s="24">
        <v>45677</v>
      </c>
      <c r="I59" s="1" t="s">
        <v>109</v>
      </c>
      <c r="J59" s="25">
        <v>106369.88</v>
      </c>
      <c r="K59" s="25">
        <v>101816.3</v>
      </c>
      <c r="L59" s="25">
        <v>101745.94</v>
      </c>
      <c r="M59" s="25">
        <v>106369.88</v>
      </c>
      <c r="N59" s="25">
        <v>6.25</v>
      </c>
      <c r="O59" s="26" t="s">
        <v>0</v>
      </c>
    </row>
    <row r="60" spans="2:15" ht="15" customHeight="1" x14ac:dyDescent="0.25">
      <c r="B60" s="23" t="s">
        <v>144</v>
      </c>
      <c r="C60" s="1" t="s">
        <v>196</v>
      </c>
      <c r="D60" s="1"/>
      <c r="E60" s="1" t="s">
        <v>147</v>
      </c>
      <c r="F60" s="1" t="s">
        <v>148</v>
      </c>
      <c r="G60" s="24">
        <v>45376.648935185185</v>
      </c>
      <c r="H60" s="24">
        <v>45677</v>
      </c>
      <c r="I60" s="1" t="s">
        <v>109</v>
      </c>
      <c r="J60" s="25">
        <v>106369.88</v>
      </c>
      <c r="K60" s="25">
        <v>101816.3</v>
      </c>
      <c r="L60" s="25">
        <v>101745.94</v>
      </c>
      <c r="M60" s="25">
        <v>106369.88</v>
      </c>
      <c r="N60" s="25">
        <v>6.25</v>
      </c>
      <c r="O60" s="26" t="s">
        <v>0</v>
      </c>
    </row>
    <row r="61" spans="2:15" ht="15" customHeight="1" x14ac:dyDescent="0.25">
      <c r="B61" s="23" t="s">
        <v>144</v>
      </c>
      <c r="C61" s="1" t="s">
        <v>196</v>
      </c>
      <c r="D61" s="1"/>
      <c r="E61" s="1" t="s">
        <v>147</v>
      </c>
      <c r="F61" s="1" t="s">
        <v>148</v>
      </c>
      <c r="G61" s="24">
        <v>45376.648946759262</v>
      </c>
      <c r="H61" s="24">
        <v>45677</v>
      </c>
      <c r="I61" s="1" t="s">
        <v>109</v>
      </c>
      <c r="J61" s="25">
        <v>106369.88</v>
      </c>
      <c r="K61" s="25">
        <v>101816.3</v>
      </c>
      <c r="L61" s="25">
        <v>101745.94</v>
      </c>
      <c r="M61" s="25">
        <v>106369.88</v>
      </c>
      <c r="N61" s="25">
        <v>6.25</v>
      </c>
      <c r="O61" s="26" t="s">
        <v>0</v>
      </c>
    </row>
    <row r="62" spans="2:15" ht="15" customHeight="1" x14ac:dyDescent="0.25">
      <c r="B62" s="23" t="s">
        <v>144</v>
      </c>
      <c r="C62" s="1" t="s">
        <v>196</v>
      </c>
      <c r="D62" s="1"/>
      <c r="E62" s="1" t="s">
        <v>147</v>
      </c>
      <c r="F62" s="1" t="s">
        <v>148</v>
      </c>
      <c r="G62" s="24">
        <v>45376.648958333331</v>
      </c>
      <c r="H62" s="24">
        <v>45677</v>
      </c>
      <c r="I62" s="1" t="s">
        <v>109</v>
      </c>
      <c r="J62" s="25">
        <v>106369.88</v>
      </c>
      <c r="K62" s="25">
        <v>101816.3</v>
      </c>
      <c r="L62" s="25">
        <v>101745.94</v>
      </c>
      <c r="M62" s="25">
        <v>106369.88</v>
      </c>
      <c r="N62" s="25">
        <v>6.25</v>
      </c>
      <c r="O62" s="26" t="s">
        <v>0</v>
      </c>
    </row>
    <row r="63" spans="2:15" ht="15" customHeight="1" x14ac:dyDescent="0.25">
      <c r="B63" s="23" t="s">
        <v>144</v>
      </c>
      <c r="C63" s="1" t="s">
        <v>196</v>
      </c>
      <c r="D63" s="1"/>
      <c r="E63" s="1" t="s">
        <v>147</v>
      </c>
      <c r="F63" s="1" t="s">
        <v>148</v>
      </c>
      <c r="G63" s="24">
        <v>45376.648958333331</v>
      </c>
      <c r="H63" s="24">
        <v>45677</v>
      </c>
      <c r="I63" s="1" t="s">
        <v>109</v>
      </c>
      <c r="J63" s="25">
        <v>106369.88</v>
      </c>
      <c r="K63" s="25">
        <v>101816.3</v>
      </c>
      <c r="L63" s="25">
        <v>101745.94</v>
      </c>
      <c r="M63" s="25">
        <v>106369.88</v>
      </c>
      <c r="N63" s="25">
        <v>6.25</v>
      </c>
      <c r="O63" s="26" t="s">
        <v>0</v>
      </c>
    </row>
    <row r="64" spans="2:15" ht="15" customHeight="1" x14ac:dyDescent="0.25">
      <c r="B64" s="23" t="s">
        <v>144</v>
      </c>
      <c r="C64" s="1" t="s">
        <v>149</v>
      </c>
      <c r="D64" s="1"/>
      <c r="E64" s="1" t="s">
        <v>147</v>
      </c>
      <c r="F64" s="1" t="s">
        <v>148</v>
      </c>
      <c r="G64" s="24">
        <v>45012.662048611113</v>
      </c>
      <c r="H64" s="24">
        <v>45553</v>
      </c>
      <c r="I64" s="1" t="s">
        <v>109</v>
      </c>
      <c r="J64" s="25">
        <v>108744.92</v>
      </c>
      <c r="K64" s="25">
        <v>100000</v>
      </c>
      <c r="L64" s="25">
        <v>100176.78</v>
      </c>
      <c r="M64" s="25">
        <v>108744.92</v>
      </c>
      <c r="N64" s="25">
        <v>5.9</v>
      </c>
      <c r="O64" s="26" t="s">
        <v>0</v>
      </c>
    </row>
    <row r="65" spans="2:15" ht="15" customHeight="1" x14ac:dyDescent="0.25">
      <c r="B65" s="23" t="s">
        <v>144</v>
      </c>
      <c r="C65" s="1" t="s">
        <v>149</v>
      </c>
      <c r="D65" s="1"/>
      <c r="E65" s="1" t="s">
        <v>147</v>
      </c>
      <c r="F65" s="1" t="s">
        <v>148</v>
      </c>
      <c r="G65" s="24">
        <v>45012.66207175926</v>
      </c>
      <c r="H65" s="24">
        <v>45553</v>
      </c>
      <c r="I65" s="1" t="s">
        <v>109</v>
      </c>
      <c r="J65" s="25">
        <v>108744.92</v>
      </c>
      <c r="K65" s="25">
        <v>100000</v>
      </c>
      <c r="L65" s="25">
        <v>100176.78</v>
      </c>
      <c r="M65" s="25">
        <v>108744.92</v>
      </c>
      <c r="N65" s="25">
        <v>5.9</v>
      </c>
      <c r="O65" s="26" t="s">
        <v>0</v>
      </c>
    </row>
    <row r="66" spans="2:15" ht="15" customHeight="1" x14ac:dyDescent="0.25">
      <c r="B66" s="23" t="s">
        <v>144</v>
      </c>
      <c r="C66" s="1" t="s">
        <v>149</v>
      </c>
      <c r="D66" s="1"/>
      <c r="E66" s="1" t="s">
        <v>147</v>
      </c>
      <c r="F66" s="1" t="s">
        <v>148</v>
      </c>
      <c r="G66" s="24">
        <v>45012.662094907406</v>
      </c>
      <c r="H66" s="24">
        <v>45553</v>
      </c>
      <c r="I66" s="1" t="s">
        <v>109</v>
      </c>
      <c r="J66" s="25">
        <v>108744.92</v>
      </c>
      <c r="K66" s="25">
        <v>100000</v>
      </c>
      <c r="L66" s="25">
        <v>100176.78</v>
      </c>
      <c r="M66" s="25">
        <v>108744.92</v>
      </c>
      <c r="N66" s="25">
        <v>5.9</v>
      </c>
      <c r="O66" s="26" t="s">
        <v>0</v>
      </c>
    </row>
    <row r="67" spans="2:15" ht="15" customHeight="1" x14ac:dyDescent="0.25">
      <c r="B67" s="23" t="s">
        <v>144</v>
      </c>
      <c r="C67" s="1" t="s">
        <v>149</v>
      </c>
      <c r="D67" s="1"/>
      <c r="E67" s="1" t="s">
        <v>147</v>
      </c>
      <c r="F67" s="1" t="s">
        <v>148</v>
      </c>
      <c r="G67" s="24">
        <v>45012.662118055552</v>
      </c>
      <c r="H67" s="24">
        <v>45553</v>
      </c>
      <c r="I67" s="1" t="s">
        <v>109</v>
      </c>
      <c r="J67" s="25">
        <v>108744.92</v>
      </c>
      <c r="K67" s="25">
        <v>100000</v>
      </c>
      <c r="L67" s="25">
        <v>100176.78</v>
      </c>
      <c r="M67" s="25">
        <v>108744.92</v>
      </c>
      <c r="N67" s="25">
        <v>5.9</v>
      </c>
      <c r="O67" s="26" t="s">
        <v>0</v>
      </c>
    </row>
    <row r="68" spans="2:15" ht="15" customHeight="1" x14ac:dyDescent="0.25">
      <c r="B68" s="23" t="s">
        <v>144</v>
      </c>
      <c r="C68" s="1" t="s">
        <v>149</v>
      </c>
      <c r="D68" s="1"/>
      <c r="E68" s="1" t="s">
        <v>147</v>
      </c>
      <c r="F68" s="1" t="s">
        <v>148</v>
      </c>
      <c r="G68" s="24">
        <v>45012.662141203706</v>
      </c>
      <c r="H68" s="24">
        <v>45553</v>
      </c>
      <c r="I68" s="1" t="s">
        <v>109</v>
      </c>
      <c r="J68" s="25">
        <v>108744.92</v>
      </c>
      <c r="K68" s="25">
        <v>100000</v>
      </c>
      <c r="L68" s="25">
        <v>100176.78</v>
      </c>
      <c r="M68" s="25">
        <v>108744.92</v>
      </c>
      <c r="N68" s="25">
        <v>5.9</v>
      </c>
      <c r="O68" s="26" t="s">
        <v>0</v>
      </c>
    </row>
    <row r="69" spans="2:15" ht="15" customHeight="1" x14ac:dyDescent="0.25">
      <c r="B69" s="23" t="s">
        <v>144</v>
      </c>
      <c r="C69" s="1" t="s">
        <v>149</v>
      </c>
      <c r="D69" s="1"/>
      <c r="E69" s="1" t="s">
        <v>147</v>
      </c>
      <c r="F69" s="1" t="s">
        <v>148</v>
      </c>
      <c r="G69" s="24">
        <v>45118.515949074077</v>
      </c>
      <c r="H69" s="24">
        <v>45482</v>
      </c>
      <c r="I69" s="1" t="s">
        <v>109</v>
      </c>
      <c r="J69" s="25">
        <v>263125</v>
      </c>
      <c r="K69" s="25">
        <v>250035.74</v>
      </c>
      <c r="L69" s="25">
        <v>252983.11</v>
      </c>
      <c r="M69" s="25">
        <v>263125</v>
      </c>
      <c r="N69" s="25">
        <v>5.25</v>
      </c>
      <c r="O69" s="26" t="s">
        <v>0</v>
      </c>
    </row>
    <row r="70" spans="2:15" ht="15" customHeight="1" x14ac:dyDescent="0.25">
      <c r="B70" s="23" t="s">
        <v>144</v>
      </c>
      <c r="C70" s="1" t="s">
        <v>149</v>
      </c>
      <c r="D70" s="1"/>
      <c r="E70" s="1" t="s">
        <v>147</v>
      </c>
      <c r="F70" s="1" t="s">
        <v>148</v>
      </c>
      <c r="G70" s="24">
        <v>45118.518333333333</v>
      </c>
      <c r="H70" s="24">
        <v>45482</v>
      </c>
      <c r="I70" s="1" t="s">
        <v>109</v>
      </c>
      <c r="J70" s="25">
        <v>263125</v>
      </c>
      <c r="K70" s="25">
        <v>250035.74</v>
      </c>
      <c r="L70" s="25">
        <v>252983.11</v>
      </c>
      <c r="M70" s="25">
        <v>263125</v>
      </c>
      <c r="N70" s="25">
        <v>5.25</v>
      </c>
      <c r="O70" s="26" t="s">
        <v>0</v>
      </c>
    </row>
    <row r="71" spans="2:15" ht="15" customHeight="1" x14ac:dyDescent="0.25">
      <c r="B71" s="23" t="s">
        <v>144</v>
      </c>
      <c r="C71" s="1" t="s">
        <v>149</v>
      </c>
      <c r="D71" s="1"/>
      <c r="E71" s="1" t="s">
        <v>147</v>
      </c>
      <c r="F71" s="1" t="s">
        <v>148</v>
      </c>
      <c r="G71" s="24">
        <v>45118.51834490741</v>
      </c>
      <c r="H71" s="24">
        <v>45482</v>
      </c>
      <c r="I71" s="1" t="s">
        <v>109</v>
      </c>
      <c r="J71" s="25">
        <v>263125</v>
      </c>
      <c r="K71" s="25">
        <v>250035.74</v>
      </c>
      <c r="L71" s="25">
        <v>252983.11</v>
      </c>
      <c r="M71" s="25">
        <v>263125</v>
      </c>
      <c r="N71" s="25">
        <v>5.25</v>
      </c>
      <c r="O71" s="26" t="s">
        <v>0</v>
      </c>
    </row>
    <row r="72" spans="2:15" ht="15" customHeight="1" x14ac:dyDescent="0.25">
      <c r="B72" s="23" t="s">
        <v>144</v>
      </c>
      <c r="C72" s="1" t="s">
        <v>149</v>
      </c>
      <c r="D72" s="1"/>
      <c r="E72" s="1" t="s">
        <v>147</v>
      </c>
      <c r="F72" s="1" t="s">
        <v>148</v>
      </c>
      <c r="G72" s="24">
        <v>45118.518368055556</v>
      </c>
      <c r="H72" s="24">
        <v>45482</v>
      </c>
      <c r="I72" s="1" t="s">
        <v>109</v>
      </c>
      <c r="J72" s="25">
        <v>263125</v>
      </c>
      <c r="K72" s="25">
        <v>250035.74</v>
      </c>
      <c r="L72" s="25">
        <v>252983.11</v>
      </c>
      <c r="M72" s="25">
        <v>263125</v>
      </c>
      <c r="N72" s="25">
        <v>5.25</v>
      </c>
      <c r="O72" s="26" t="s">
        <v>0</v>
      </c>
    </row>
    <row r="73" spans="2:15" ht="15" customHeight="1" x14ac:dyDescent="0.25">
      <c r="B73" s="23" t="s">
        <v>144</v>
      </c>
      <c r="C73" s="1" t="s">
        <v>149</v>
      </c>
      <c r="D73" s="1"/>
      <c r="E73" s="1" t="s">
        <v>147</v>
      </c>
      <c r="F73" s="1" t="s">
        <v>148</v>
      </c>
      <c r="G73" s="24">
        <v>45118.518379629626</v>
      </c>
      <c r="H73" s="24">
        <v>45482</v>
      </c>
      <c r="I73" s="1" t="s">
        <v>109</v>
      </c>
      <c r="J73" s="25">
        <v>263125</v>
      </c>
      <c r="K73" s="25">
        <v>250035.74</v>
      </c>
      <c r="L73" s="25">
        <v>252983.11</v>
      </c>
      <c r="M73" s="25">
        <v>263125</v>
      </c>
      <c r="N73" s="25">
        <v>5.25</v>
      </c>
      <c r="O73" s="26" t="s">
        <v>0</v>
      </c>
    </row>
    <row r="74" spans="2:15" ht="15" customHeight="1" x14ac:dyDescent="0.25">
      <c r="B74" s="23" t="s">
        <v>144</v>
      </c>
      <c r="C74" s="1" t="s">
        <v>149</v>
      </c>
      <c r="D74" s="1"/>
      <c r="E74" s="1" t="s">
        <v>147</v>
      </c>
      <c r="F74" s="1" t="s">
        <v>148</v>
      </c>
      <c r="G74" s="24">
        <v>45118.51840277778</v>
      </c>
      <c r="H74" s="24">
        <v>45482</v>
      </c>
      <c r="I74" s="1" t="s">
        <v>109</v>
      </c>
      <c r="J74" s="25">
        <v>263125</v>
      </c>
      <c r="K74" s="25">
        <v>250035.74</v>
      </c>
      <c r="L74" s="25">
        <v>252983.11</v>
      </c>
      <c r="M74" s="25">
        <v>263125</v>
      </c>
      <c r="N74" s="25">
        <v>5.25</v>
      </c>
      <c r="O74" s="26" t="s">
        <v>0</v>
      </c>
    </row>
    <row r="75" spans="2:15" ht="15" customHeight="1" x14ac:dyDescent="0.25">
      <c r="B75" s="23" t="s">
        <v>144</v>
      </c>
      <c r="C75" s="1" t="s">
        <v>149</v>
      </c>
      <c r="D75" s="1"/>
      <c r="E75" s="1" t="s">
        <v>147</v>
      </c>
      <c r="F75" s="1" t="s">
        <v>148</v>
      </c>
      <c r="G75" s="24">
        <v>45118.518414351849</v>
      </c>
      <c r="H75" s="24">
        <v>45482</v>
      </c>
      <c r="I75" s="1" t="s">
        <v>109</v>
      </c>
      <c r="J75" s="25">
        <v>263125</v>
      </c>
      <c r="K75" s="25">
        <v>250035.74</v>
      </c>
      <c r="L75" s="25">
        <v>252983.11</v>
      </c>
      <c r="M75" s="25">
        <v>263125</v>
      </c>
      <c r="N75" s="25">
        <v>5.25</v>
      </c>
      <c r="O75" s="26" t="s">
        <v>0</v>
      </c>
    </row>
    <row r="76" spans="2:15" ht="15" customHeight="1" x14ac:dyDescent="0.25">
      <c r="B76" s="23" t="s">
        <v>144</v>
      </c>
      <c r="C76" s="1" t="s">
        <v>149</v>
      </c>
      <c r="D76" s="1"/>
      <c r="E76" s="1" t="s">
        <v>147</v>
      </c>
      <c r="F76" s="1" t="s">
        <v>148</v>
      </c>
      <c r="G76" s="24">
        <v>45118.518425925926</v>
      </c>
      <c r="H76" s="24">
        <v>45482</v>
      </c>
      <c r="I76" s="1" t="s">
        <v>109</v>
      </c>
      <c r="J76" s="25">
        <v>263125</v>
      </c>
      <c r="K76" s="25">
        <v>250035.74</v>
      </c>
      <c r="L76" s="25">
        <v>252983.11</v>
      </c>
      <c r="M76" s="25">
        <v>263125</v>
      </c>
      <c r="N76" s="25">
        <v>5.25</v>
      </c>
      <c r="O76" s="26" t="s">
        <v>0</v>
      </c>
    </row>
    <row r="77" spans="2:15" ht="15" customHeight="1" x14ac:dyDescent="0.25">
      <c r="B77" s="23" t="s">
        <v>144</v>
      </c>
      <c r="C77" s="1" t="s">
        <v>149</v>
      </c>
      <c r="D77" s="1"/>
      <c r="E77" s="1" t="s">
        <v>147</v>
      </c>
      <c r="F77" s="1" t="s">
        <v>148</v>
      </c>
      <c r="G77" s="24">
        <v>45266.682997685188</v>
      </c>
      <c r="H77" s="24">
        <v>45498</v>
      </c>
      <c r="I77" s="1" t="s">
        <v>109</v>
      </c>
      <c r="J77" s="25">
        <v>26179.17</v>
      </c>
      <c r="K77" s="25">
        <v>25549.21</v>
      </c>
      <c r="L77" s="25">
        <v>25331.17</v>
      </c>
      <c r="M77" s="25">
        <v>26179.17</v>
      </c>
      <c r="N77" s="25">
        <v>3.92</v>
      </c>
      <c r="O77" s="26" t="s">
        <v>0</v>
      </c>
    </row>
    <row r="78" spans="2:15" ht="15" customHeight="1" x14ac:dyDescent="0.25">
      <c r="B78" s="23" t="s">
        <v>163</v>
      </c>
      <c r="C78" s="1" t="s">
        <v>150</v>
      </c>
      <c r="D78" s="1"/>
      <c r="E78" s="1" t="s">
        <v>147</v>
      </c>
      <c r="F78" s="1" t="s">
        <v>148</v>
      </c>
      <c r="G78" s="24">
        <v>44749.670671296299</v>
      </c>
      <c r="H78" s="24">
        <v>45841</v>
      </c>
      <c r="I78" s="1" t="s">
        <v>109</v>
      </c>
      <c r="J78" s="25">
        <v>1134630.1599999999</v>
      </c>
      <c r="K78" s="25">
        <v>999999.99</v>
      </c>
      <c r="L78" s="25">
        <v>1010723.4</v>
      </c>
      <c r="M78" s="25">
        <v>1134630.1599999999</v>
      </c>
      <c r="N78" s="25">
        <v>4.5</v>
      </c>
      <c r="O78" s="26" t="s">
        <v>0</v>
      </c>
    </row>
    <row r="79" spans="2:15" ht="15" customHeight="1" x14ac:dyDescent="0.25">
      <c r="B79" s="23" t="s">
        <v>144</v>
      </c>
      <c r="C79" s="1" t="s">
        <v>165</v>
      </c>
      <c r="D79" s="1"/>
      <c r="E79" s="1" t="s">
        <v>147</v>
      </c>
      <c r="F79" s="1" t="s">
        <v>148</v>
      </c>
      <c r="G79" s="24">
        <v>45471.740717592591</v>
      </c>
      <c r="H79" s="24">
        <v>45552</v>
      </c>
      <c r="I79" s="1" t="s">
        <v>109</v>
      </c>
      <c r="J79" s="25">
        <v>102990.39999999999</v>
      </c>
      <c r="K79" s="25">
        <v>101722.29</v>
      </c>
      <c r="L79" s="25">
        <v>101753.46</v>
      </c>
      <c r="M79" s="25">
        <v>102990.39999999999</v>
      </c>
      <c r="N79" s="25">
        <v>5.75</v>
      </c>
      <c r="O79" s="26" t="s">
        <v>0</v>
      </c>
    </row>
    <row r="80" spans="2:15" ht="15" customHeight="1" x14ac:dyDescent="0.25">
      <c r="B80" s="23" t="s">
        <v>162</v>
      </c>
      <c r="C80" s="1" t="s">
        <v>152</v>
      </c>
      <c r="D80" s="1"/>
      <c r="E80" s="1" t="s">
        <v>147</v>
      </c>
      <c r="F80" s="1" t="s">
        <v>148</v>
      </c>
      <c r="G80" s="24">
        <v>44272.599537037036</v>
      </c>
      <c r="H80" s="24">
        <v>46829</v>
      </c>
      <c r="I80" s="1" t="s">
        <v>109</v>
      </c>
      <c r="J80" s="25">
        <v>346325.34</v>
      </c>
      <c r="K80" s="25">
        <v>250000.01</v>
      </c>
      <c r="L80" s="25">
        <v>253895.54</v>
      </c>
      <c r="M80" s="25">
        <v>346325.34</v>
      </c>
      <c r="N80" s="25">
        <v>5.5</v>
      </c>
      <c r="O80" s="26" t="s">
        <v>0</v>
      </c>
    </row>
    <row r="81" spans="2:15" ht="15" customHeight="1" x14ac:dyDescent="0.25">
      <c r="B81" s="23" t="s">
        <v>162</v>
      </c>
      <c r="C81" s="1" t="s">
        <v>152</v>
      </c>
      <c r="D81" s="1"/>
      <c r="E81" s="1" t="s">
        <v>147</v>
      </c>
      <c r="F81" s="1" t="s">
        <v>148</v>
      </c>
      <c r="G81" s="24">
        <v>44328.737164351849</v>
      </c>
      <c r="H81" s="24">
        <v>46154</v>
      </c>
      <c r="I81" s="1" t="s">
        <v>109</v>
      </c>
      <c r="J81" s="25">
        <v>378793.15</v>
      </c>
      <c r="K81" s="25">
        <v>300000.01</v>
      </c>
      <c r="L81" s="25">
        <v>302052.24</v>
      </c>
      <c r="M81" s="25">
        <v>378793.15</v>
      </c>
      <c r="N81" s="25">
        <v>5.25</v>
      </c>
      <c r="O81" s="26" t="s">
        <v>0</v>
      </c>
    </row>
    <row r="82" spans="2:15" ht="15" customHeight="1" x14ac:dyDescent="0.25">
      <c r="B82" s="23" t="s">
        <v>162</v>
      </c>
      <c r="C82" s="1" t="s">
        <v>152</v>
      </c>
      <c r="D82" s="1"/>
      <c r="E82" s="1" t="s">
        <v>147</v>
      </c>
      <c r="F82" s="1" t="s">
        <v>148</v>
      </c>
      <c r="G82" s="24">
        <v>44348.65697916667</v>
      </c>
      <c r="H82" s="24">
        <v>45789</v>
      </c>
      <c r="I82" s="1" t="s">
        <v>109</v>
      </c>
      <c r="J82" s="25">
        <v>757586.3</v>
      </c>
      <c r="K82" s="25">
        <v>610388.99</v>
      </c>
      <c r="L82" s="25">
        <v>607627.68000000005</v>
      </c>
      <c r="M82" s="25">
        <v>757586.3</v>
      </c>
      <c r="N82" s="25">
        <v>5.25</v>
      </c>
      <c r="O82" s="26" t="s">
        <v>0</v>
      </c>
    </row>
    <row r="83" spans="2:15" ht="15" customHeight="1" x14ac:dyDescent="0.25">
      <c r="B83" s="23" t="s">
        <v>144</v>
      </c>
      <c r="C83" s="1" t="s">
        <v>152</v>
      </c>
      <c r="D83" s="1"/>
      <c r="E83" s="1" t="s">
        <v>147</v>
      </c>
      <c r="F83" s="1" t="s">
        <v>148</v>
      </c>
      <c r="G83" s="24">
        <v>45393.657777777778</v>
      </c>
      <c r="H83" s="24">
        <v>46063</v>
      </c>
      <c r="I83" s="1" t="s">
        <v>109</v>
      </c>
      <c r="J83" s="25">
        <v>234177.86</v>
      </c>
      <c r="K83" s="25">
        <v>209965.26</v>
      </c>
      <c r="L83" s="25">
        <v>210918.65</v>
      </c>
      <c r="M83" s="25">
        <v>234177.86</v>
      </c>
      <c r="N83" s="25">
        <v>5.5</v>
      </c>
      <c r="O83" s="26" t="s">
        <v>0</v>
      </c>
    </row>
    <row r="84" spans="2:15" ht="15" customHeight="1" x14ac:dyDescent="0.25">
      <c r="B84" s="23" t="s">
        <v>144</v>
      </c>
      <c r="C84" s="1" t="s">
        <v>152</v>
      </c>
      <c r="D84" s="1"/>
      <c r="E84" s="1" t="s">
        <v>147</v>
      </c>
      <c r="F84" s="1" t="s">
        <v>148</v>
      </c>
      <c r="G84" s="24">
        <v>45400.623020833336</v>
      </c>
      <c r="H84" s="24">
        <v>46063</v>
      </c>
      <c r="I84" s="1" t="s">
        <v>109</v>
      </c>
      <c r="J84" s="25">
        <v>826510.29</v>
      </c>
      <c r="K84" s="25">
        <v>743217.55</v>
      </c>
      <c r="L84" s="25">
        <v>745563.06</v>
      </c>
      <c r="M84" s="25">
        <v>826510.29</v>
      </c>
      <c r="N84" s="25">
        <v>5.5</v>
      </c>
      <c r="O84" s="26" t="s">
        <v>0</v>
      </c>
    </row>
    <row r="85" spans="2:15" ht="15" customHeight="1" x14ac:dyDescent="0.25">
      <c r="B85" s="23" t="s">
        <v>144</v>
      </c>
      <c r="C85" s="1" t="s">
        <v>152</v>
      </c>
      <c r="D85" s="1"/>
      <c r="E85" s="1" t="s">
        <v>147</v>
      </c>
      <c r="F85" s="1" t="s">
        <v>148</v>
      </c>
      <c r="G85" s="24">
        <v>45414.688368055555</v>
      </c>
      <c r="H85" s="24">
        <v>46063</v>
      </c>
      <c r="I85" s="1" t="s">
        <v>109</v>
      </c>
      <c r="J85" s="25">
        <v>440805.47</v>
      </c>
      <c r="K85" s="25">
        <v>393329.32</v>
      </c>
      <c r="L85" s="25">
        <v>393987.67</v>
      </c>
      <c r="M85" s="25">
        <v>440805.47</v>
      </c>
      <c r="N85" s="25">
        <v>5.5</v>
      </c>
      <c r="O85" s="26" t="s">
        <v>0</v>
      </c>
    </row>
    <row r="86" spans="2:15" ht="15" customHeight="1" x14ac:dyDescent="0.25">
      <c r="B86" s="23" t="s">
        <v>144</v>
      </c>
      <c r="C86" s="1" t="s">
        <v>152</v>
      </c>
      <c r="D86" s="1"/>
      <c r="E86" s="1" t="s">
        <v>147</v>
      </c>
      <c r="F86" s="1" t="s">
        <v>148</v>
      </c>
      <c r="G86" s="24">
        <v>45414.691736111112</v>
      </c>
      <c r="H86" s="24">
        <v>46426</v>
      </c>
      <c r="I86" s="1" t="s">
        <v>109</v>
      </c>
      <c r="J86" s="25">
        <v>361625.79</v>
      </c>
      <c r="K86" s="25">
        <v>302324.77</v>
      </c>
      <c r="L86" s="25">
        <v>302794.34999999998</v>
      </c>
      <c r="M86" s="25">
        <v>361625.79</v>
      </c>
      <c r="N86" s="25">
        <v>5.5</v>
      </c>
      <c r="O86" s="26" t="s">
        <v>0</v>
      </c>
    </row>
    <row r="87" spans="2:15" ht="15" customHeight="1" x14ac:dyDescent="0.25">
      <c r="B87" s="23" t="s">
        <v>145</v>
      </c>
      <c r="C87" s="1" t="s">
        <v>173</v>
      </c>
      <c r="D87" s="1"/>
      <c r="E87" s="1" t="s">
        <v>147</v>
      </c>
      <c r="F87" s="1"/>
      <c r="G87" s="24">
        <v>44944.444039351853</v>
      </c>
      <c r="H87" s="24">
        <v>46864</v>
      </c>
      <c r="I87" s="1" t="s">
        <v>109</v>
      </c>
      <c r="J87" s="25">
        <v>159491.54</v>
      </c>
      <c r="K87" s="25">
        <v>125217.55</v>
      </c>
      <c r="L87" s="25">
        <v>123986.78</v>
      </c>
      <c r="M87" s="25">
        <v>159491.54</v>
      </c>
      <c r="N87" s="25">
        <v>6</v>
      </c>
      <c r="O87" s="26" t="s">
        <v>0</v>
      </c>
    </row>
    <row r="88" spans="2:15" ht="15" customHeight="1" x14ac:dyDescent="0.25">
      <c r="B88" s="23" t="s">
        <v>145</v>
      </c>
      <c r="C88" s="1" t="s">
        <v>173</v>
      </c>
      <c r="D88" s="1"/>
      <c r="E88" s="1" t="s">
        <v>147</v>
      </c>
      <c r="F88" s="1"/>
      <c r="G88" s="24">
        <v>44945.402800925927</v>
      </c>
      <c r="H88" s="24">
        <v>46864</v>
      </c>
      <c r="I88" s="1" t="s">
        <v>109</v>
      </c>
      <c r="J88" s="25">
        <v>66454.899999999994</v>
      </c>
      <c r="K88" s="25">
        <v>51932.17</v>
      </c>
      <c r="L88" s="25">
        <v>51474.33</v>
      </c>
      <c r="M88" s="25">
        <v>66454.899999999994</v>
      </c>
      <c r="N88" s="25">
        <v>6</v>
      </c>
      <c r="O88" s="26" t="s">
        <v>0</v>
      </c>
    </row>
    <row r="89" spans="2:15" ht="15" customHeight="1" x14ac:dyDescent="0.25">
      <c r="B89" s="23" t="s">
        <v>145</v>
      </c>
      <c r="C89" s="1" t="s">
        <v>173</v>
      </c>
      <c r="D89" s="1"/>
      <c r="E89" s="1" t="s">
        <v>147</v>
      </c>
      <c r="F89" s="1"/>
      <c r="G89" s="24">
        <v>45049.614363425928</v>
      </c>
      <c r="H89" s="24">
        <v>46864</v>
      </c>
      <c r="I89" s="1" t="s">
        <v>109</v>
      </c>
      <c r="J89" s="25">
        <v>190979.20000000001</v>
      </c>
      <c r="K89" s="25">
        <v>147121.01</v>
      </c>
      <c r="L89" s="25">
        <v>148568.19</v>
      </c>
      <c r="M89" s="25">
        <v>190979.20000000001</v>
      </c>
      <c r="N89" s="25">
        <v>6</v>
      </c>
      <c r="O89" s="26" t="s">
        <v>0</v>
      </c>
    </row>
    <row r="90" spans="2:15" ht="15" customHeight="1" x14ac:dyDescent="0.25">
      <c r="B90" s="23" t="s">
        <v>174</v>
      </c>
      <c r="C90" s="1" t="s">
        <v>175</v>
      </c>
      <c r="D90" s="1"/>
      <c r="E90" s="1" t="s">
        <v>147</v>
      </c>
      <c r="F90" s="1"/>
      <c r="G90" s="24">
        <v>45387.635891203703</v>
      </c>
      <c r="H90" s="24">
        <v>45512</v>
      </c>
      <c r="I90" s="1" t="s">
        <v>109</v>
      </c>
      <c r="J90" s="25">
        <v>1000000</v>
      </c>
      <c r="K90" s="25">
        <v>982234.37</v>
      </c>
      <c r="L90" s="25">
        <v>994422.91</v>
      </c>
      <c r="M90" s="25">
        <v>1000000</v>
      </c>
      <c r="N90" s="25">
        <v>5.1100000000000003</v>
      </c>
      <c r="O90" s="26" t="s">
        <v>0</v>
      </c>
    </row>
    <row r="91" spans="2:15" ht="15" customHeight="1" x14ac:dyDescent="0.25">
      <c r="B91" s="23" t="s">
        <v>174</v>
      </c>
      <c r="C91" s="1" t="s">
        <v>175</v>
      </c>
      <c r="D91" s="1"/>
      <c r="E91" s="1" t="s">
        <v>147</v>
      </c>
      <c r="F91" s="1"/>
      <c r="G91" s="24">
        <v>45387.636412037034</v>
      </c>
      <c r="H91" s="24">
        <v>45484</v>
      </c>
      <c r="I91" s="1" t="s">
        <v>109</v>
      </c>
      <c r="J91" s="25">
        <v>2000000</v>
      </c>
      <c r="K91" s="25">
        <v>1972755</v>
      </c>
      <c r="L91" s="25">
        <v>1996891.54</v>
      </c>
      <c r="M91" s="25">
        <v>2000000</v>
      </c>
      <c r="N91" s="25">
        <v>5.05</v>
      </c>
      <c r="O91" s="26" t="s">
        <v>0</v>
      </c>
    </row>
    <row r="92" spans="2:15" ht="15" customHeight="1" x14ac:dyDescent="0.25">
      <c r="B92" s="23" t="s">
        <v>174</v>
      </c>
      <c r="C92" s="1" t="s">
        <v>175</v>
      </c>
      <c r="D92" s="1"/>
      <c r="E92" s="1" t="s">
        <v>147</v>
      </c>
      <c r="F92" s="1"/>
      <c r="G92" s="24">
        <v>45392.487604166665</v>
      </c>
      <c r="H92" s="24">
        <v>45512</v>
      </c>
      <c r="I92" s="1" t="s">
        <v>109</v>
      </c>
      <c r="J92" s="25">
        <v>1000000</v>
      </c>
      <c r="K92" s="25">
        <v>983300</v>
      </c>
      <c r="L92" s="25">
        <v>994541.62</v>
      </c>
      <c r="M92" s="25">
        <v>1000000</v>
      </c>
      <c r="N92" s="25">
        <v>5.01</v>
      </c>
      <c r="O92" s="26" t="s">
        <v>0</v>
      </c>
    </row>
    <row r="93" spans="2:15" ht="15" customHeight="1" x14ac:dyDescent="0.25">
      <c r="B93" s="23" t="s">
        <v>174</v>
      </c>
      <c r="C93" s="1" t="s">
        <v>175</v>
      </c>
      <c r="D93" s="1"/>
      <c r="E93" s="1" t="s">
        <v>147</v>
      </c>
      <c r="F93" s="1"/>
      <c r="G93" s="24">
        <v>45392.48814814815</v>
      </c>
      <c r="H93" s="24">
        <v>45540</v>
      </c>
      <c r="I93" s="1" t="s">
        <v>109</v>
      </c>
      <c r="J93" s="25">
        <v>1000000</v>
      </c>
      <c r="K93" s="25">
        <v>979502.5</v>
      </c>
      <c r="L93" s="25">
        <v>990668.12</v>
      </c>
      <c r="M93" s="25">
        <v>1000000</v>
      </c>
      <c r="N93" s="25">
        <v>4.9800000000000004</v>
      </c>
      <c r="O93" s="26" t="s">
        <v>0</v>
      </c>
    </row>
    <row r="94" spans="2:15" ht="15" customHeight="1" x14ac:dyDescent="0.25">
      <c r="B94" s="23" t="s">
        <v>174</v>
      </c>
      <c r="C94" s="1" t="s">
        <v>175</v>
      </c>
      <c r="D94" s="1"/>
      <c r="E94" s="1" t="s">
        <v>147</v>
      </c>
      <c r="F94" s="1"/>
      <c r="G94" s="24">
        <v>45436.372916666667</v>
      </c>
      <c r="H94" s="24">
        <v>45540</v>
      </c>
      <c r="I94" s="1" t="s">
        <v>109</v>
      </c>
      <c r="J94" s="25">
        <v>1000000</v>
      </c>
      <c r="K94" s="25">
        <v>985163.3</v>
      </c>
      <c r="L94" s="25">
        <v>990416.34</v>
      </c>
      <c r="M94" s="25">
        <v>1000000</v>
      </c>
      <c r="N94" s="25">
        <v>5.14</v>
      </c>
      <c r="O94" s="26" t="s">
        <v>0</v>
      </c>
    </row>
    <row r="95" spans="2:15" ht="15" customHeight="1" x14ac:dyDescent="0.25">
      <c r="B95" s="23" t="s">
        <v>174</v>
      </c>
      <c r="C95" s="1" t="s">
        <v>175</v>
      </c>
      <c r="D95" s="1"/>
      <c r="E95" s="1" t="s">
        <v>147</v>
      </c>
      <c r="F95" s="1"/>
      <c r="G95" s="24">
        <v>45448.382615740738</v>
      </c>
      <c r="H95" s="24">
        <v>45596</v>
      </c>
      <c r="I95" s="1" t="s">
        <v>109</v>
      </c>
      <c r="J95" s="25">
        <v>2000000</v>
      </c>
      <c r="K95" s="25">
        <v>1958552.6</v>
      </c>
      <c r="L95" s="25">
        <v>1965493.07</v>
      </c>
      <c r="M95" s="25">
        <v>2000000</v>
      </c>
      <c r="N95" s="25">
        <v>5.04</v>
      </c>
      <c r="O95" s="26" t="s">
        <v>0</v>
      </c>
    </row>
    <row r="96" spans="2:15" ht="15" customHeight="1" x14ac:dyDescent="0.25">
      <c r="B96" s="23" t="s">
        <v>174</v>
      </c>
      <c r="C96" s="1" t="s">
        <v>175</v>
      </c>
      <c r="D96" s="1"/>
      <c r="E96" s="1" t="s">
        <v>147</v>
      </c>
      <c r="F96" s="1"/>
      <c r="G96" s="24">
        <v>45456.438356481478</v>
      </c>
      <c r="H96" s="24">
        <v>45625</v>
      </c>
      <c r="I96" s="1" t="s">
        <v>109</v>
      </c>
      <c r="J96" s="25">
        <v>2000000</v>
      </c>
      <c r="K96" s="25">
        <v>1954046.25</v>
      </c>
      <c r="L96" s="25">
        <v>1958620.64</v>
      </c>
      <c r="M96" s="25">
        <v>2000000</v>
      </c>
      <c r="N96" s="25">
        <v>4.8899999999999997</v>
      </c>
      <c r="O96" s="26" t="s">
        <v>0</v>
      </c>
    </row>
    <row r="97" spans="2:15" ht="15" customHeight="1" x14ac:dyDescent="0.25">
      <c r="B97" s="23" t="s">
        <v>174</v>
      </c>
      <c r="C97" s="1" t="s">
        <v>175</v>
      </c>
      <c r="D97" s="1"/>
      <c r="E97" s="1" t="s">
        <v>147</v>
      </c>
      <c r="F97" s="1"/>
      <c r="G97" s="24">
        <v>45469.385671296295</v>
      </c>
      <c r="H97" s="24">
        <v>45638</v>
      </c>
      <c r="I97" s="1" t="s">
        <v>109</v>
      </c>
      <c r="J97" s="25">
        <v>2000000</v>
      </c>
      <c r="K97" s="25">
        <v>1953482.78</v>
      </c>
      <c r="L97" s="25">
        <v>1954571.18</v>
      </c>
      <c r="M97" s="25">
        <v>2000000</v>
      </c>
      <c r="N97" s="25">
        <v>4.95</v>
      </c>
      <c r="O97" s="26" t="s">
        <v>0</v>
      </c>
    </row>
    <row r="98" spans="2:15" ht="15" customHeight="1" x14ac:dyDescent="0.25">
      <c r="B98" s="23" t="s">
        <v>145</v>
      </c>
      <c r="C98" s="1" t="s">
        <v>159</v>
      </c>
      <c r="D98" s="1"/>
      <c r="E98" s="1" t="s">
        <v>147</v>
      </c>
      <c r="F98" s="1"/>
      <c r="G98" s="24">
        <v>45033.515509259261</v>
      </c>
      <c r="H98" s="24">
        <v>47297</v>
      </c>
      <c r="I98" s="1" t="s">
        <v>109</v>
      </c>
      <c r="J98" s="25">
        <v>1436301.5</v>
      </c>
      <c r="K98" s="25">
        <v>1002109.61</v>
      </c>
      <c r="L98" s="25">
        <v>1016692.07</v>
      </c>
      <c r="M98" s="25">
        <v>1436301.5</v>
      </c>
      <c r="N98" s="25">
        <v>7</v>
      </c>
      <c r="O98" s="26" t="s">
        <v>0</v>
      </c>
    </row>
    <row r="99" spans="2:15" ht="15" customHeight="1" x14ac:dyDescent="0.25">
      <c r="B99" s="23" t="s">
        <v>145</v>
      </c>
      <c r="C99" s="1" t="s">
        <v>159</v>
      </c>
      <c r="D99" s="1"/>
      <c r="E99" s="1" t="s">
        <v>147</v>
      </c>
      <c r="F99" s="1"/>
      <c r="G99" s="24">
        <v>45342.405856481484</v>
      </c>
      <c r="H99" s="24">
        <v>47297</v>
      </c>
      <c r="I99" s="1" t="s">
        <v>109</v>
      </c>
      <c r="J99" s="25">
        <v>470541.4</v>
      </c>
      <c r="K99" s="25">
        <v>343064.65</v>
      </c>
      <c r="L99" s="25">
        <v>345682.82</v>
      </c>
      <c r="M99" s="25">
        <v>470541.4</v>
      </c>
      <c r="N99" s="25">
        <v>7</v>
      </c>
      <c r="O99" s="26" t="s">
        <v>0</v>
      </c>
    </row>
    <row r="100" spans="2:15" ht="15" customHeight="1" x14ac:dyDescent="0.25">
      <c r="B100" s="23" t="s">
        <v>145</v>
      </c>
      <c r="C100" s="1" t="s">
        <v>159</v>
      </c>
      <c r="D100" s="1"/>
      <c r="E100" s="1" t="s">
        <v>147</v>
      </c>
      <c r="F100" s="1"/>
      <c r="G100" s="24">
        <v>45369.600243055553</v>
      </c>
      <c r="H100" s="24">
        <v>47297</v>
      </c>
      <c r="I100" s="1" t="s">
        <v>109</v>
      </c>
      <c r="J100" s="25">
        <v>691972.66</v>
      </c>
      <c r="K100" s="25">
        <v>507095.9</v>
      </c>
      <c r="L100" s="25">
        <v>508350.25</v>
      </c>
      <c r="M100" s="25">
        <v>691972.66</v>
      </c>
      <c r="N100" s="25">
        <v>7</v>
      </c>
      <c r="O100" s="26" t="s">
        <v>0</v>
      </c>
    </row>
    <row r="101" spans="2:15" ht="15" customHeight="1" x14ac:dyDescent="0.25">
      <c r="B101" s="23" t="s">
        <v>145</v>
      </c>
      <c r="C101" s="1" t="s">
        <v>159</v>
      </c>
      <c r="D101" s="1"/>
      <c r="E101" s="1" t="s">
        <v>147</v>
      </c>
      <c r="F101" s="1"/>
      <c r="G101" s="24">
        <v>45369.602326388886</v>
      </c>
      <c r="H101" s="24">
        <v>47297</v>
      </c>
      <c r="I101" s="1" t="s">
        <v>109</v>
      </c>
      <c r="J101" s="25">
        <v>691972.66</v>
      </c>
      <c r="K101" s="25">
        <v>507095.9</v>
      </c>
      <c r="L101" s="25">
        <v>508350.25</v>
      </c>
      <c r="M101" s="25">
        <v>691972.66</v>
      </c>
      <c r="N101" s="25">
        <v>7</v>
      </c>
      <c r="O101" s="26" t="s">
        <v>0</v>
      </c>
    </row>
    <row r="102" spans="2:15" ht="15" customHeight="1" x14ac:dyDescent="0.25">
      <c r="B102" s="23" t="s">
        <v>145</v>
      </c>
      <c r="C102" s="1" t="s">
        <v>159</v>
      </c>
      <c r="D102" s="1"/>
      <c r="E102" s="1" t="s">
        <v>147</v>
      </c>
      <c r="F102" s="1"/>
      <c r="G102" s="24">
        <v>45369.602395833332</v>
      </c>
      <c r="H102" s="24">
        <v>47297</v>
      </c>
      <c r="I102" s="1" t="s">
        <v>109</v>
      </c>
      <c r="J102" s="25">
        <v>553578.04</v>
      </c>
      <c r="K102" s="25">
        <v>405676.73</v>
      </c>
      <c r="L102" s="25">
        <v>406680.2</v>
      </c>
      <c r="M102" s="25">
        <v>553578.04</v>
      </c>
      <c r="N102" s="25">
        <v>7</v>
      </c>
      <c r="O102" s="26" t="s">
        <v>0</v>
      </c>
    </row>
    <row r="103" spans="2:15" ht="15" customHeight="1" x14ac:dyDescent="0.25">
      <c r="B103" s="23" t="s">
        <v>145</v>
      </c>
      <c r="C103" s="1" t="s">
        <v>159</v>
      </c>
      <c r="D103" s="1"/>
      <c r="E103" s="1" t="s">
        <v>147</v>
      </c>
      <c r="F103" s="1"/>
      <c r="G103" s="24">
        <v>45369.603379629632</v>
      </c>
      <c r="H103" s="24">
        <v>47297</v>
      </c>
      <c r="I103" s="1" t="s">
        <v>109</v>
      </c>
      <c r="J103" s="25">
        <v>553578.04</v>
      </c>
      <c r="K103" s="25">
        <v>405676.73</v>
      </c>
      <c r="L103" s="25">
        <v>406680.2</v>
      </c>
      <c r="M103" s="25">
        <v>553578.04</v>
      </c>
      <c r="N103" s="25">
        <v>7</v>
      </c>
      <c r="O103" s="26" t="s">
        <v>0</v>
      </c>
    </row>
    <row r="104" spans="2:15" ht="15" customHeight="1" x14ac:dyDescent="0.25">
      <c r="B104" s="23" t="s">
        <v>145</v>
      </c>
      <c r="C104" s="1" t="s">
        <v>159</v>
      </c>
      <c r="D104" s="1"/>
      <c r="E104" s="1" t="s">
        <v>147</v>
      </c>
      <c r="F104" s="1"/>
      <c r="G104" s="24">
        <v>45369.603495370371</v>
      </c>
      <c r="H104" s="24">
        <v>47297</v>
      </c>
      <c r="I104" s="1" t="s">
        <v>109</v>
      </c>
      <c r="J104" s="25">
        <v>276789.02</v>
      </c>
      <c r="K104" s="25">
        <v>202838.36</v>
      </c>
      <c r="L104" s="25">
        <v>203340.11</v>
      </c>
      <c r="M104" s="25">
        <v>276789.02</v>
      </c>
      <c r="N104" s="25">
        <v>7</v>
      </c>
      <c r="O104" s="26" t="s">
        <v>0</v>
      </c>
    </row>
    <row r="105" spans="2:15" ht="15" customHeight="1" x14ac:dyDescent="0.25">
      <c r="B105" s="23" t="s">
        <v>145</v>
      </c>
      <c r="C105" s="1" t="s">
        <v>159</v>
      </c>
      <c r="D105" s="1"/>
      <c r="E105" s="1" t="s">
        <v>147</v>
      </c>
      <c r="F105" s="1"/>
      <c r="G105" s="24">
        <v>45369.604456018518</v>
      </c>
      <c r="H105" s="24">
        <v>47297</v>
      </c>
      <c r="I105" s="1" t="s">
        <v>109</v>
      </c>
      <c r="J105" s="25">
        <v>13839.44</v>
      </c>
      <c r="K105" s="25">
        <v>10141.93</v>
      </c>
      <c r="L105" s="25">
        <v>10167.01</v>
      </c>
      <c r="M105" s="25">
        <v>13839.44</v>
      </c>
      <c r="N105" s="25">
        <v>7</v>
      </c>
      <c r="O105" s="26" t="s">
        <v>0</v>
      </c>
    </row>
    <row r="106" spans="2:15" ht="15" customHeight="1" x14ac:dyDescent="0.25">
      <c r="B106" s="23" t="s">
        <v>145</v>
      </c>
      <c r="C106" s="1" t="s">
        <v>159</v>
      </c>
      <c r="D106" s="1"/>
      <c r="E106" s="1" t="s">
        <v>147</v>
      </c>
      <c r="F106" s="1"/>
      <c r="G106" s="24">
        <v>45420.51525462963</v>
      </c>
      <c r="H106" s="24">
        <v>47297</v>
      </c>
      <c r="I106" s="1" t="s">
        <v>109</v>
      </c>
      <c r="J106" s="25">
        <v>6832.46</v>
      </c>
      <c r="K106" s="25">
        <v>5032.58</v>
      </c>
      <c r="L106" s="25">
        <v>5083.5600000000004</v>
      </c>
      <c r="M106" s="25">
        <v>6832.46</v>
      </c>
      <c r="N106" s="25">
        <v>7</v>
      </c>
      <c r="O106" s="26" t="s">
        <v>0</v>
      </c>
    </row>
    <row r="107" spans="2:15" ht="15" customHeight="1" x14ac:dyDescent="0.25">
      <c r="B107" s="23" t="s">
        <v>145</v>
      </c>
      <c r="C107" s="1" t="s">
        <v>159</v>
      </c>
      <c r="D107" s="1"/>
      <c r="E107" s="1" t="s">
        <v>147</v>
      </c>
      <c r="F107" s="1"/>
      <c r="G107" s="24">
        <v>45428.524386574078</v>
      </c>
      <c r="H107" s="24">
        <v>47297</v>
      </c>
      <c r="I107" s="1" t="s">
        <v>109</v>
      </c>
      <c r="J107" s="25">
        <v>20497.38</v>
      </c>
      <c r="K107" s="25">
        <v>15120.8</v>
      </c>
      <c r="L107" s="25">
        <v>15250.73</v>
      </c>
      <c r="M107" s="25">
        <v>20497.38</v>
      </c>
      <c r="N107" s="25">
        <v>7</v>
      </c>
      <c r="O107" s="26" t="s">
        <v>0</v>
      </c>
    </row>
    <row r="108" spans="2:15" ht="15" customHeight="1" x14ac:dyDescent="0.25">
      <c r="B108" s="23" t="s">
        <v>145</v>
      </c>
      <c r="C108" s="1" t="s">
        <v>159</v>
      </c>
      <c r="D108" s="1"/>
      <c r="E108" s="1" t="s">
        <v>147</v>
      </c>
      <c r="F108" s="1"/>
      <c r="G108" s="24">
        <v>45432.697696759256</v>
      </c>
      <c r="H108" s="24">
        <v>47297</v>
      </c>
      <c r="I108" s="1" t="s">
        <v>109</v>
      </c>
      <c r="J108" s="25">
        <v>73790.61</v>
      </c>
      <c r="K108" s="25">
        <v>54476.38</v>
      </c>
      <c r="L108" s="25">
        <v>54902.64</v>
      </c>
      <c r="M108" s="25">
        <v>73790.61</v>
      </c>
      <c r="N108" s="25">
        <v>7</v>
      </c>
      <c r="O108" s="26" t="s">
        <v>0</v>
      </c>
    </row>
    <row r="109" spans="2:15" ht="15" customHeight="1" x14ac:dyDescent="0.25">
      <c r="B109" s="23" t="s">
        <v>145</v>
      </c>
      <c r="C109" s="1" t="s">
        <v>159</v>
      </c>
      <c r="D109" s="1"/>
      <c r="E109" s="1" t="s">
        <v>147</v>
      </c>
      <c r="F109" s="1"/>
      <c r="G109" s="24">
        <v>45432.699374999997</v>
      </c>
      <c r="H109" s="24">
        <v>47297</v>
      </c>
      <c r="I109" s="1" t="s">
        <v>109</v>
      </c>
      <c r="J109" s="25">
        <v>132549.85</v>
      </c>
      <c r="K109" s="25">
        <v>97855.72</v>
      </c>
      <c r="L109" s="25">
        <v>98621.42</v>
      </c>
      <c r="M109" s="25">
        <v>132549.85</v>
      </c>
      <c r="N109" s="25">
        <v>7</v>
      </c>
      <c r="O109" s="26" t="s">
        <v>166</v>
      </c>
    </row>
    <row r="110" spans="2:15" ht="15" customHeight="1" x14ac:dyDescent="0.25">
      <c r="B110" s="23" t="s">
        <v>145</v>
      </c>
      <c r="C110" s="1" t="s">
        <v>159</v>
      </c>
      <c r="D110" s="1"/>
      <c r="E110" s="1" t="s">
        <v>147</v>
      </c>
      <c r="F110" s="1"/>
      <c r="G110" s="24">
        <v>45447.503240740742</v>
      </c>
      <c r="H110" s="24">
        <v>46462</v>
      </c>
      <c r="I110" s="1" t="s">
        <v>109</v>
      </c>
      <c r="J110" s="25">
        <v>1231863.04</v>
      </c>
      <c r="K110" s="25">
        <v>1011609.26</v>
      </c>
      <c r="L110" s="25">
        <v>997919.35</v>
      </c>
      <c r="M110" s="25">
        <v>1231863.04</v>
      </c>
      <c r="N110" s="25">
        <v>7.94</v>
      </c>
      <c r="O110" s="26" t="s">
        <v>0</v>
      </c>
    </row>
    <row r="111" spans="2:15" ht="15" customHeight="1" x14ac:dyDescent="0.25">
      <c r="B111" s="23" t="s">
        <v>145</v>
      </c>
      <c r="C111" s="1" t="s">
        <v>192</v>
      </c>
      <c r="D111" s="1"/>
      <c r="E111" s="1" t="s">
        <v>147</v>
      </c>
      <c r="F111" s="1"/>
      <c r="G111" s="24">
        <v>45002.67496527778</v>
      </c>
      <c r="H111" s="24">
        <v>48026</v>
      </c>
      <c r="I111" s="1" t="s">
        <v>109</v>
      </c>
      <c r="J111" s="25">
        <v>122789.47</v>
      </c>
      <c r="K111" s="25">
        <v>76185.17</v>
      </c>
      <c r="L111" s="25">
        <v>75076.100000000006</v>
      </c>
      <c r="M111" s="25">
        <v>122789.47</v>
      </c>
      <c r="N111" s="25">
        <v>7.5</v>
      </c>
      <c r="O111" s="26" t="s">
        <v>0</v>
      </c>
    </row>
    <row r="112" spans="2:15" ht="15" customHeight="1" x14ac:dyDescent="0.25">
      <c r="B112" s="23" t="s">
        <v>145</v>
      </c>
      <c r="C112" s="1" t="s">
        <v>192</v>
      </c>
      <c r="D112" s="1"/>
      <c r="E112" s="1" t="s">
        <v>147</v>
      </c>
      <c r="F112" s="1"/>
      <c r="G112" s="24">
        <v>45029.66138888889</v>
      </c>
      <c r="H112" s="24">
        <v>48026</v>
      </c>
      <c r="I112" s="1" t="s">
        <v>109</v>
      </c>
      <c r="J112" s="25">
        <v>8092.4</v>
      </c>
      <c r="K112" s="25">
        <v>5013.3599999999997</v>
      </c>
      <c r="L112" s="25">
        <v>5005.1099999999997</v>
      </c>
      <c r="M112" s="25">
        <v>8092.4</v>
      </c>
      <c r="N112" s="25">
        <v>7.5</v>
      </c>
      <c r="O112" s="26" t="s">
        <v>0</v>
      </c>
    </row>
    <row r="113" spans="2:15" ht="15" customHeight="1" x14ac:dyDescent="0.25">
      <c r="B113" s="23" t="s">
        <v>145</v>
      </c>
      <c r="C113" s="1" t="s">
        <v>192</v>
      </c>
      <c r="D113" s="1"/>
      <c r="E113" s="1" t="s">
        <v>147</v>
      </c>
      <c r="F113" s="1"/>
      <c r="G113" s="24">
        <v>45107.670300925929</v>
      </c>
      <c r="H113" s="24">
        <v>47588</v>
      </c>
      <c r="I113" s="1" t="s">
        <v>109</v>
      </c>
      <c r="J113" s="25">
        <v>226065.38</v>
      </c>
      <c r="K113" s="25">
        <v>152145.01</v>
      </c>
      <c r="L113" s="25">
        <v>152204.24</v>
      </c>
      <c r="M113" s="25">
        <v>226065.38</v>
      </c>
      <c r="N113" s="25">
        <v>7.25</v>
      </c>
      <c r="O113" s="26" t="s">
        <v>0</v>
      </c>
    </row>
    <row r="114" spans="2:15" ht="15" customHeight="1" x14ac:dyDescent="0.25">
      <c r="B114" s="23" t="s">
        <v>145</v>
      </c>
      <c r="C114" s="1" t="s">
        <v>192</v>
      </c>
      <c r="D114" s="1"/>
      <c r="E114" s="1" t="s">
        <v>147</v>
      </c>
      <c r="F114" s="1"/>
      <c r="G114" s="24">
        <v>45154.703414351854</v>
      </c>
      <c r="H114" s="24">
        <v>48026</v>
      </c>
      <c r="I114" s="1" t="s">
        <v>109</v>
      </c>
      <c r="J114" s="25">
        <v>239969.07</v>
      </c>
      <c r="K114" s="25">
        <v>151445.37</v>
      </c>
      <c r="L114" s="25">
        <v>150154.57999999999</v>
      </c>
      <c r="M114" s="25">
        <v>239969.07</v>
      </c>
      <c r="N114" s="25">
        <v>7.5</v>
      </c>
      <c r="O114" s="26" t="s">
        <v>0</v>
      </c>
    </row>
    <row r="115" spans="2:15" ht="15" customHeight="1" x14ac:dyDescent="0.25">
      <c r="B115" s="23" t="s">
        <v>145</v>
      </c>
      <c r="C115" s="1" t="s">
        <v>192</v>
      </c>
      <c r="D115" s="1"/>
      <c r="E115" s="1" t="s">
        <v>147</v>
      </c>
      <c r="F115" s="1"/>
      <c r="G115" s="24">
        <v>45160.484548611108</v>
      </c>
      <c r="H115" s="24">
        <v>46202</v>
      </c>
      <c r="I115" s="1" t="s">
        <v>109</v>
      </c>
      <c r="J115" s="25">
        <v>328625.02</v>
      </c>
      <c r="K115" s="25">
        <v>277595.56</v>
      </c>
      <c r="L115" s="25">
        <v>275247.76</v>
      </c>
      <c r="M115" s="25">
        <v>328625.02</v>
      </c>
      <c r="N115" s="25">
        <v>6.5</v>
      </c>
      <c r="O115" s="26" t="s">
        <v>0</v>
      </c>
    </row>
    <row r="116" spans="2:15" ht="15" customHeight="1" x14ac:dyDescent="0.25">
      <c r="B116" s="23" t="s">
        <v>145</v>
      </c>
      <c r="C116" s="1" t="s">
        <v>192</v>
      </c>
      <c r="D116" s="1"/>
      <c r="E116" s="1" t="s">
        <v>147</v>
      </c>
      <c r="F116" s="1"/>
      <c r="G116" s="24">
        <v>45215.723715277774</v>
      </c>
      <c r="H116" s="24">
        <v>48026</v>
      </c>
      <c r="I116" s="1" t="s">
        <v>109</v>
      </c>
      <c r="J116" s="25">
        <v>238776.44</v>
      </c>
      <c r="K116" s="25">
        <v>151558.51</v>
      </c>
      <c r="L116" s="25">
        <v>151156.84</v>
      </c>
      <c r="M116" s="25">
        <v>238776.44</v>
      </c>
      <c r="N116" s="25">
        <v>7.5</v>
      </c>
      <c r="O116" s="26" t="s">
        <v>0</v>
      </c>
    </row>
    <row r="117" spans="2:15" ht="15" customHeight="1" x14ac:dyDescent="0.25">
      <c r="B117" s="23" t="s">
        <v>145</v>
      </c>
      <c r="C117" s="1" t="s">
        <v>192</v>
      </c>
      <c r="D117" s="1"/>
      <c r="E117" s="1" t="s">
        <v>147</v>
      </c>
      <c r="F117" s="1"/>
      <c r="G117" s="24">
        <v>45215.773379629631</v>
      </c>
      <c r="H117" s="24">
        <v>45947</v>
      </c>
      <c r="I117" s="1" t="s">
        <v>109</v>
      </c>
      <c r="J117" s="25">
        <v>233819.35</v>
      </c>
      <c r="K117" s="25">
        <v>208124.13</v>
      </c>
      <c r="L117" s="25">
        <v>207559.01</v>
      </c>
      <c r="M117" s="25">
        <v>233819.35</v>
      </c>
      <c r="N117" s="25">
        <v>6.25</v>
      </c>
      <c r="O117" s="26" t="s">
        <v>0</v>
      </c>
    </row>
    <row r="118" spans="2:15" ht="15" customHeight="1" x14ac:dyDescent="0.25">
      <c r="B118" s="23" t="s">
        <v>145</v>
      </c>
      <c r="C118" s="1" t="s">
        <v>192</v>
      </c>
      <c r="D118" s="1"/>
      <c r="E118" s="1" t="s">
        <v>147</v>
      </c>
      <c r="F118" s="1"/>
      <c r="G118" s="24">
        <v>45229.551655092589</v>
      </c>
      <c r="H118" s="24">
        <v>46931</v>
      </c>
      <c r="I118" s="1" t="s">
        <v>109</v>
      </c>
      <c r="J118" s="25">
        <v>139917.59</v>
      </c>
      <c r="K118" s="25">
        <v>105644.36</v>
      </c>
      <c r="L118" s="25">
        <v>105102.61</v>
      </c>
      <c r="M118" s="25">
        <v>139917.59</v>
      </c>
      <c r="N118" s="25">
        <v>7</v>
      </c>
      <c r="O118" s="26" t="s">
        <v>0</v>
      </c>
    </row>
    <row r="119" spans="2:15" ht="15" customHeight="1" x14ac:dyDescent="0.25">
      <c r="B119" s="23" t="s">
        <v>145</v>
      </c>
      <c r="C119" s="1" t="s">
        <v>192</v>
      </c>
      <c r="D119" s="1"/>
      <c r="E119" s="1" t="s">
        <v>147</v>
      </c>
      <c r="F119" s="1"/>
      <c r="G119" s="24">
        <v>45230.399409722224</v>
      </c>
      <c r="H119" s="24">
        <v>46202</v>
      </c>
      <c r="I119" s="1" t="s">
        <v>109</v>
      </c>
      <c r="J119" s="25">
        <v>582412.49</v>
      </c>
      <c r="K119" s="25">
        <v>496903.09</v>
      </c>
      <c r="L119" s="25">
        <v>494445.83</v>
      </c>
      <c r="M119" s="25">
        <v>582412.49</v>
      </c>
      <c r="N119" s="25">
        <v>6.5</v>
      </c>
      <c r="O119" s="26" t="s">
        <v>0</v>
      </c>
    </row>
    <row r="120" spans="2:15" ht="15" customHeight="1" x14ac:dyDescent="0.25">
      <c r="B120" s="23" t="s">
        <v>145</v>
      </c>
      <c r="C120" s="1" t="s">
        <v>192</v>
      </c>
      <c r="D120" s="1"/>
      <c r="E120" s="1" t="s">
        <v>147</v>
      </c>
      <c r="F120" s="1"/>
      <c r="G120" s="24">
        <v>45294.464768518519</v>
      </c>
      <c r="H120" s="24">
        <v>47588</v>
      </c>
      <c r="I120" s="1" t="s">
        <v>109</v>
      </c>
      <c r="J120" s="25">
        <v>207404.16</v>
      </c>
      <c r="K120" s="25">
        <v>143156.51999999999</v>
      </c>
      <c r="L120" s="25">
        <v>143071.67000000001</v>
      </c>
      <c r="M120" s="25">
        <v>207404.16</v>
      </c>
      <c r="N120" s="25">
        <v>7.25</v>
      </c>
      <c r="O120" s="26" t="s">
        <v>0</v>
      </c>
    </row>
    <row r="121" spans="2:15" ht="15" customHeight="1" x14ac:dyDescent="0.25">
      <c r="B121" s="23" t="s">
        <v>145</v>
      </c>
      <c r="C121" s="1" t="s">
        <v>197</v>
      </c>
      <c r="D121" s="1"/>
      <c r="E121" s="1" t="s">
        <v>147</v>
      </c>
      <c r="F121" s="1"/>
      <c r="G121" s="24">
        <v>45278.500358796293</v>
      </c>
      <c r="H121" s="24">
        <v>46735</v>
      </c>
      <c r="I121" s="1" t="s">
        <v>109</v>
      </c>
      <c r="J121" s="25">
        <v>1240000.01</v>
      </c>
      <c r="K121" s="25">
        <v>1000493.16</v>
      </c>
      <c r="L121" s="25">
        <v>1002599.99</v>
      </c>
      <c r="M121" s="25">
        <v>1240000.01</v>
      </c>
      <c r="N121" s="25">
        <v>6</v>
      </c>
      <c r="O121" s="26" t="s">
        <v>0</v>
      </c>
    </row>
    <row r="122" spans="2:15" ht="15" customHeight="1" x14ac:dyDescent="0.25">
      <c r="B122" s="23" t="s">
        <v>145</v>
      </c>
      <c r="C122" s="1" t="s">
        <v>197</v>
      </c>
      <c r="D122" s="1"/>
      <c r="E122" s="1" t="s">
        <v>147</v>
      </c>
      <c r="F122" s="1"/>
      <c r="G122" s="24">
        <v>45278.503553240742</v>
      </c>
      <c r="H122" s="24">
        <v>46735</v>
      </c>
      <c r="I122" s="1" t="s">
        <v>109</v>
      </c>
      <c r="J122" s="25">
        <v>62000</v>
      </c>
      <c r="K122" s="25">
        <v>50024.66</v>
      </c>
      <c r="L122" s="25">
        <v>50130</v>
      </c>
      <c r="M122" s="25">
        <v>62000</v>
      </c>
      <c r="N122" s="25">
        <v>6</v>
      </c>
      <c r="O122" s="26" t="s">
        <v>0</v>
      </c>
    </row>
    <row r="123" spans="2:15" ht="15" customHeight="1" x14ac:dyDescent="0.25">
      <c r="B123" s="23" t="s">
        <v>145</v>
      </c>
      <c r="C123" s="1" t="s">
        <v>197</v>
      </c>
      <c r="D123" s="1"/>
      <c r="E123" s="1" t="s">
        <v>147</v>
      </c>
      <c r="F123" s="1"/>
      <c r="G123" s="24">
        <v>45278.504259259258</v>
      </c>
      <c r="H123" s="24">
        <v>46735</v>
      </c>
      <c r="I123" s="1" t="s">
        <v>109</v>
      </c>
      <c r="J123" s="25">
        <v>62000</v>
      </c>
      <c r="K123" s="25">
        <v>50024.66</v>
      </c>
      <c r="L123" s="25">
        <v>50130</v>
      </c>
      <c r="M123" s="25">
        <v>62000</v>
      </c>
      <c r="N123" s="25">
        <v>6</v>
      </c>
      <c r="O123" s="26" t="s">
        <v>0</v>
      </c>
    </row>
    <row r="124" spans="2:15" ht="15" customHeight="1" x14ac:dyDescent="0.25">
      <c r="B124" s="23" t="s">
        <v>145</v>
      </c>
      <c r="C124" s="1" t="s">
        <v>197</v>
      </c>
      <c r="D124" s="1"/>
      <c r="E124" s="1" t="s">
        <v>147</v>
      </c>
      <c r="F124" s="1"/>
      <c r="G124" s="24">
        <v>45278.504328703704</v>
      </c>
      <c r="H124" s="24">
        <v>46735</v>
      </c>
      <c r="I124" s="1" t="s">
        <v>109</v>
      </c>
      <c r="J124" s="25">
        <v>62000</v>
      </c>
      <c r="K124" s="25">
        <v>50024.66</v>
      </c>
      <c r="L124" s="25">
        <v>50130</v>
      </c>
      <c r="M124" s="25">
        <v>62000</v>
      </c>
      <c r="N124" s="25">
        <v>6</v>
      </c>
      <c r="O124" s="26" t="s">
        <v>0</v>
      </c>
    </row>
    <row r="125" spans="2:15" ht="15" customHeight="1" x14ac:dyDescent="0.25">
      <c r="B125" s="23" t="s">
        <v>145</v>
      </c>
      <c r="C125" s="1" t="s">
        <v>197</v>
      </c>
      <c r="D125" s="1"/>
      <c r="E125" s="1" t="s">
        <v>147</v>
      </c>
      <c r="F125" s="1"/>
      <c r="G125" s="24">
        <v>45278.504363425927</v>
      </c>
      <c r="H125" s="24">
        <v>46735</v>
      </c>
      <c r="I125" s="1" t="s">
        <v>109</v>
      </c>
      <c r="J125" s="25">
        <v>62000</v>
      </c>
      <c r="K125" s="25">
        <v>50024.66</v>
      </c>
      <c r="L125" s="25">
        <v>50130</v>
      </c>
      <c r="M125" s="25">
        <v>62000</v>
      </c>
      <c r="N125" s="25">
        <v>6</v>
      </c>
      <c r="O125" s="26" t="s">
        <v>0</v>
      </c>
    </row>
    <row r="126" spans="2:15" ht="15" customHeight="1" x14ac:dyDescent="0.25">
      <c r="B126" s="23" t="s">
        <v>145</v>
      </c>
      <c r="C126" s="1" t="s">
        <v>197</v>
      </c>
      <c r="D126" s="1"/>
      <c r="E126" s="1" t="s">
        <v>147</v>
      </c>
      <c r="F126" s="1"/>
      <c r="G126" s="24">
        <v>45295.546979166669</v>
      </c>
      <c r="H126" s="24">
        <v>46342</v>
      </c>
      <c r="I126" s="1" t="s">
        <v>109</v>
      </c>
      <c r="J126" s="25">
        <v>23303</v>
      </c>
      <c r="K126" s="25">
        <v>20147.68</v>
      </c>
      <c r="L126" s="25">
        <v>20135.439999999999</v>
      </c>
      <c r="M126" s="25">
        <v>23303</v>
      </c>
      <c r="N126" s="25">
        <v>5.5</v>
      </c>
      <c r="O126" s="26" t="s">
        <v>0</v>
      </c>
    </row>
    <row r="127" spans="2:15" ht="15" customHeight="1" x14ac:dyDescent="0.25">
      <c r="B127" s="23" t="s">
        <v>145</v>
      </c>
      <c r="C127" s="1" t="s">
        <v>197</v>
      </c>
      <c r="D127" s="1"/>
      <c r="E127" s="1" t="s">
        <v>147</v>
      </c>
      <c r="F127" s="1"/>
      <c r="G127" s="24">
        <v>45337.517858796295</v>
      </c>
      <c r="H127" s="24">
        <v>46735</v>
      </c>
      <c r="I127" s="1" t="s">
        <v>109</v>
      </c>
      <c r="J127" s="25">
        <v>11160</v>
      </c>
      <c r="K127" s="25">
        <v>9091.73</v>
      </c>
      <c r="L127" s="25">
        <v>9024.16</v>
      </c>
      <c r="M127" s="25">
        <v>11160</v>
      </c>
      <c r="N127" s="25">
        <v>6</v>
      </c>
      <c r="O127" s="26" t="s">
        <v>0</v>
      </c>
    </row>
    <row r="128" spans="2:15" ht="15" customHeight="1" x14ac:dyDescent="0.25">
      <c r="B128" s="23" t="s">
        <v>162</v>
      </c>
      <c r="C128" s="1" t="s">
        <v>161</v>
      </c>
      <c r="D128" s="1"/>
      <c r="E128" s="1" t="s">
        <v>147</v>
      </c>
      <c r="F128" s="1"/>
      <c r="G128" s="24">
        <v>44558.418020833335</v>
      </c>
      <c r="H128" s="24">
        <v>47882</v>
      </c>
      <c r="I128" s="1" t="s">
        <v>109</v>
      </c>
      <c r="J128" s="25">
        <v>3028.23</v>
      </c>
      <c r="K128" s="25">
        <v>2026.54</v>
      </c>
      <c r="L128" s="25">
        <v>2027.12</v>
      </c>
      <c r="M128" s="25">
        <v>3028.23</v>
      </c>
      <c r="N128" s="25">
        <v>5.5</v>
      </c>
      <c r="O128" s="26" t="s">
        <v>0</v>
      </c>
    </row>
    <row r="129" spans="2:15" ht="15" customHeight="1" x14ac:dyDescent="0.25">
      <c r="B129" s="23" t="s">
        <v>162</v>
      </c>
      <c r="C129" s="1" t="s">
        <v>161</v>
      </c>
      <c r="D129" s="1"/>
      <c r="E129" s="1" t="s">
        <v>147</v>
      </c>
      <c r="F129" s="1"/>
      <c r="G129" s="24">
        <v>45083.428136574075</v>
      </c>
      <c r="H129" s="24">
        <v>47819</v>
      </c>
      <c r="I129" s="1" t="s">
        <v>109</v>
      </c>
      <c r="J129" s="25">
        <v>14219.15</v>
      </c>
      <c r="K129" s="25">
        <v>10094.950000000001</v>
      </c>
      <c r="L129" s="25">
        <v>10134.44</v>
      </c>
      <c r="M129" s="25">
        <v>14219.15</v>
      </c>
      <c r="N129" s="25">
        <v>5.5</v>
      </c>
      <c r="O129" s="26" t="s">
        <v>0</v>
      </c>
    </row>
    <row r="130" spans="2:15" ht="15" customHeight="1" x14ac:dyDescent="0.25">
      <c r="B130" s="23" t="s">
        <v>144</v>
      </c>
      <c r="C130" s="1" t="s">
        <v>161</v>
      </c>
      <c r="D130" s="1"/>
      <c r="E130" s="1" t="s">
        <v>147</v>
      </c>
      <c r="F130" s="1"/>
      <c r="G130" s="24">
        <v>45204.477592592593</v>
      </c>
      <c r="H130" s="24">
        <v>45523</v>
      </c>
      <c r="I130" s="1" t="s">
        <v>109</v>
      </c>
      <c r="J130" s="25">
        <v>26642.81</v>
      </c>
      <c r="K130" s="25">
        <v>25116.49</v>
      </c>
      <c r="L130" s="25">
        <v>25195.65</v>
      </c>
      <c r="M130" s="25">
        <v>26642.81</v>
      </c>
      <c r="N130" s="25">
        <v>7</v>
      </c>
      <c r="O130" s="26" t="s">
        <v>0</v>
      </c>
    </row>
    <row r="131" spans="2:15" ht="15" customHeight="1" x14ac:dyDescent="0.25">
      <c r="B131" s="23" t="s">
        <v>162</v>
      </c>
      <c r="C131" s="1" t="s">
        <v>155</v>
      </c>
      <c r="D131" s="1"/>
      <c r="E131" s="1" t="s">
        <v>147</v>
      </c>
      <c r="F131" s="1"/>
      <c r="G131" s="24">
        <v>44474.425127314818</v>
      </c>
      <c r="H131" s="24">
        <v>48094</v>
      </c>
      <c r="I131" s="1" t="s">
        <v>109</v>
      </c>
      <c r="J131" s="25">
        <v>144876.79999999999</v>
      </c>
      <c r="K131" s="25">
        <v>100734.3</v>
      </c>
      <c r="L131" s="25">
        <v>100595.47</v>
      </c>
      <c r="M131" s="25">
        <v>144876.79999999999</v>
      </c>
      <c r="N131" s="25">
        <v>4.5</v>
      </c>
      <c r="O131" s="26" t="s">
        <v>0</v>
      </c>
    </row>
    <row r="132" spans="2:15" ht="15" customHeight="1" x14ac:dyDescent="0.25">
      <c r="B132" s="23" t="s">
        <v>162</v>
      </c>
      <c r="C132" s="1" t="s">
        <v>155</v>
      </c>
      <c r="D132" s="1"/>
      <c r="E132" s="1" t="s">
        <v>147</v>
      </c>
      <c r="F132" s="1"/>
      <c r="G132" s="24">
        <v>44550.543495370373</v>
      </c>
      <c r="H132" s="24">
        <v>47458</v>
      </c>
      <c r="I132" s="1" t="s">
        <v>109</v>
      </c>
      <c r="J132" s="25">
        <v>61540.800000000003</v>
      </c>
      <c r="K132" s="25">
        <v>40699.85</v>
      </c>
      <c r="L132" s="25">
        <v>40618.46</v>
      </c>
      <c r="M132" s="25">
        <v>61540.800000000003</v>
      </c>
      <c r="N132" s="25">
        <v>6.75</v>
      </c>
      <c r="O132" s="26" t="s">
        <v>0</v>
      </c>
    </row>
    <row r="133" spans="2:15" ht="15" customHeight="1" x14ac:dyDescent="0.25">
      <c r="B133" s="23" t="s">
        <v>162</v>
      </c>
      <c r="C133" s="1" t="s">
        <v>155</v>
      </c>
      <c r="D133" s="1"/>
      <c r="E133" s="1" t="s">
        <v>147</v>
      </c>
      <c r="F133" s="1"/>
      <c r="G133" s="24">
        <v>44558.425266203703</v>
      </c>
      <c r="H133" s="24">
        <v>46056</v>
      </c>
      <c r="I133" s="1" t="s">
        <v>109</v>
      </c>
      <c r="J133" s="25">
        <v>6483.42</v>
      </c>
      <c r="K133" s="25">
        <v>5046.99</v>
      </c>
      <c r="L133" s="25">
        <v>5051.68</v>
      </c>
      <c r="M133" s="25">
        <v>6483.42</v>
      </c>
      <c r="N133" s="25">
        <v>7</v>
      </c>
      <c r="O133" s="26" t="s">
        <v>0</v>
      </c>
    </row>
    <row r="134" spans="2:15" ht="15" customHeight="1" x14ac:dyDescent="0.25">
      <c r="B134" s="23" t="s">
        <v>162</v>
      </c>
      <c r="C134" s="1" t="s">
        <v>155</v>
      </c>
      <c r="D134" s="1"/>
      <c r="E134" s="1" t="s">
        <v>147</v>
      </c>
      <c r="F134" s="1"/>
      <c r="G134" s="24">
        <v>44886.70484953704</v>
      </c>
      <c r="H134" s="24">
        <v>48094</v>
      </c>
      <c r="I134" s="1" t="s">
        <v>109</v>
      </c>
      <c r="J134" s="25">
        <v>308855.92</v>
      </c>
      <c r="K134" s="25">
        <v>221844.4</v>
      </c>
      <c r="L134" s="25">
        <v>220488.23</v>
      </c>
      <c r="M134" s="25">
        <v>308855.92</v>
      </c>
      <c r="N134" s="25">
        <v>4.5</v>
      </c>
      <c r="O134" s="26" t="s">
        <v>0</v>
      </c>
    </row>
    <row r="135" spans="2:15" ht="15" customHeight="1" x14ac:dyDescent="0.25">
      <c r="B135" s="23" t="s">
        <v>162</v>
      </c>
      <c r="C135" s="1" t="s">
        <v>155</v>
      </c>
      <c r="D135" s="1"/>
      <c r="E135" s="1" t="s">
        <v>147</v>
      </c>
      <c r="F135" s="1"/>
      <c r="G135" s="24">
        <v>44890.428784722222</v>
      </c>
      <c r="H135" s="24">
        <v>48094</v>
      </c>
      <c r="I135" s="1" t="s">
        <v>109</v>
      </c>
      <c r="J135" s="25">
        <v>1252270.3600000001</v>
      </c>
      <c r="K135" s="25">
        <v>899918.04</v>
      </c>
      <c r="L135" s="25">
        <v>893978.47</v>
      </c>
      <c r="M135" s="25">
        <v>1252270.3600000001</v>
      </c>
      <c r="N135" s="25">
        <v>4.5</v>
      </c>
      <c r="O135" s="26" t="s">
        <v>0</v>
      </c>
    </row>
    <row r="136" spans="2:15" ht="15" customHeight="1" x14ac:dyDescent="0.25">
      <c r="B136" s="23" t="s">
        <v>162</v>
      </c>
      <c r="C136" s="1" t="s">
        <v>155</v>
      </c>
      <c r="D136" s="1"/>
      <c r="E136" s="1" t="s">
        <v>147</v>
      </c>
      <c r="F136" s="1"/>
      <c r="G136" s="24">
        <v>44893.640173611115</v>
      </c>
      <c r="H136" s="24">
        <v>48094</v>
      </c>
      <c r="I136" s="1" t="s">
        <v>109</v>
      </c>
      <c r="J136" s="25">
        <v>8423.52</v>
      </c>
      <c r="K136" s="25">
        <v>5242.4799999999996</v>
      </c>
      <c r="L136" s="25">
        <v>5315.59</v>
      </c>
      <c r="M136" s="25">
        <v>8423.52</v>
      </c>
      <c r="N136" s="25">
        <v>4.5</v>
      </c>
      <c r="O136" s="26" t="s">
        <v>0</v>
      </c>
    </row>
    <row r="137" spans="2:15" ht="15" customHeight="1" x14ac:dyDescent="0.25">
      <c r="B137" s="23" t="s">
        <v>162</v>
      </c>
      <c r="C137" s="1" t="s">
        <v>155</v>
      </c>
      <c r="D137" s="1"/>
      <c r="E137" s="1" t="s">
        <v>147</v>
      </c>
      <c r="F137" s="1"/>
      <c r="G137" s="24">
        <v>44915.640844907408</v>
      </c>
      <c r="H137" s="24">
        <v>46056</v>
      </c>
      <c r="I137" s="1" t="s">
        <v>109</v>
      </c>
      <c r="J137" s="25">
        <v>36806.28</v>
      </c>
      <c r="K137" s="25">
        <v>30241.65</v>
      </c>
      <c r="L137" s="25">
        <v>30310.19</v>
      </c>
      <c r="M137" s="25">
        <v>36806.28</v>
      </c>
      <c r="N137" s="25">
        <v>7</v>
      </c>
      <c r="O137" s="26" t="s">
        <v>0</v>
      </c>
    </row>
    <row r="138" spans="2:15" ht="15" customHeight="1" x14ac:dyDescent="0.25">
      <c r="B138" s="23" t="s">
        <v>144</v>
      </c>
      <c r="C138" s="1" t="s">
        <v>155</v>
      </c>
      <c r="D138" s="1"/>
      <c r="E138" s="1" t="s">
        <v>147</v>
      </c>
      <c r="F138" s="1"/>
      <c r="G138" s="24">
        <v>44929.527048611111</v>
      </c>
      <c r="H138" s="24">
        <v>45919</v>
      </c>
      <c r="I138" s="1" t="s">
        <v>109</v>
      </c>
      <c r="J138" s="25">
        <v>11289.63</v>
      </c>
      <c r="K138" s="25">
        <v>9567.23</v>
      </c>
      <c r="L138" s="25">
        <v>9801.4599999999991</v>
      </c>
      <c r="M138" s="25">
        <v>11289.63</v>
      </c>
      <c r="N138" s="25">
        <v>4.75</v>
      </c>
      <c r="O138" s="26" t="s">
        <v>0</v>
      </c>
    </row>
    <row r="139" spans="2:15" ht="15" customHeight="1" x14ac:dyDescent="0.25">
      <c r="B139" s="23" t="s">
        <v>163</v>
      </c>
      <c r="C139" s="1" t="s">
        <v>155</v>
      </c>
      <c r="D139" s="1"/>
      <c r="E139" s="1" t="s">
        <v>147</v>
      </c>
      <c r="F139" s="1"/>
      <c r="G139" s="24">
        <v>44992.665370370371</v>
      </c>
      <c r="H139" s="24">
        <v>46190</v>
      </c>
      <c r="I139" s="1" t="s">
        <v>109</v>
      </c>
      <c r="J139" s="25">
        <v>24316.83</v>
      </c>
      <c r="K139" s="25">
        <v>20279.7</v>
      </c>
      <c r="L139" s="25">
        <v>20060.349999999999</v>
      </c>
      <c r="M139" s="25">
        <v>24316.83</v>
      </c>
      <c r="N139" s="25">
        <v>6.15</v>
      </c>
      <c r="O139" s="26" t="s">
        <v>0</v>
      </c>
    </row>
    <row r="140" spans="2:15" ht="15" customHeight="1" x14ac:dyDescent="0.25">
      <c r="B140" s="23" t="s">
        <v>162</v>
      </c>
      <c r="C140" s="1" t="s">
        <v>155</v>
      </c>
      <c r="D140" s="1"/>
      <c r="E140" s="27" t="s">
        <v>147</v>
      </c>
      <c r="F140" s="1"/>
      <c r="G140" s="24">
        <v>45036.459490740737</v>
      </c>
      <c r="H140" s="24">
        <v>47458</v>
      </c>
      <c r="I140" s="1" t="s">
        <v>109</v>
      </c>
      <c r="J140" s="25">
        <v>1454.41</v>
      </c>
      <c r="K140" s="25">
        <v>1006.44</v>
      </c>
      <c r="L140" s="25">
        <v>1003.15</v>
      </c>
      <c r="M140" s="25">
        <v>1454.41</v>
      </c>
      <c r="N140" s="25">
        <v>6.75</v>
      </c>
      <c r="O140" s="26" t="s">
        <v>0</v>
      </c>
    </row>
    <row r="141" spans="2:15" ht="15" customHeight="1" x14ac:dyDescent="0.25">
      <c r="B141" s="23" t="s">
        <v>162</v>
      </c>
      <c r="C141" s="1" t="s">
        <v>155</v>
      </c>
      <c r="D141" s="1"/>
      <c r="E141" s="27" t="s">
        <v>147</v>
      </c>
      <c r="F141" s="1"/>
      <c r="G141" s="24">
        <v>45107.680578703701</v>
      </c>
      <c r="H141" s="24">
        <v>48094</v>
      </c>
      <c r="I141" s="1" t="s">
        <v>109</v>
      </c>
      <c r="J141" s="25">
        <v>98656.74</v>
      </c>
      <c r="K141" s="25">
        <v>72142.06</v>
      </c>
      <c r="L141" s="25">
        <v>72159.67</v>
      </c>
      <c r="M141" s="25">
        <v>98656.74</v>
      </c>
      <c r="N141" s="25">
        <v>4.5</v>
      </c>
      <c r="O141" s="26" t="s">
        <v>0</v>
      </c>
    </row>
    <row r="142" spans="2:15" ht="15" customHeight="1" x14ac:dyDescent="0.25">
      <c r="B142" s="23" t="s">
        <v>162</v>
      </c>
      <c r="C142" s="1" t="s">
        <v>155</v>
      </c>
      <c r="D142" s="1"/>
      <c r="E142" s="27" t="s">
        <v>147</v>
      </c>
      <c r="F142" s="1"/>
      <c r="G142" s="24">
        <v>45107.68953703704</v>
      </c>
      <c r="H142" s="24">
        <v>48094</v>
      </c>
      <c r="I142" s="1" t="s">
        <v>109</v>
      </c>
      <c r="J142" s="25">
        <v>49328.37</v>
      </c>
      <c r="K142" s="25">
        <v>36071.03</v>
      </c>
      <c r="L142" s="25">
        <v>36079.839999999997</v>
      </c>
      <c r="M142" s="25">
        <v>49328.37</v>
      </c>
      <c r="N142" s="25">
        <v>4.5</v>
      </c>
      <c r="O142" s="26" t="s">
        <v>0</v>
      </c>
    </row>
    <row r="143" spans="2:15" ht="15" customHeight="1" x14ac:dyDescent="0.25">
      <c r="B143" s="23" t="s">
        <v>162</v>
      </c>
      <c r="C143" s="1" t="s">
        <v>155</v>
      </c>
      <c r="D143" s="1"/>
      <c r="E143" s="27" t="s">
        <v>147</v>
      </c>
      <c r="F143" s="1"/>
      <c r="G143" s="24">
        <v>45148.671458333331</v>
      </c>
      <c r="H143" s="24">
        <v>48094</v>
      </c>
      <c r="I143" s="1" t="s">
        <v>109</v>
      </c>
      <c r="J143" s="25">
        <v>132912.57999999999</v>
      </c>
      <c r="K143" s="25">
        <v>97681.67</v>
      </c>
      <c r="L143" s="25">
        <v>97215.59</v>
      </c>
      <c r="M143" s="25">
        <v>132912.57999999999</v>
      </c>
      <c r="N143" s="25">
        <v>4.5</v>
      </c>
      <c r="O143" s="26" t="s">
        <v>0</v>
      </c>
    </row>
    <row r="144" spans="2:15" ht="15" customHeight="1" x14ac:dyDescent="0.25">
      <c r="B144" s="23" t="s">
        <v>162</v>
      </c>
      <c r="C144" s="1" t="s">
        <v>155</v>
      </c>
      <c r="D144" s="1"/>
      <c r="E144" s="27" t="s">
        <v>147</v>
      </c>
      <c r="F144" s="1"/>
      <c r="G144" s="24">
        <v>45148.673483796294</v>
      </c>
      <c r="H144" s="24">
        <v>48094</v>
      </c>
      <c r="I144" s="1" t="s">
        <v>109</v>
      </c>
      <c r="J144" s="25">
        <v>109618.49</v>
      </c>
      <c r="K144" s="25">
        <v>80562.179999999993</v>
      </c>
      <c r="L144" s="25">
        <v>80177.8</v>
      </c>
      <c r="M144" s="25">
        <v>109618.49</v>
      </c>
      <c r="N144" s="25">
        <v>4.5</v>
      </c>
      <c r="O144" s="26" t="s">
        <v>0</v>
      </c>
    </row>
    <row r="145" spans="2:15" ht="15" customHeight="1" x14ac:dyDescent="0.25">
      <c r="B145" s="23" t="s">
        <v>162</v>
      </c>
      <c r="C145" s="1" t="s">
        <v>155</v>
      </c>
      <c r="D145" s="1"/>
      <c r="E145" s="27" t="s">
        <v>147</v>
      </c>
      <c r="F145" s="1"/>
      <c r="G145" s="24">
        <v>45219.504699074074</v>
      </c>
      <c r="H145" s="24">
        <v>47458</v>
      </c>
      <c r="I145" s="1" t="s">
        <v>109</v>
      </c>
      <c r="J145" s="25">
        <v>9945</v>
      </c>
      <c r="K145" s="25">
        <v>7046.58</v>
      </c>
      <c r="L145" s="25">
        <v>7022.07</v>
      </c>
      <c r="M145" s="25">
        <v>9945</v>
      </c>
      <c r="N145" s="25">
        <v>6.75</v>
      </c>
      <c r="O145" s="26" t="s">
        <v>0</v>
      </c>
    </row>
    <row r="146" spans="2:15" ht="15" customHeight="1" x14ac:dyDescent="0.25">
      <c r="B146" s="23" t="s">
        <v>144</v>
      </c>
      <c r="C146" s="1" t="s">
        <v>155</v>
      </c>
      <c r="D146" s="1"/>
      <c r="E146" s="27" t="s">
        <v>147</v>
      </c>
      <c r="F146" s="1"/>
      <c r="G146" s="24">
        <v>45296.687291666669</v>
      </c>
      <c r="H146" s="24">
        <v>45559</v>
      </c>
      <c r="I146" s="1" t="s">
        <v>109</v>
      </c>
      <c r="J146" s="25">
        <v>16075.36</v>
      </c>
      <c r="K146" s="25">
        <v>15299.7</v>
      </c>
      <c r="L146" s="25">
        <v>15438.3</v>
      </c>
      <c r="M146" s="25">
        <v>16075.36</v>
      </c>
      <c r="N146" s="25">
        <v>7</v>
      </c>
      <c r="O146" s="26" t="s">
        <v>0</v>
      </c>
    </row>
    <row r="147" spans="2:15" ht="15" customHeight="1" x14ac:dyDescent="0.25">
      <c r="B147" s="23" t="s">
        <v>162</v>
      </c>
      <c r="C147" s="1" t="s">
        <v>155</v>
      </c>
      <c r="D147" s="1"/>
      <c r="E147" s="27" t="s">
        <v>147</v>
      </c>
      <c r="F147" s="1"/>
      <c r="G147" s="24">
        <v>45324.475555555553</v>
      </c>
      <c r="H147" s="24">
        <v>48094</v>
      </c>
      <c r="I147" s="1" t="s">
        <v>109</v>
      </c>
      <c r="J147" s="25">
        <v>1347794.58</v>
      </c>
      <c r="K147" s="25">
        <v>1006287.69</v>
      </c>
      <c r="L147" s="25">
        <v>1002224.02</v>
      </c>
      <c r="M147" s="25">
        <v>1347794.58</v>
      </c>
      <c r="N147" s="25">
        <v>4.5</v>
      </c>
      <c r="O147" s="26" t="s">
        <v>0</v>
      </c>
    </row>
    <row r="148" spans="2:15" ht="15" customHeight="1" x14ac:dyDescent="0.25">
      <c r="B148" s="23" t="s">
        <v>162</v>
      </c>
      <c r="C148" s="1" t="s">
        <v>155</v>
      </c>
      <c r="D148" s="1"/>
      <c r="E148" s="27" t="s">
        <v>147</v>
      </c>
      <c r="F148" s="1"/>
      <c r="G148" s="24">
        <v>45324.478645833333</v>
      </c>
      <c r="H148" s="24">
        <v>46632</v>
      </c>
      <c r="I148" s="1" t="s">
        <v>109</v>
      </c>
      <c r="J148" s="25">
        <v>132977.84</v>
      </c>
      <c r="K148" s="25">
        <v>113098.3</v>
      </c>
      <c r="L148" s="25">
        <v>111694.66</v>
      </c>
      <c r="M148" s="25">
        <v>132977.84</v>
      </c>
      <c r="N148" s="25">
        <v>5.0999999999999996</v>
      </c>
      <c r="O148" s="26" t="s">
        <v>0</v>
      </c>
    </row>
    <row r="149" spans="2:15" ht="15" customHeight="1" x14ac:dyDescent="0.25">
      <c r="B149" s="23" t="s">
        <v>162</v>
      </c>
      <c r="C149" s="1" t="s">
        <v>155</v>
      </c>
      <c r="D149" s="1"/>
      <c r="E149" s="27" t="s">
        <v>147</v>
      </c>
      <c r="F149" s="1"/>
      <c r="G149" s="24">
        <v>45327.534050925926</v>
      </c>
      <c r="H149" s="24">
        <v>45715</v>
      </c>
      <c r="I149" s="1" t="s">
        <v>109</v>
      </c>
      <c r="J149" s="25">
        <v>12873.38</v>
      </c>
      <c r="K149" s="25">
        <v>12139.89</v>
      </c>
      <c r="L149" s="25">
        <v>12071.62</v>
      </c>
      <c r="M149" s="25">
        <v>12873.38</v>
      </c>
      <c r="N149" s="25">
        <v>5.75</v>
      </c>
      <c r="O149" s="26" t="s">
        <v>0</v>
      </c>
    </row>
    <row r="150" spans="2:15" ht="15" customHeight="1" x14ac:dyDescent="0.25">
      <c r="B150" s="23" t="s">
        <v>144</v>
      </c>
      <c r="C150" s="1" t="s">
        <v>155</v>
      </c>
      <c r="D150" s="1"/>
      <c r="E150" s="27" t="s">
        <v>147</v>
      </c>
      <c r="F150" s="1"/>
      <c r="G150" s="24">
        <v>45398.531076388892</v>
      </c>
      <c r="H150" s="24">
        <v>45559</v>
      </c>
      <c r="I150" s="1" t="s">
        <v>109</v>
      </c>
      <c r="J150" s="25">
        <v>15884.26</v>
      </c>
      <c r="K150" s="25">
        <v>15491.87</v>
      </c>
      <c r="L150" s="25">
        <v>15483.4</v>
      </c>
      <c r="M150" s="25">
        <v>15884.26</v>
      </c>
      <c r="N150" s="25">
        <v>5</v>
      </c>
      <c r="O150" s="26" t="s">
        <v>0</v>
      </c>
    </row>
    <row r="151" spans="2:15" ht="15" customHeight="1" x14ac:dyDescent="0.25">
      <c r="B151" s="23" t="s">
        <v>162</v>
      </c>
      <c r="C151" s="1" t="s">
        <v>155</v>
      </c>
      <c r="D151" s="1"/>
      <c r="E151" s="27" t="s">
        <v>147</v>
      </c>
      <c r="F151" s="1"/>
      <c r="G151" s="24">
        <v>45405.513969907406</v>
      </c>
      <c r="H151" s="24">
        <v>47458</v>
      </c>
      <c r="I151" s="1" t="s">
        <v>109</v>
      </c>
      <c r="J151" s="25">
        <v>27741.34</v>
      </c>
      <c r="K151" s="25">
        <v>20147.990000000002</v>
      </c>
      <c r="L151" s="25">
        <v>20063.13</v>
      </c>
      <c r="M151" s="25">
        <v>27741.34</v>
      </c>
      <c r="N151" s="25">
        <v>6.75</v>
      </c>
      <c r="O151" s="26" t="s">
        <v>0</v>
      </c>
    </row>
    <row r="152" spans="2:15" ht="15" customHeight="1" x14ac:dyDescent="0.25">
      <c r="B152" s="23" t="s">
        <v>162</v>
      </c>
      <c r="C152" s="1" t="s">
        <v>155</v>
      </c>
      <c r="D152" s="1"/>
      <c r="E152" s="27" t="s">
        <v>147</v>
      </c>
      <c r="F152" s="1"/>
      <c r="G152" s="24">
        <v>45412.533553240741</v>
      </c>
      <c r="H152" s="24">
        <v>47458</v>
      </c>
      <c r="I152" s="1" t="s">
        <v>109</v>
      </c>
      <c r="J152" s="25">
        <v>6935.22</v>
      </c>
      <c r="K152" s="25">
        <v>5043.45</v>
      </c>
      <c r="L152" s="25">
        <v>5015.79</v>
      </c>
      <c r="M152" s="25">
        <v>6935.22</v>
      </c>
      <c r="N152" s="25">
        <v>6.75</v>
      </c>
      <c r="O152" s="26" t="s">
        <v>0</v>
      </c>
    </row>
    <row r="153" spans="2:15" ht="15" customHeight="1" x14ac:dyDescent="0.25">
      <c r="B153" s="23" t="s">
        <v>162</v>
      </c>
      <c r="C153" s="1" t="s">
        <v>155</v>
      </c>
      <c r="D153" s="1"/>
      <c r="E153" s="27" t="s">
        <v>147</v>
      </c>
      <c r="F153" s="1"/>
      <c r="G153" s="24">
        <v>45464.437071759261</v>
      </c>
      <c r="H153" s="24">
        <v>45478</v>
      </c>
      <c r="I153" s="1" t="s">
        <v>109</v>
      </c>
      <c r="J153" s="25">
        <v>1002837.53</v>
      </c>
      <c r="K153" s="25">
        <v>1001109.59</v>
      </c>
      <c r="L153" s="25">
        <v>1002220.07</v>
      </c>
      <c r="M153" s="25">
        <v>1002837.53</v>
      </c>
      <c r="N153" s="25">
        <v>4.5</v>
      </c>
      <c r="O153" s="26" t="s">
        <v>0</v>
      </c>
    </row>
    <row r="154" spans="2:15" ht="15" customHeight="1" x14ac:dyDescent="0.25">
      <c r="B154" s="23" t="s">
        <v>162</v>
      </c>
      <c r="C154" s="1" t="s">
        <v>155</v>
      </c>
      <c r="D154" s="1"/>
      <c r="E154" s="27" t="s">
        <v>147</v>
      </c>
      <c r="F154" s="1"/>
      <c r="G154" s="24">
        <v>45467.535810185182</v>
      </c>
      <c r="H154" s="24">
        <v>45481</v>
      </c>
      <c r="I154" s="1" t="s">
        <v>109</v>
      </c>
      <c r="J154" s="25">
        <v>1007352.16</v>
      </c>
      <c r="K154" s="25">
        <v>1005616.44</v>
      </c>
      <c r="L154" s="25">
        <v>1006359.95</v>
      </c>
      <c r="M154" s="25">
        <v>1007352.16</v>
      </c>
      <c r="N154" s="25">
        <v>4.5</v>
      </c>
      <c r="O154" s="26" t="s">
        <v>0</v>
      </c>
    </row>
    <row r="155" spans="2:15" ht="15" customHeight="1" x14ac:dyDescent="0.25">
      <c r="B155" s="23" t="s">
        <v>162</v>
      </c>
      <c r="C155" s="1" t="s">
        <v>155</v>
      </c>
      <c r="D155" s="1"/>
      <c r="E155" s="27" t="s">
        <v>147</v>
      </c>
      <c r="F155" s="1"/>
      <c r="G155" s="24">
        <v>45469.481759259259</v>
      </c>
      <c r="H155" s="24">
        <v>45476</v>
      </c>
      <c r="I155" s="1" t="s">
        <v>109</v>
      </c>
      <c r="J155" s="25">
        <v>1002590.53</v>
      </c>
      <c r="K155" s="25">
        <v>1001726.03</v>
      </c>
      <c r="L155" s="25">
        <v>1002219.94</v>
      </c>
      <c r="M155" s="25">
        <v>1002590.53</v>
      </c>
      <c r="N155" s="25">
        <v>4.5</v>
      </c>
      <c r="O155" s="26" t="s">
        <v>0</v>
      </c>
    </row>
    <row r="156" spans="2:15" ht="15" customHeight="1" x14ac:dyDescent="0.25">
      <c r="B156" s="23" t="s">
        <v>162</v>
      </c>
      <c r="C156" s="1" t="s">
        <v>155</v>
      </c>
      <c r="D156" s="1"/>
      <c r="E156" s="27" t="s">
        <v>147</v>
      </c>
      <c r="F156" s="1"/>
      <c r="G156" s="24">
        <v>45470.411608796298</v>
      </c>
      <c r="H156" s="24">
        <v>45477</v>
      </c>
      <c r="I156" s="1" t="s">
        <v>109</v>
      </c>
      <c r="J156" s="25">
        <v>1002713.92</v>
      </c>
      <c r="K156" s="25">
        <v>1001849.32</v>
      </c>
      <c r="L156" s="25">
        <v>1002219.77</v>
      </c>
      <c r="M156" s="25">
        <v>1002713.92</v>
      </c>
      <c r="N156" s="25">
        <v>4.5</v>
      </c>
      <c r="O156" s="26" t="s">
        <v>0</v>
      </c>
    </row>
    <row r="157" spans="2:15" ht="15" customHeight="1" x14ac:dyDescent="0.25">
      <c r="B157" s="23" t="s">
        <v>144</v>
      </c>
      <c r="C157" s="1" t="s">
        <v>218</v>
      </c>
      <c r="D157" s="1"/>
      <c r="E157" s="27" t="s">
        <v>147</v>
      </c>
      <c r="F157" s="1"/>
      <c r="G157" s="24">
        <v>45412.512986111113</v>
      </c>
      <c r="H157" s="24">
        <v>45593</v>
      </c>
      <c r="I157" s="1" t="s">
        <v>109</v>
      </c>
      <c r="J157" s="25">
        <v>25816</v>
      </c>
      <c r="K157" s="25">
        <v>25131.52</v>
      </c>
      <c r="L157" s="25">
        <v>25362</v>
      </c>
      <c r="M157" s="25">
        <v>25816</v>
      </c>
      <c r="N157" s="25">
        <v>5.5</v>
      </c>
      <c r="O157" s="26" t="s">
        <v>0</v>
      </c>
    </row>
    <row r="158" spans="2:15" ht="15" customHeight="1" x14ac:dyDescent="0.25">
      <c r="B158" s="23" t="s">
        <v>162</v>
      </c>
      <c r="C158" s="1" t="s">
        <v>176</v>
      </c>
      <c r="D158" s="1"/>
      <c r="E158" s="27" t="s">
        <v>147</v>
      </c>
      <c r="F158" s="1"/>
      <c r="G158" s="24">
        <v>45229.612129629626</v>
      </c>
      <c r="H158" s="24">
        <v>47053</v>
      </c>
      <c r="I158" s="1" t="s">
        <v>109</v>
      </c>
      <c r="J158" s="25">
        <v>2709610.96</v>
      </c>
      <c r="K158" s="25">
        <v>2000000.01</v>
      </c>
      <c r="L158" s="25">
        <v>2023664.6</v>
      </c>
      <c r="M158" s="25">
        <v>2709610.96</v>
      </c>
      <c r="N158" s="25">
        <v>7.1</v>
      </c>
      <c r="O158" s="26" t="s">
        <v>0</v>
      </c>
    </row>
    <row r="159" spans="2:15" ht="15" customHeight="1" x14ac:dyDescent="0.25">
      <c r="B159" s="23" t="s">
        <v>162</v>
      </c>
      <c r="C159" s="1" t="s">
        <v>176</v>
      </c>
      <c r="D159" s="1"/>
      <c r="E159" s="27" t="s">
        <v>147</v>
      </c>
      <c r="F159" s="1"/>
      <c r="G159" s="24">
        <v>45229.619583333333</v>
      </c>
      <c r="H159" s="24">
        <v>47781</v>
      </c>
      <c r="I159" s="1" t="s">
        <v>109</v>
      </c>
      <c r="J159" s="25">
        <v>152438.28</v>
      </c>
      <c r="K159" s="25">
        <v>100000.01</v>
      </c>
      <c r="L159" s="25">
        <v>101249.67</v>
      </c>
      <c r="M159" s="25">
        <v>152438.28</v>
      </c>
      <c r="N159" s="25">
        <v>7.5</v>
      </c>
      <c r="O159" s="26" t="s">
        <v>166</v>
      </c>
    </row>
    <row r="160" spans="2:15" ht="15" customHeight="1" x14ac:dyDescent="0.25">
      <c r="B160" s="23" t="s">
        <v>162</v>
      </c>
      <c r="C160" s="1" t="s">
        <v>176</v>
      </c>
      <c r="D160" s="1"/>
      <c r="E160" s="27" t="s">
        <v>147</v>
      </c>
      <c r="F160" s="1"/>
      <c r="G160" s="24">
        <v>45229.61959490741</v>
      </c>
      <c r="H160" s="24">
        <v>47781</v>
      </c>
      <c r="I160" s="1" t="s">
        <v>109</v>
      </c>
      <c r="J160" s="25">
        <v>152438.28</v>
      </c>
      <c r="K160" s="25">
        <v>100000.01</v>
      </c>
      <c r="L160" s="25">
        <v>101249.67</v>
      </c>
      <c r="M160" s="25">
        <v>152438.28</v>
      </c>
      <c r="N160" s="25">
        <v>7.5</v>
      </c>
      <c r="O160" s="26" t="s">
        <v>0</v>
      </c>
    </row>
    <row r="161" spans="2:15" ht="15" customHeight="1" x14ac:dyDescent="0.25">
      <c r="B161" s="23" t="s">
        <v>162</v>
      </c>
      <c r="C161" s="1" t="s">
        <v>176</v>
      </c>
      <c r="D161" s="1"/>
      <c r="E161" s="27" t="s">
        <v>147</v>
      </c>
      <c r="F161" s="1"/>
      <c r="G161" s="24">
        <v>45232.489965277775</v>
      </c>
      <c r="H161" s="24">
        <v>47781</v>
      </c>
      <c r="I161" s="1" t="s">
        <v>109</v>
      </c>
      <c r="J161" s="25">
        <v>228657.42</v>
      </c>
      <c r="K161" s="25">
        <v>150092.45000000001</v>
      </c>
      <c r="L161" s="25">
        <v>151875.26999999999</v>
      </c>
      <c r="M161" s="25">
        <v>228657.42</v>
      </c>
      <c r="N161" s="25">
        <v>7.5</v>
      </c>
      <c r="O161" s="26" t="s">
        <v>0</v>
      </c>
    </row>
    <row r="162" spans="2:15" ht="15" customHeight="1" x14ac:dyDescent="0.25">
      <c r="B162" s="23" t="s">
        <v>162</v>
      </c>
      <c r="C162" s="1" t="s">
        <v>176</v>
      </c>
      <c r="D162" s="1"/>
      <c r="E162" s="27" t="s">
        <v>147</v>
      </c>
      <c r="F162" s="1"/>
      <c r="G162" s="24">
        <v>45247.752997685187</v>
      </c>
      <c r="H162" s="24">
        <v>47781</v>
      </c>
      <c r="I162" s="1" t="s">
        <v>109</v>
      </c>
      <c r="J162" s="25">
        <v>144816.44</v>
      </c>
      <c r="K162" s="25">
        <v>95351.360000000001</v>
      </c>
      <c r="L162" s="25">
        <v>96189.67</v>
      </c>
      <c r="M162" s="25">
        <v>144816.44</v>
      </c>
      <c r="N162" s="25">
        <v>7.5</v>
      </c>
      <c r="O162" s="26" t="s">
        <v>0</v>
      </c>
    </row>
    <row r="163" spans="2:15" ht="15" customHeight="1" x14ac:dyDescent="0.25">
      <c r="B163" s="23" t="s">
        <v>162</v>
      </c>
      <c r="C163" s="1" t="s">
        <v>176</v>
      </c>
      <c r="D163" s="1"/>
      <c r="E163" s="27" t="s">
        <v>147</v>
      </c>
      <c r="F163" s="1"/>
      <c r="G163" s="24">
        <v>45264.749490740738</v>
      </c>
      <c r="H163" s="24">
        <v>47781</v>
      </c>
      <c r="I163" s="1" t="s">
        <v>109</v>
      </c>
      <c r="J163" s="25">
        <v>150913.85999999999</v>
      </c>
      <c r="K163" s="25">
        <v>99711.98</v>
      </c>
      <c r="L163" s="25">
        <v>100240.94</v>
      </c>
      <c r="M163" s="25">
        <v>150913.85999999999</v>
      </c>
      <c r="N163" s="25">
        <v>7.5</v>
      </c>
      <c r="O163" s="26" t="s">
        <v>0</v>
      </c>
    </row>
    <row r="164" spans="2:15" ht="15" customHeight="1" x14ac:dyDescent="0.25">
      <c r="B164" s="23" t="s">
        <v>162</v>
      </c>
      <c r="C164" s="1" t="s">
        <v>176</v>
      </c>
      <c r="D164" s="1"/>
      <c r="E164" s="27" t="s">
        <v>147</v>
      </c>
      <c r="F164" s="1"/>
      <c r="G164" s="24">
        <v>45264.750034722223</v>
      </c>
      <c r="H164" s="24">
        <v>47781</v>
      </c>
      <c r="I164" s="1" t="s">
        <v>109</v>
      </c>
      <c r="J164" s="25">
        <v>149389.70000000001</v>
      </c>
      <c r="K164" s="25">
        <v>98704.8</v>
      </c>
      <c r="L164" s="25">
        <v>99228.58</v>
      </c>
      <c r="M164" s="25">
        <v>149389.70000000001</v>
      </c>
      <c r="N164" s="25">
        <v>7.5</v>
      </c>
      <c r="O164" s="26" t="s">
        <v>0</v>
      </c>
    </row>
    <row r="165" spans="2:15" ht="15" customHeight="1" x14ac:dyDescent="0.25">
      <c r="B165" s="23" t="s">
        <v>162</v>
      </c>
      <c r="C165" s="1" t="s">
        <v>176</v>
      </c>
      <c r="D165" s="1"/>
      <c r="E165" s="27" t="s">
        <v>147</v>
      </c>
      <c r="F165" s="1"/>
      <c r="G165" s="24">
        <v>45264.757685185185</v>
      </c>
      <c r="H165" s="24">
        <v>47781</v>
      </c>
      <c r="I165" s="1" t="s">
        <v>109</v>
      </c>
      <c r="J165" s="25">
        <v>1074690.3</v>
      </c>
      <c r="K165" s="25">
        <v>710070.22</v>
      </c>
      <c r="L165" s="25">
        <v>713837.54</v>
      </c>
      <c r="M165" s="25">
        <v>1074690.3</v>
      </c>
      <c r="N165" s="25">
        <v>7.5</v>
      </c>
      <c r="O165" s="26" t="s">
        <v>0</v>
      </c>
    </row>
    <row r="166" spans="2:15" ht="15" customHeight="1" x14ac:dyDescent="0.25">
      <c r="B166" s="23" t="s">
        <v>162</v>
      </c>
      <c r="C166" s="1" t="s">
        <v>176</v>
      </c>
      <c r="D166" s="1"/>
      <c r="E166" s="27" t="s">
        <v>147</v>
      </c>
      <c r="F166" s="1"/>
      <c r="G166" s="24">
        <v>45342.549490740741</v>
      </c>
      <c r="H166" s="24">
        <v>47781</v>
      </c>
      <c r="I166" s="1" t="s">
        <v>109</v>
      </c>
      <c r="J166" s="25">
        <v>146031.57999999999</v>
      </c>
      <c r="K166" s="25">
        <v>97418.57</v>
      </c>
      <c r="L166" s="25">
        <v>98214.99</v>
      </c>
      <c r="M166" s="25">
        <v>146031.57999999999</v>
      </c>
      <c r="N166" s="25">
        <v>7.5</v>
      </c>
      <c r="O166" s="26" t="s">
        <v>0</v>
      </c>
    </row>
    <row r="167" spans="2:15" ht="15" customHeight="1" x14ac:dyDescent="0.25">
      <c r="B167" s="23" t="s">
        <v>162</v>
      </c>
      <c r="C167" s="1" t="s">
        <v>176</v>
      </c>
      <c r="D167" s="1"/>
      <c r="E167" s="27" t="s">
        <v>147</v>
      </c>
      <c r="F167" s="1"/>
      <c r="G167" s="24">
        <v>45369.502800925926</v>
      </c>
      <c r="H167" s="24">
        <v>47781</v>
      </c>
      <c r="I167" s="1" t="s">
        <v>109</v>
      </c>
      <c r="J167" s="25">
        <v>846079.45</v>
      </c>
      <c r="K167" s="25">
        <v>567543.02</v>
      </c>
      <c r="L167" s="25">
        <v>569046.04</v>
      </c>
      <c r="M167" s="25">
        <v>846079.45</v>
      </c>
      <c r="N167" s="25">
        <v>7.5</v>
      </c>
      <c r="O167" s="26" t="s">
        <v>0</v>
      </c>
    </row>
    <row r="168" spans="2:15" ht="15" customHeight="1" x14ac:dyDescent="0.25">
      <c r="B168" s="23" t="s">
        <v>162</v>
      </c>
      <c r="C168" s="1" t="s">
        <v>193</v>
      </c>
      <c r="D168" s="1"/>
      <c r="E168" s="27" t="s">
        <v>147</v>
      </c>
      <c r="F168" s="1"/>
      <c r="G168" s="24">
        <v>44091.497372685182</v>
      </c>
      <c r="H168" s="24">
        <v>46063</v>
      </c>
      <c r="I168" s="1" t="s">
        <v>109</v>
      </c>
      <c r="J168" s="25">
        <v>4234.18</v>
      </c>
      <c r="K168" s="25">
        <v>3018.51</v>
      </c>
      <c r="L168" s="25">
        <v>3027.67</v>
      </c>
      <c r="M168" s="25">
        <v>4234.18</v>
      </c>
      <c r="N168" s="25">
        <v>7.5</v>
      </c>
      <c r="O168" s="26" t="s">
        <v>0</v>
      </c>
    </row>
    <row r="169" spans="2:15" ht="15" customHeight="1" x14ac:dyDescent="0.25">
      <c r="B169" s="23" t="s">
        <v>162</v>
      </c>
      <c r="C169" s="1" t="s">
        <v>193</v>
      </c>
      <c r="D169" s="1"/>
      <c r="E169" s="27" t="s">
        <v>147</v>
      </c>
      <c r="F169" s="1"/>
      <c r="G169" s="24">
        <v>44160.677453703705</v>
      </c>
      <c r="H169" s="24">
        <v>46063</v>
      </c>
      <c r="I169" s="1" t="s">
        <v>109</v>
      </c>
      <c r="J169" s="25">
        <v>5570.61</v>
      </c>
      <c r="K169" s="25">
        <v>4006.57</v>
      </c>
      <c r="L169" s="25">
        <v>4036.83</v>
      </c>
      <c r="M169" s="25">
        <v>5570.61</v>
      </c>
      <c r="N169" s="25">
        <v>7.5</v>
      </c>
      <c r="O169" s="26" t="s">
        <v>0</v>
      </c>
    </row>
    <row r="170" spans="2:15" ht="15" customHeight="1" x14ac:dyDescent="0.25">
      <c r="B170" s="23" t="s">
        <v>162</v>
      </c>
      <c r="C170" s="1" t="s">
        <v>193</v>
      </c>
      <c r="D170" s="1"/>
      <c r="E170" s="27" t="s">
        <v>147</v>
      </c>
      <c r="F170" s="1"/>
      <c r="G170" s="24">
        <v>44650.514340277776</v>
      </c>
      <c r="H170" s="24">
        <v>46413</v>
      </c>
      <c r="I170" s="1" t="s">
        <v>109</v>
      </c>
      <c r="J170" s="25">
        <v>289753.40000000002</v>
      </c>
      <c r="K170" s="25">
        <v>227310.98</v>
      </c>
      <c r="L170" s="25">
        <v>216948.91</v>
      </c>
      <c r="M170" s="25">
        <v>289753.40000000002</v>
      </c>
      <c r="N170" s="25">
        <v>9</v>
      </c>
      <c r="O170" s="26" t="s">
        <v>0</v>
      </c>
    </row>
    <row r="171" spans="2:15" ht="15" customHeight="1" x14ac:dyDescent="0.25">
      <c r="B171" s="23" t="s">
        <v>162</v>
      </c>
      <c r="C171" s="1" t="s">
        <v>193</v>
      </c>
      <c r="D171" s="1"/>
      <c r="E171" s="27" t="s">
        <v>147</v>
      </c>
      <c r="F171" s="1"/>
      <c r="G171" s="24">
        <v>44785.519895833335</v>
      </c>
      <c r="H171" s="24">
        <v>46399</v>
      </c>
      <c r="I171" s="1" t="s">
        <v>109</v>
      </c>
      <c r="J171" s="25">
        <v>7019.42</v>
      </c>
      <c r="K171" s="25">
        <v>5029.59</v>
      </c>
      <c r="L171" s="25">
        <v>5092.43</v>
      </c>
      <c r="M171" s="25">
        <v>7019.42</v>
      </c>
      <c r="N171" s="25">
        <v>9</v>
      </c>
      <c r="O171" s="26" t="s">
        <v>0</v>
      </c>
    </row>
    <row r="172" spans="2:15" ht="15" customHeight="1" x14ac:dyDescent="0.25">
      <c r="B172" s="23" t="s">
        <v>162</v>
      </c>
      <c r="C172" s="1" t="s">
        <v>193</v>
      </c>
      <c r="D172" s="1"/>
      <c r="E172" s="27" t="s">
        <v>147</v>
      </c>
      <c r="F172" s="1"/>
      <c r="G172" s="24">
        <v>44908.666921296295</v>
      </c>
      <c r="H172" s="24">
        <v>48185</v>
      </c>
      <c r="I172" s="1" t="s">
        <v>109</v>
      </c>
      <c r="J172" s="25">
        <v>33950.06</v>
      </c>
      <c r="K172" s="25">
        <v>20033.96</v>
      </c>
      <c r="L172" s="25">
        <v>20114.13</v>
      </c>
      <c r="M172" s="25">
        <v>33950.06</v>
      </c>
      <c r="N172" s="25">
        <v>7.75</v>
      </c>
      <c r="O172" s="26" t="s">
        <v>0</v>
      </c>
    </row>
    <row r="173" spans="2:15" ht="15" customHeight="1" x14ac:dyDescent="0.25">
      <c r="B173" s="23" t="s">
        <v>162</v>
      </c>
      <c r="C173" s="1" t="s">
        <v>193</v>
      </c>
      <c r="D173" s="1"/>
      <c r="E173" s="27" t="s">
        <v>147</v>
      </c>
      <c r="F173" s="1"/>
      <c r="G173" s="24">
        <v>45175.536307870374</v>
      </c>
      <c r="H173" s="24">
        <v>45763</v>
      </c>
      <c r="I173" s="1" t="s">
        <v>109</v>
      </c>
      <c r="J173" s="25">
        <v>22617.79</v>
      </c>
      <c r="K173" s="25">
        <v>20551.36</v>
      </c>
      <c r="L173" s="25">
        <v>20481.09</v>
      </c>
      <c r="M173" s="25">
        <v>22617.79</v>
      </c>
      <c r="N173" s="25">
        <v>6.35</v>
      </c>
      <c r="O173" s="26" t="s">
        <v>0</v>
      </c>
    </row>
    <row r="174" spans="2:15" ht="15" customHeight="1" x14ac:dyDescent="0.25">
      <c r="B174" s="23" t="s">
        <v>162</v>
      </c>
      <c r="C174" s="1" t="s">
        <v>193</v>
      </c>
      <c r="D174" s="1"/>
      <c r="E174" s="27" t="s">
        <v>147</v>
      </c>
      <c r="F174" s="1"/>
      <c r="G174" s="24">
        <v>45219.491666666669</v>
      </c>
      <c r="H174" s="24">
        <v>46063</v>
      </c>
      <c r="I174" s="1" t="s">
        <v>109</v>
      </c>
      <c r="J174" s="25">
        <v>3560.37</v>
      </c>
      <c r="K174" s="25">
        <v>3040.06</v>
      </c>
      <c r="L174" s="25">
        <v>3027.71</v>
      </c>
      <c r="M174" s="25">
        <v>3560.37</v>
      </c>
      <c r="N174" s="25">
        <v>7.5</v>
      </c>
      <c r="O174" s="26" t="s">
        <v>0</v>
      </c>
    </row>
    <row r="175" spans="2:15" ht="15" customHeight="1" x14ac:dyDescent="0.25">
      <c r="B175" s="23" t="s">
        <v>162</v>
      </c>
      <c r="C175" s="1" t="s">
        <v>193</v>
      </c>
      <c r="D175" s="1"/>
      <c r="E175" s="27" t="s">
        <v>147</v>
      </c>
      <c r="F175" s="1"/>
      <c r="G175" s="24">
        <v>45219.495428240742</v>
      </c>
      <c r="H175" s="24">
        <v>47820</v>
      </c>
      <c r="I175" s="1" t="s">
        <v>109</v>
      </c>
      <c r="J175" s="25">
        <v>18526.75</v>
      </c>
      <c r="K175" s="25">
        <v>12113.44</v>
      </c>
      <c r="L175" s="25">
        <v>12066.53</v>
      </c>
      <c r="M175" s="25">
        <v>18526.75</v>
      </c>
      <c r="N175" s="25">
        <v>7.5</v>
      </c>
      <c r="O175" s="26" t="s">
        <v>0</v>
      </c>
    </row>
    <row r="176" spans="2:15" ht="15" customHeight="1" x14ac:dyDescent="0.25">
      <c r="B176" s="23" t="s">
        <v>144</v>
      </c>
      <c r="C176" s="1" t="s">
        <v>193</v>
      </c>
      <c r="D176" s="1"/>
      <c r="E176" s="27" t="s">
        <v>147</v>
      </c>
      <c r="F176" s="1"/>
      <c r="G176" s="24">
        <v>45254.668703703705</v>
      </c>
      <c r="H176" s="24">
        <v>45548</v>
      </c>
      <c r="I176" s="1" t="s">
        <v>109</v>
      </c>
      <c r="J176" s="25">
        <v>52547.88</v>
      </c>
      <c r="K176" s="25">
        <v>50131.199999999997</v>
      </c>
      <c r="L176" s="25">
        <v>50162.239999999998</v>
      </c>
      <c r="M176" s="25">
        <v>52547.88</v>
      </c>
      <c r="N176" s="25">
        <v>6</v>
      </c>
      <c r="O176" s="26" t="s">
        <v>0</v>
      </c>
    </row>
    <row r="177" spans="2:15" ht="15" customHeight="1" x14ac:dyDescent="0.25">
      <c r="B177" s="23" t="s">
        <v>144</v>
      </c>
      <c r="C177" s="1" t="s">
        <v>193</v>
      </c>
      <c r="D177" s="1"/>
      <c r="E177" s="27" t="s">
        <v>147</v>
      </c>
      <c r="F177" s="1"/>
      <c r="G177" s="24">
        <v>45254.670578703706</v>
      </c>
      <c r="H177" s="24">
        <v>45548</v>
      </c>
      <c r="I177" s="1" t="s">
        <v>109</v>
      </c>
      <c r="J177" s="25">
        <v>52547.88</v>
      </c>
      <c r="K177" s="25">
        <v>50131.199999999997</v>
      </c>
      <c r="L177" s="25">
        <v>50162.239999999998</v>
      </c>
      <c r="M177" s="25">
        <v>52547.88</v>
      </c>
      <c r="N177" s="25">
        <v>6</v>
      </c>
      <c r="O177" s="26" t="s">
        <v>0</v>
      </c>
    </row>
    <row r="178" spans="2:15" ht="15" customHeight="1" x14ac:dyDescent="0.25">
      <c r="B178" s="23" t="s">
        <v>162</v>
      </c>
      <c r="C178" s="1" t="s">
        <v>193</v>
      </c>
      <c r="D178" s="1"/>
      <c r="E178" s="27" t="s">
        <v>147</v>
      </c>
      <c r="F178" s="1"/>
      <c r="G178" s="24">
        <v>45258.643576388888</v>
      </c>
      <c r="H178" s="24">
        <v>48705</v>
      </c>
      <c r="I178" s="1" t="s">
        <v>109</v>
      </c>
      <c r="J178" s="25">
        <v>10560.61</v>
      </c>
      <c r="K178" s="25">
        <v>6027.66</v>
      </c>
      <c r="L178" s="25">
        <v>6070.89</v>
      </c>
      <c r="M178" s="25">
        <v>10560.61</v>
      </c>
      <c r="N178" s="25">
        <v>8</v>
      </c>
      <c r="O178" s="26" t="s">
        <v>0</v>
      </c>
    </row>
    <row r="179" spans="2:15" ht="15" customHeight="1" x14ac:dyDescent="0.25">
      <c r="B179" s="23" t="s">
        <v>162</v>
      </c>
      <c r="C179" s="1" t="s">
        <v>193</v>
      </c>
      <c r="D179" s="1"/>
      <c r="E179" s="27" t="s">
        <v>147</v>
      </c>
      <c r="F179" s="1"/>
      <c r="G179" s="24">
        <v>45258.655023148145</v>
      </c>
      <c r="H179" s="24">
        <v>45763</v>
      </c>
      <c r="I179" s="1" t="s">
        <v>109</v>
      </c>
      <c r="J179" s="25">
        <v>5560.94</v>
      </c>
      <c r="K179" s="25">
        <v>5042.12</v>
      </c>
      <c r="L179" s="25">
        <v>5076.0200000000004</v>
      </c>
      <c r="M179" s="25">
        <v>5560.94</v>
      </c>
      <c r="N179" s="25">
        <v>7.5</v>
      </c>
      <c r="O179" s="26" t="s">
        <v>0</v>
      </c>
    </row>
    <row r="180" spans="2:15" ht="15" customHeight="1" x14ac:dyDescent="0.25">
      <c r="B180" s="23" t="s">
        <v>144</v>
      </c>
      <c r="C180" s="1" t="s">
        <v>193</v>
      </c>
      <c r="D180" s="1"/>
      <c r="E180" s="27" t="s">
        <v>147</v>
      </c>
      <c r="F180" s="1"/>
      <c r="G180" s="24">
        <v>45397.678055555552</v>
      </c>
      <c r="H180" s="24">
        <v>45646</v>
      </c>
      <c r="I180" s="1" t="s">
        <v>109</v>
      </c>
      <c r="J180" s="25">
        <v>75068</v>
      </c>
      <c r="K180" s="25">
        <v>72142.53</v>
      </c>
      <c r="L180" s="25">
        <v>73023.149999999994</v>
      </c>
      <c r="M180" s="25">
        <v>75068</v>
      </c>
      <c r="N180" s="25">
        <v>6</v>
      </c>
      <c r="O180" s="26" t="s">
        <v>0</v>
      </c>
    </row>
    <row r="181" spans="2:15" ht="15" customHeight="1" x14ac:dyDescent="0.25">
      <c r="B181" s="23" t="s">
        <v>162</v>
      </c>
      <c r="C181" s="1" t="s">
        <v>193</v>
      </c>
      <c r="D181" s="1"/>
      <c r="E181" s="27" t="s">
        <v>147</v>
      </c>
      <c r="F181" s="1"/>
      <c r="G181" s="24">
        <v>45419.645312499997</v>
      </c>
      <c r="H181" s="24">
        <v>48588</v>
      </c>
      <c r="I181" s="1" t="s">
        <v>109</v>
      </c>
      <c r="J181" s="25">
        <v>102016.44</v>
      </c>
      <c r="K181" s="25">
        <v>60341.95</v>
      </c>
      <c r="L181" s="25">
        <v>61053.18</v>
      </c>
      <c r="M181" s="25">
        <v>102016.44</v>
      </c>
      <c r="N181" s="25">
        <v>8</v>
      </c>
      <c r="O181" s="26" t="s">
        <v>0</v>
      </c>
    </row>
    <row r="182" spans="2:15" ht="15" customHeight="1" x14ac:dyDescent="0.25">
      <c r="B182" s="23" t="s">
        <v>162</v>
      </c>
      <c r="C182" s="1" t="s">
        <v>219</v>
      </c>
      <c r="D182" s="1"/>
      <c r="E182" s="27" t="s">
        <v>147</v>
      </c>
      <c r="F182" s="1"/>
      <c r="G182" s="24">
        <v>44291.658495370371</v>
      </c>
      <c r="H182" s="24">
        <v>45924</v>
      </c>
      <c r="I182" s="1" t="s">
        <v>109</v>
      </c>
      <c r="J182" s="25">
        <v>31507.09</v>
      </c>
      <c r="K182" s="25">
        <v>25019.87</v>
      </c>
      <c r="L182" s="25">
        <v>25374.9</v>
      </c>
      <c r="M182" s="25">
        <v>31507.09</v>
      </c>
      <c r="N182" s="25">
        <v>5.8</v>
      </c>
      <c r="O182" s="26" t="s">
        <v>0</v>
      </c>
    </row>
    <row r="183" spans="2:15" ht="15" customHeight="1" x14ac:dyDescent="0.25">
      <c r="B183" s="23" t="s">
        <v>144</v>
      </c>
      <c r="C183" s="1" t="s">
        <v>219</v>
      </c>
      <c r="D183" s="1"/>
      <c r="E183" s="27" t="s">
        <v>147</v>
      </c>
      <c r="F183" s="1"/>
      <c r="G183" s="24">
        <v>44307.732407407406</v>
      </c>
      <c r="H183" s="24">
        <v>46132</v>
      </c>
      <c r="I183" s="1" t="s">
        <v>109</v>
      </c>
      <c r="J183" s="25">
        <v>127500</v>
      </c>
      <c r="K183" s="25">
        <v>100000</v>
      </c>
      <c r="L183" s="25">
        <v>101296.64</v>
      </c>
      <c r="M183" s="25">
        <v>127500</v>
      </c>
      <c r="N183" s="25">
        <v>5.5</v>
      </c>
      <c r="O183" s="26" t="s">
        <v>0</v>
      </c>
    </row>
    <row r="184" spans="2:15" ht="15" customHeight="1" x14ac:dyDescent="0.25">
      <c r="B184" s="23" t="s">
        <v>144</v>
      </c>
      <c r="C184" s="1" t="s">
        <v>219</v>
      </c>
      <c r="D184" s="1"/>
      <c r="E184" s="27" t="s">
        <v>147</v>
      </c>
      <c r="F184" s="1"/>
      <c r="G184" s="24">
        <v>44307.732858796298</v>
      </c>
      <c r="H184" s="24">
        <v>46132</v>
      </c>
      <c r="I184" s="1" t="s">
        <v>109</v>
      </c>
      <c r="J184" s="25">
        <v>127500</v>
      </c>
      <c r="K184" s="25">
        <v>100000</v>
      </c>
      <c r="L184" s="25">
        <v>101296.64</v>
      </c>
      <c r="M184" s="25">
        <v>127500</v>
      </c>
      <c r="N184" s="25">
        <v>5.5</v>
      </c>
      <c r="O184" s="26" t="s">
        <v>0</v>
      </c>
    </row>
    <row r="185" spans="2:15" ht="15" customHeight="1" x14ac:dyDescent="0.25">
      <c r="B185" s="23" t="s">
        <v>144</v>
      </c>
      <c r="C185" s="1" t="s">
        <v>219</v>
      </c>
      <c r="D185" s="1"/>
      <c r="E185" s="27" t="s">
        <v>147</v>
      </c>
      <c r="F185" s="1"/>
      <c r="G185" s="24">
        <v>44370.42659722222</v>
      </c>
      <c r="H185" s="24">
        <v>46132</v>
      </c>
      <c r="I185" s="1" t="s">
        <v>109</v>
      </c>
      <c r="J185" s="25">
        <v>127500</v>
      </c>
      <c r="K185" s="25">
        <v>100947.44</v>
      </c>
      <c r="L185" s="25">
        <v>101296.64</v>
      </c>
      <c r="M185" s="25">
        <v>127500</v>
      </c>
      <c r="N185" s="25">
        <v>5.5</v>
      </c>
      <c r="O185" s="26" t="s">
        <v>0</v>
      </c>
    </row>
    <row r="186" spans="2:15" ht="15" customHeight="1" x14ac:dyDescent="0.25">
      <c r="B186" s="23" t="s">
        <v>144</v>
      </c>
      <c r="C186" s="1" t="s">
        <v>219</v>
      </c>
      <c r="D186" s="1"/>
      <c r="E186" s="27" t="s">
        <v>147</v>
      </c>
      <c r="F186" s="1"/>
      <c r="G186" s="24">
        <v>44370.426620370374</v>
      </c>
      <c r="H186" s="24">
        <v>46132</v>
      </c>
      <c r="I186" s="1" t="s">
        <v>109</v>
      </c>
      <c r="J186" s="25">
        <v>127500</v>
      </c>
      <c r="K186" s="25">
        <v>100947.44</v>
      </c>
      <c r="L186" s="25">
        <v>101296.64</v>
      </c>
      <c r="M186" s="25">
        <v>127500</v>
      </c>
      <c r="N186" s="25">
        <v>5.5</v>
      </c>
      <c r="O186" s="26" t="s">
        <v>0</v>
      </c>
    </row>
    <row r="187" spans="2:15" ht="15" customHeight="1" x14ac:dyDescent="0.25">
      <c r="B187" s="23" t="s">
        <v>144</v>
      </c>
      <c r="C187" s="1" t="s">
        <v>219</v>
      </c>
      <c r="D187" s="1"/>
      <c r="E187" s="27" t="s">
        <v>147</v>
      </c>
      <c r="F187" s="1"/>
      <c r="G187" s="24">
        <v>44432.391157407408</v>
      </c>
      <c r="H187" s="24">
        <v>46132</v>
      </c>
      <c r="I187" s="1" t="s">
        <v>109</v>
      </c>
      <c r="J187" s="25">
        <v>126143.84</v>
      </c>
      <c r="K187" s="25">
        <v>100528.71</v>
      </c>
      <c r="L187" s="25">
        <v>101298.05</v>
      </c>
      <c r="M187" s="25">
        <v>126143.84</v>
      </c>
      <c r="N187" s="25">
        <v>5.5</v>
      </c>
      <c r="O187" s="26" t="s">
        <v>0</v>
      </c>
    </row>
    <row r="188" spans="2:15" ht="15" customHeight="1" x14ac:dyDescent="0.25">
      <c r="B188" s="23" t="s">
        <v>144</v>
      </c>
      <c r="C188" s="1" t="s">
        <v>219</v>
      </c>
      <c r="D188" s="1"/>
      <c r="E188" s="27" t="s">
        <v>147</v>
      </c>
      <c r="F188" s="1"/>
      <c r="G188" s="24">
        <v>44438.615972222222</v>
      </c>
      <c r="H188" s="24">
        <v>46132</v>
      </c>
      <c r="I188" s="1" t="s">
        <v>109</v>
      </c>
      <c r="J188" s="25">
        <v>126143.84</v>
      </c>
      <c r="K188" s="25">
        <v>100619.02</v>
      </c>
      <c r="L188" s="25">
        <v>101298.05</v>
      </c>
      <c r="M188" s="25">
        <v>126143.84</v>
      </c>
      <c r="N188" s="25">
        <v>5.5</v>
      </c>
      <c r="O188" s="26" t="s">
        <v>0</v>
      </c>
    </row>
    <row r="189" spans="2:15" ht="15" customHeight="1" x14ac:dyDescent="0.25">
      <c r="B189" s="23" t="s">
        <v>144</v>
      </c>
      <c r="C189" s="1" t="s">
        <v>219</v>
      </c>
      <c r="D189" s="1"/>
      <c r="E189" s="27" t="s">
        <v>147</v>
      </c>
      <c r="F189" s="1"/>
      <c r="G189" s="24">
        <v>44467.425694444442</v>
      </c>
      <c r="H189" s="24">
        <v>46132</v>
      </c>
      <c r="I189" s="1" t="s">
        <v>109</v>
      </c>
      <c r="J189" s="25">
        <v>126143.84</v>
      </c>
      <c r="K189" s="25">
        <v>101056.67</v>
      </c>
      <c r="L189" s="25">
        <v>101298.05</v>
      </c>
      <c r="M189" s="25">
        <v>126143.84</v>
      </c>
      <c r="N189" s="25">
        <v>5.5</v>
      </c>
      <c r="O189" s="26" t="s">
        <v>0</v>
      </c>
    </row>
    <row r="190" spans="2:15" ht="15" customHeight="1" x14ac:dyDescent="0.25">
      <c r="B190" s="23" t="s">
        <v>144</v>
      </c>
      <c r="C190" s="1" t="s">
        <v>219</v>
      </c>
      <c r="D190" s="1"/>
      <c r="E190" s="27" t="s">
        <v>147</v>
      </c>
      <c r="F190" s="1"/>
      <c r="G190" s="24">
        <v>44490.394548611112</v>
      </c>
      <c r="H190" s="24">
        <v>46132</v>
      </c>
      <c r="I190" s="1" t="s">
        <v>109</v>
      </c>
      <c r="J190" s="25">
        <v>124787.68</v>
      </c>
      <c r="K190" s="25">
        <v>100048.34</v>
      </c>
      <c r="L190" s="25">
        <v>101298.05</v>
      </c>
      <c r="M190" s="25">
        <v>124787.68</v>
      </c>
      <c r="N190" s="25">
        <v>11.25</v>
      </c>
      <c r="O190" s="26" t="s">
        <v>0</v>
      </c>
    </row>
    <row r="191" spans="2:15" ht="15" customHeight="1" x14ac:dyDescent="0.25">
      <c r="B191" s="23" t="s">
        <v>144</v>
      </c>
      <c r="C191" s="1" t="s">
        <v>219</v>
      </c>
      <c r="D191" s="1"/>
      <c r="E191" s="27" t="s">
        <v>147</v>
      </c>
      <c r="F191" s="1"/>
      <c r="G191" s="24">
        <v>44551.482974537037</v>
      </c>
      <c r="H191" s="24">
        <v>46132</v>
      </c>
      <c r="I191" s="1" t="s">
        <v>109</v>
      </c>
      <c r="J191" s="25">
        <v>124787.68</v>
      </c>
      <c r="K191" s="25">
        <v>100965.89</v>
      </c>
      <c r="L191" s="25">
        <v>101298.05</v>
      </c>
      <c r="M191" s="25">
        <v>124787.68</v>
      </c>
      <c r="N191" s="25">
        <v>5.5</v>
      </c>
      <c r="O191" s="26" t="s">
        <v>0</v>
      </c>
    </row>
    <row r="192" spans="2:15" ht="15" customHeight="1" x14ac:dyDescent="0.25">
      <c r="B192" s="23" t="s">
        <v>144</v>
      </c>
      <c r="C192" s="1" t="s">
        <v>219</v>
      </c>
      <c r="D192" s="1"/>
      <c r="E192" s="27" t="s">
        <v>147</v>
      </c>
      <c r="F192" s="1"/>
      <c r="G192" s="24">
        <v>44565.384328703702</v>
      </c>
      <c r="H192" s="24">
        <v>46132</v>
      </c>
      <c r="I192" s="1" t="s">
        <v>109</v>
      </c>
      <c r="J192" s="25">
        <v>124787.68</v>
      </c>
      <c r="K192" s="25">
        <v>101177.65</v>
      </c>
      <c r="L192" s="25">
        <v>101298.05</v>
      </c>
      <c r="M192" s="25">
        <v>124787.68</v>
      </c>
      <c r="N192" s="25">
        <v>11.25</v>
      </c>
      <c r="O192" s="26" t="s">
        <v>0</v>
      </c>
    </row>
    <row r="193" spans="2:15" ht="15" customHeight="1" x14ac:dyDescent="0.25">
      <c r="B193" s="23" t="s">
        <v>144</v>
      </c>
      <c r="C193" s="1" t="s">
        <v>219</v>
      </c>
      <c r="D193" s="1"/>
      <c r="E193" s="27" t="s">
        <v>147</v>
      </c>
      <c r="F193" s="1"/>
      <c r="G193" s="24">
        <v>44593.54614583333</v>
      </c>
      <c r="H193" s="24">
        <v>46132</v>
      </c>
      <c r="I193" s="1" t="s">
        <v>109</v>
      </c>
      <c r="J193" s="25">
        <v>123416.45</v>
      </c>
      <c r="K193" s="25">
        <v>100228.2</v>
      </c>
      <c r="L193" s="25">
        <v>101298.05</v>
      </c>
      <c r="M193" s="25">
        <v>123416.45</v>
      </c>
      <c r="N193" s="25">
        <v>5.5</v>
      </c>
      <c r="O193" s="26" t="s">
        <v>0</v>
      </c>
    </row>
    <row r="194" spans="2:15" ht="15" customHeight="1" x14ac:dyDescent="0.25">
      <c r="B194" s="23" t="s">
        <v>162</v>
      </c>
      <c r="C194" s="1" t="s">
        <v>219</v>
      </c>
      <c r="D194" s="1"/>
      <c r="E194" s="27" t="s">
        <v>147</v>
      </c>
      <c r="F194" s="1"/>
      <c r="G194" s="24">
        <v>44601.462418981479</v>
      </c>
      <c r="H194" s="24">
        <v>47753</v>
      </c>
      <c r="I194" s="1" t="s">
        <v>109</v>
      </c>
      <c r="J194" s="25">
        <v>399419.97</v>
      </c>
      <c r="K194" s="25">
        <v>257968.58</v>
      </c>
      <c r="L194" s="25">
        <v>256249.2</v>
      </c>
      <c r="M194" s="25">
        <v>399419.97</v>
      </c>
      <c r="N194" s="25">
        <v>6.5</v>
      </c>
      <c r="O194" s="26" t="s">
        <v>0</v>
      </c>
    </row>
    <row r="195" spans="2:15" ht="15" customHeight="1" x14ac:dyDescent="0.25">
      <c r="B195" s="23" t="s">
        <v>162</v>
      </c>
      <c r="C195" s="1" t="s">
        <v>219</v>
      </c>
      <c r="D195" s="1"/>
      <c r="E195" s="27" t="s">
        <v>147</v>
      </c>
      <c r="F195" s="1"/>
      <c r="G195" s="24">
        <v>44754.625162037039</v>
      </c>
      <c r="H195" s="24">
        <v>47753</v>
      </c>
      <c r="I195" s="1" t="s">
        <v>109</v>
      </c>
      <c r="J195" s="25">
        <v>3105.15</v>
      </c>
      <c r="K195" s="25">
        <v>2037.02</v>
      </c>
      <c r="L195" s="25">
        <v>2033.77</v>
      </c>
      <c r="M195" s="25">
        <v>3105.15</v>
      </c>
      <c r="N195" s="25">
        <v>6.5</v>
      </c>
      <c r="O195" s="26" t="s">
        <v>0</v>
      </c>
    </row>
    <row r="196" spans="2:15" ht="15" customHeight="1" x14ac:dyDescent="0.25">
      <c r="B196" s="23" t="s">
        <v>144</v>
      </c>
      <c r="C196" s="1" t="s">
        <v>219</v>
      </c>
      <c r="D196" s="1"/>
      <c r="E196" s="27" t="s">
        <v>147</v>
      </c>
      <c r="F196" s="1"/>
      <c r="G196" s="24">
        <v>44862.4221412037</v>
      </c>
      <c r="H196" s="24">
        <v>46111</v>
      </c>
      <c r="I196" s="1" t="s">
        <v>109</v>
      </c>
      <c r="J196" s="25">
        <v>119363.03</v>
      </c>
      <c r="K196" s="25">
        <v>100543.38</v>
      </c>
      <c r="L196" s="25">
        <v>100257.31</v>
      </c>
      <c r="M196" s="25">
        <v>119363.03</v>
      </c>
      <c r="N196" s="25">
        <v>5.5</v>
      </c>
      <c r="O196" s="26" t="s">
        <v>0</v>
      </c>
    </row>
    <row r="197" spans="2:15" ht="15" customHeight="1" x14ac:dyDescent="0.25">
      <c r="B197" s="23" t="s">
        <v>144</v>
      </c>
      <c r="C197" s="1" t="s">
        <v>219</v>
      </c>
      <c r="D197" s="1"/>
      <c r="E197" s="27" t="s">
        <v>147</v>
      </c>
      <c r="F197" s="1"/>
      <c r="G197" s="24">
        <v>44928.613437499997</v>
      </c>
      <c r="H197" s="24">
        <v>46111</v>
      </c>
      <c r="I197" s="1" t="s">
        <v>109</v>
      </c>
      <c r="J197" s="25">
        <v>118006.87</v>
      </c>
      <c r="K197" s="25">
        <v>100182.82</v>
      </c>
      <c r="L197" s="25">
        <v>100257.31</v>
      </c>
      <c r="M197" s="25">
        <v>118006.87</v>
      </c>
      <c r="N197" s="25">
        <v>5.5</v>
      </c>
      <c r="O197" s="26" t="s">
        <v>0</v>
      </c>
    </row>
    <row r="198" spans="2:15" ht="15" customHeight="1" x14ac:dyDescent="0.25">
      <c r="B198" s="23" t="s">
        <v>144</v>
      </c>
      <c r="C198" s="1" t="s">
        <v>219</v>
      </c>
      <c r="D198" s="1"/>
      <c r="E198" s="27" t="s">
        <v>147</v>
      </c>
      <c r="F198" s="1"/>
      <c r="G198" s="24">
        <v>44928.614942129629</v>
      </c>
      <c r="H198" s="24">
        <v>46111</v>
      </c>
      <c r="I198" s="1" t="s">
        <v>109</v>
      </c>
      <c r="J198" s="25">
        <v>118006.87</v>
      </c>
      <c r="K198" s="25">
        <v>100182.82</v>
      </c>
      <c r="L198" s="25">
        <v>100257.31</v>
      </c>
      <c r="M198" s="25">
        <v>118006.87</v>
      </c>
      <c r="N198" s="25">
        <v>5.5</v>
      </c>
      <c r="O198" s="26" t="s">
        <v>0</v>
      </c>
    </row>
    <row r="199" spans="2:15" ht="15" customHeight="1" x14ac:dyDescent="0.25">
      <c r="B199" s="23" t="s">
        <v>144</v>
      </c>
      <c r="C199" s="1" t="s">
        <v>219</v>
      </c>
      <c r="D199" s="1"/>
      <c r="E199" s="27" t="s">
        <v>147</v>
      </c>
      <c r="F199" s="1"/>
      <c r="G199" s="24">
        <v>45210.752789351849</v>
      </c>
      <c r="H199" s="24">
        <v>45827</v>
      </c>
      <c r="I199" s="1" t="s">
        <v>109</v>
      </c>
      <c r="J199" s="25">
        <v>274297.92</v>
      </c>
      <c r="K199" s="25">
        <v>246074.11</v>
      </c>
      <c r="L199" s="25">
        <v>247825.24</v>
      </c>
      <c r="M199" s="25">
        <v>274297.92</v>
      </c>
      <c r="N199" s="25">
        <v>6.75</v>
      </c>
      <c r="O199" s="26" t="s">
        <v>0</v>
      </c>
    </row>
    <row r="200" spans="2:15" ht="15" customHeight="1" x14ac:dyDescent="0.25">
      <c r="B200" s="23" t="s">
        <v>144</v>
      </c>
      <c r="C200" s="1" t="s">
        <v>219</v>
      </c>
      <c r="D200" s="1"/>
      <c r="E200" s="27" t="s">
        <v>147</v>
      </c>
      <c r="F200" s="1"/>
      <c r="G200" s="24">
        <v>45210.752800925926</v>
      </c>
      <c r="H200" s="24">
        <v>45827</v>
      </c>
      <c r="I200" s="1" t="s">
        <v>109</v>
      </c>
      <c r="J200" s="25">
        <v>274297.92</v>
      </c>
      <c r="K200" s="25">
        <v>246074.11</v>
      </c>
      <c r="L200" s="25">
        <v>247825.24</v>
      </c>
      <c r="M200" s="25">
        <v>274297.92</v>
      </c>
      <c r="N200" s="25">
        <v>6.75</v>
      </c>
      <c r="O200" s="26" t="s">
        <v>0</v>
      </c>
    </row>
    <row r="201" spans="2:15" ht="15" customHeight="1" x14ac:dyDescent="0.25">
      <c r="B201" s="23" t="s">
        <v>144</v>
      </c>
      <c r="C201" s="1" t="s">
        <v>219</v>
      </c>
      <c r="D201" s="1"/>
      <c r="E201" s="27" t="s">
        <v>147</v>
      </c>
      <c r="F201" s="1"/>
      <c r="G201" s="24">
        <v>45219.461076388892</v>
      </c>
      <c r="H201" s="24">
        <v>46132</v>
      </c>
      <c r="I201" s="1" t="s">
        <v>109</v>
      </c>
      <c r="J201" s="25">
        <v>113923.32</v>
      </c>
      <c r="K201" s="25">
        <v>100167.67</v>
      </c>
      <c r="L201" s="25">
        <v>101298.05</v>
      </c>
      <c r="M201" s="25">
        <v>113923.32</v>
      </c>
      <c r="N201" s="25">
        <v>5.5</v>
      </c>
      <c r="O201" s="26" t="s">
        <v>0</v>
      </c>
    </row>
    <row r="202" spans="2:15" ht="15" customHeight="1" x14ac:dyDescent="0.25">
      <c r="B202" s="23" t="s">
        <v>144</v>
      </c>
      <c r="C202" s="1" t="s">
        <v>219</v>
      </c>
      <c r="D202" s="1"/>
      <c r="E202" s="27" t="s">
        <v>147</v>
      </c>
      <c r="F202" s="1"/>
      <c r="G202" s="24">
        <v>45219.462280092594</v>
      </c>
      <c r="H202" s="24">
        <v>46132</v>
      </c>
      <c r="I202" s="1" t="s">
        <v>109</v>
      </c>
      <c r="J202" s="25">
        <v>113923.32</v>
      </c>
      <c r="K202" s="25">
        <v>100167.67</v>
      </c>
      <c r="L202" s="25">
        <v>101298.05</v>
      </c>
      <c r="M202" s="25">
        <v>113923.32</v>
      </c>
      <c r="N202" s="25">
        <v>5.5</v>
      </c>
      <c r="O202" s="26" t="s">
        <v>0</v>
      </c>
    </row>
    <row r="203" spans="2:15" ht="15" customHeight="1" x14ac:dyDescent="0.25">
      <c r="B203" s="23" t="s">
        <v>144</v>
      </c>
      <c r="C203" s="1" t="s">
        <v>219</v>
      </c>
      <c r="D203" s="1"/>
      <c r="E203" s="27" t="s">
        <v>147</v>
      </c>
      <c r="F203" s="1"/>
      <c r="G203" s="24">
        <v>45219.462291666663</v>
      </c>
      <c r="H203" s="24">
        <v>46132</v>
      </c>
      <c r="I203" s="1" t="s">
        <v>109</v>
      </c>
      <c r="J203" s="25">
        <v>113923.32</v>
      </c>
      <c r="K203" s="25">
        <v>100167.67</v>
      </c>
      <c r="L203" s="25">
        <v>101298.05</v>
      </c>
      <c r="M203" s="25">
        <v>113923.32</v>
      </c>
      <c r="N203" s="25">
        <v>5.5</v>
      </c>
      <c r="O203" s="26" t="s">
        <v>0</v>
      </c>
    </row>
    <row r="204" spans="2:15" ht="15" customHeight="1" x14ac:dyDescent="0.25">
      <c r="B204" s="23" t="s">
        <v>144</v>
      </c>
      <c r="C204" s="1" t="s">
        <v>219</v>
      </c>
      <c r="D204" s="1"/>
      <c r="E204" s="27" t="s">
        <v>147</v>
      </c>
      <c r="F204" s="1"/>
      <c r="G204" s="24">
        <v>45219.46230324074</v>
      </c>
      <c r="H204" s="24">
        <v>46132</v>
      </c>
      <c r="I204" s="1" t="s">
        <v>109</v>
      </c>
      <c r="J204" s="25">
        <v>113923.32</v>
      </c>
      <c r="K204" s="25">
        <v>100167.67</v>
      </c>
      <c r="L204" s="25">
        <v>101298.05</v>
      </c>
      <c r="M204" s="25">
        <v>113923.32</v>
      </c>
      <c r="N204" s="25">
        <v>5.5</v>
      </c>
      <c r="O204" s="26" t="s">
        <v>0</v>
      </c>
    </row>
    <row r="205" spans="2:15" ht="15" customHeight="1" x14ac:dyDescent="0.25">
      <c r="B205" s="23" t="s">
        <v>162</v>
      </c>
      <c r="C205" s="1" t="s">
        <v>219</v>
      </c>
      <c r="D205" s="1"/>
      <c r="E205" s="27" t="s">
        <v>147</v>
      </c>
      <c r="F205" s="1"/>
      <c r="G205" s="24">
        <v>45219.471250000002</v>
      </c>
      <c r="H205" s="24">
        <v>47753</v>
      </c>
      <c r="I205" s="1" t="s">
        <v>109</v>
      </c>
      <c r="J205" s="25">
        <v>14553.57</v>
      </c>
      <c r="K205" s="25">
        <v>10040.959999999999</v>
      </c>
      <c r="L205" s="25">
        <v>10168.4</v>
      </c>
      <c r="M205" s="25">
        <v>14553.57</v>
      </c>
      <c r="N205" s="25">
        <v>6.5</v>
      </c>
      <c r="O205" s="26" t="s">
        <v>0</v>
      </c>
    </row>
    <row r="206" spans="2:15" ht="15" customHeight="1" x14ac:dyDescent="0.25">
      <c r="B206" s="23" t="s">
        <v>144</v>
      </c>
      <c r="C206" s="1" t="s">
        <v>219</v>
      </c>
      <c r="D206" s="1"/>
      <c r="E206" s="27" t="s">
        <v>147</v>
      </c>
      <c r="F206" s="1"/>
      <c r="G206" s="24">
        <v>45265.624861111108</v>
      </c>
      <c r="H206" s="24">
        <v>46153</v>
      </c>
      <c r="I206" s="1" t="s">
        <v>109</v>
      </c>
      <c r="J206" s="25">
        <v>116650.69</v>
      </c>
      <c r="K206" s="25">
        <v>103249.42</v>
      </c>
      <c r="L206" s="25">
        <v>101000.41</v>
      </c>
      <c r="M206" s="25">
        <v>116650.69</v>
      </c>
      <c r="N206" s="25">
        <v>5.5</v>
      </c>
      <c r="O206" s="26" t="s">
        <v>0</v>
      </c>
    </row>
    <row r="207" spans="2:15" ht="15" customHeight="1" x14ac:dyDescent="0.25">
      <c r="B207" s="23" t="s">
        <v>144</v>
      </c>
      <c r="C207" s="1" t="s">
        <v>219</v>
      </c>
      <c r="D207" s="1"/>
      <c r="E207" s="27" t="s">
        <v>147</v>
      </c>
      <c r="F207" s="1"/>
      <c r="G207" s="24">
        <v>45265.628055555557</v>
      </c>
      <c r="H207" s="24">
        <v>46153</v>
      </c>
      <c r="I207" s="1" t="s">
        <v>109</v>
      </c>
      <c r="J207" s="25">
        <v>116650.69</v>
      </c>
      <c r="K207" s="25">
        <v>103249.42</v>
      </c>
      <c r="L207" s="25">
        <v>101000.41</v>
      </c>
      <c r="M207" s="25">
        <v>116650.69</v>
      </c>
      <c r="N207" s="25">
        <v>5.5</v>
      </c>
      <c r="O207" s="26" t="s">
        <v>0</v>
      </c>
    </row>
    <row r="208" spans="2:15" ht="15" customHeight="1" x14ac:dyDescent="0.25">
      <c r="B208" s="23" t="s">
        <v>144</v>
      </c>
      <c r="C208" s="1" t="s">
        <v>219</v>
      </c>
      <c r="D208" s="1"/>
      <c r="E208" s="27" t="s">
        <v>147</v>
      </c>
      <c r="F208" s="1"/>
      <c r="G208" s="24">
        <v>45265.628067129626</v>
      </c>
      <c r="H208" s="24">
        <v>46153</v>
      </c>
      <c r="I208" s="1" t="s">
        <v>109</v>
      </c>
      <c r="J208" s="25">
        <v>116650.69</v>
      </c>
      <c r="K208" s="25">
        <v>103249.42</v>
      </c>
      <c r="L208" s="25">
        <v>101000.41</v>
      </c>
      <c r="M208" s="25">
        <v>116650.69</v>
      </c>
      <c r="N208" s="25">
        <v>5.5</v>
      </c>
      <c r="O208" s="26" t="s">
        <v>0</v>
      </c>
    </row>
    <row r="209" spans="2:15" ht="15" customHeight="1" x14ac:dyDescent="0.25">
      <c r="B209" s="23" t="s">
        <v>144</v>
      </c>
      <c r="C209" s="1" t="s">
        <v>219</v>
      </c>
      <c r="D209" s="1"/>
      <c r="E209" s="27" t="s">
        <v>147</v>
      </c>
      <c r="F209" s="1"/>
      <c r="G209" s="24">
        <v>45265.62809027778</v>
      </c>
      <c r="H209" s="24">
        <v>46153</v>
      </c>
      <c r="I209" s="1" t="s">
        <v>109</v>
      </c>
      <c r="J209" s="25">
        <v>116650.69</v>
      </c>
      <c r="K209" s="25">
        <v>103249.42</v>
      </c>
      <c r="L209" s="25">
        <v>101000.41</v>
      </c>
      <c r="M209" s="25">
        <v>116650.69</v>
      </c>
      <c r="N209" s="25">
        <v>5.5</v>
      </c>
      <c r="O209" s="26" t="s">
        <v>0</v>
      </c>
    </row>
    <row r="210" spans="2:15" ht="15" customHeight="1" x14ac:dyDescent="0.25">
      <c r="B210" s="23" t="s">
        <v>144</v>
      </c>
      <c r="C210" s="1" t="s">
        <v>219</v>
      </c>
      <c r="D210" s="1"/>
      <c r="E210" s="27" t="s">
        <v>147</v>
      </c>
      <c r="F210" s="1"/>
      <c r="G210" s="24">
        <v>45265.628101851849</v>
      </c>
      <c r="H210" s="24">
        <v>46153</v>
      </c>
      <c r="I210" s="1" t="s">
        <v>109</v>
      </c>
      <c r="J210" s="25">
        <v>116650.69</v>
      </c>
      <c r="K210" s="25">
        <v>103249.42</v>
      </c>
      <c r="L210" s="25">
        <v>101000.41</v>
      </c>
      <c r="M210" s="25">
        <v>116650.69</v>
      </c>
      <c r="N210" s="25">
        <v>5.5</v>
      </c>
      <c r="O210" s="26" t="s">
        <v>0</v>
      </c>
    </row>
    <row r="211" spans="2:15" ht="15" customHeight="1" x14ac:dyDescent="0.25">
      <c r="B211" s="23" t="s">
        <v>144</v>
      </c>
      <c r="C211" s="1" t="s">
        <v>219</v>
      </c>
      <c r="D211" s="1"/>
      <c r="E211" s="27" t="s">
        <v>147</v>
      </c>
      <c r="F211" s="1"/>
      <c r="G211" s="24">
        <v>45274.474270833336</v>
      </c>
      <c r="H211" s="24">
        <v>45975</v>
      </c>
      <c r="I211" s="1" t="s">
        <v>109</v>
      </c>
      <c r="J211" s="25">
        <v>28037</v>
      </c>
      <c r="K211" s="25">
        <v>25156.16</v>
      </c>
      <c r="L211" s="25">
        <v>25238.3</v>
      </c>
      <c r="M211" s="25">
        <v>28037</v>
      </c>
      <c r="N211" s="25">
        <v>5.9</v>
      </c>
      <c r="O211" s="26" t="s">
        <v>0</v>
      </c>
    </row>
    <row r="212" spans="2:15" ht="15" customHeight="1" x14ac:dyDescent="0.25">
      <c r="B212" s="23" t="s">
        <v>144</v>
      </c>
      <c r="C212" s="1" t="s">
        <v>219</v>
      </c>
      <c r="D212" s="1"/>
      <c r="E212" s="27" t="s">
        <v>147</v>
      </c>
      <c r="F212" s="1"/>
      <c r="G212" s="24">
        <v>45287.60974537037</v>
      </c>
      <c r="H212" s="24">
        <v>46111</v>
      </c>
      <c r="I212" s="1" t="s">
        <v>109</v>
      </c>
      <c r="J212" s="25">
        <v>112552.09</v>
      </c>
      <c r="K212" s="25">
        <v>100137.7</v>
      </c>
      <c r="L212" s="25">
        <v>100257.3</v>
      </c>
      <c r="M212" s="25">
        <v>112552.09</v>
      </c>
      <c r="N212" s="25">
        <v>5.5</v>
      </c>
      <c r="O212" s="26" t="s">
        <v>0</v>
      </c>
    </row>
    <row r="213" spans="2:15" ht="15" customHeight="1" x14ac:dyDescent="0.25">
      <c r="B213" s="23" t="s">
        <v>144</v>
      </c>
      <c r="C213" s="1" t="s">
        <v>219</v>
      </c>
      <c r="D213" s="1"/>
      <c r="E213" s="27" t="s">
        <v>147</v>
      </c>
      <c r="F213" s="1"/>
      <c r="G213" s="24">
        <v>45288.780358796299</v>
      </c>
      <c r="H213" s="24">
        <v>46111</v>
      </c>
      <c r="I213" s="1" t="s">
        <v>109</v>
      </c>
      <c r="J213" s="25">
        <v>112552.09</v>
      </c>
      <c r="K213" s="25">
        <v>100152.71</v>
      </c>
      <c r="L213" s="25">
        <v>100257.31</v>
      </c>
      <c r="M213" s="25">
        <v>112552.09</v>
      </c>
      <c r="N213" s="25">
        <v>5.5</v>
      </c>
      <c r="O213" s="26" t="s">
        <v>0</v>
      </c>
    </row>
    <row r="214" spans="2:15" ht="15" customHeight="1" x14ac:dyDescent="0.25">
      <c r="B214" s="23" t="s">
        <v>162</v>
      </c>
      <c r="C214" s="1" t="s">
        <v>219</v>
      </c>
      <c r="D214" s="1"/>
      <c r="E214" s="27" t="s">
        <v>147</v>
      </c>
      <c r="F214" s="1"/>
      <c r="G214" s="24">
        <v>45412.53633101852</v>
      </c>
      <c r="H214" s="24">
        <v>47753</v>
      </c>
      <c r="I214" s="1" t="s">
        <v>109</v>
      </c>
      <c r="J214" s="25">
        <v>14229.46</v>
      </c>
      <c r="K214" s="25">
        <v>10060.530000000001</v>
      </c>
      <c r="L214" s="25">
        <v>10168.66</v>
      </c>
      <c r="M214" s="25">
        <v>14229.46</v>
      </c>
      <c r="N214" s="25">
        <v>6.5</v>
      </c>
      <c r="O214" s="26" t="s">
        <v>0</v>
      </c>
    </row>
    <row r="215" spans="2:15" ht="15" customHeight="1" x14ac:dyDescent="0.25">
      <c r="B215" s="23" t="s">
        <v>144</v>
      </c>
      <c r="C215" s="1" t="s">
        <v>219</v>
      </c>
      <c r="D215" s="1"/>
      <c r="E215" s="27" t="s">
        <v>147</v>
      </c>
      <c r="F215" s="1"/>
      <c r="G215" s="24">
        <v>45418.651956018519</v>
      </c>
      <c r="H215" s="24">
        <v>46146</v>
      </c>
      <c r="I215" s="1" t="s">
        <v>109</v>
      </c>
      <c r="J215" s="25">
        <v>111226.02</v>
      </c>
      <c r="K215" s="25">
        <v>100258.84</v>
      </c>
      <c r="L215" s="25">
        <v>101081.89</v>
      </c>
      <c r="M215" s="25">
        <v>111226.02</v>
      </c>
      <c r="N215" s="25">
        <v>5.5</v>
      </c>
      <c r="O215" s="26" t="s">
        <v>0</v>
      </c>
    </row>
    <row r="216" spans="2:15" ht="15" customHeight="1" x14ac:dyDescent="0.25">
      <c r="B216" s="23" t="s">
        <v>144</v>
      </c>
      <c r="C216" s="1" t="s">
        <v>219</v>
      </c>
      <c r="D216" s="1"/>
      <c r="E216" s="27" t="s">
        <v>147</v>
      </c>
      <c r="F216" s="1"/>
      <c r="G216" s="24">
        <v>45418.655995370369</v>
      </c>
      <c r="H216" s="24">
        <v>46146</v>
      </c>
      <c r="I216" s="1" t="s">
        <v>109</v>
      </c>
      <c r="J216" s="25">
        <v>111226.02</v>
      </c>
      <c r="K216" s="25">
        <v>100258.84</v>
      </c>
      <c r="L216" s="25">
        <v>101081.89</v>
      </c>
      <c r="M216" s="25">
        <v>111226.02</v>
      </c>
      <c r="N216" s="25">
        <v>5.5</v>
      </c>
      <c r="O216" s="26" t="s">
        <v>0</v>
      </c>
    </row>
    <row r="217" spans="2:15" ht="15" customHeight="1" x14ac:dyDescent="0.25">
      <c r="B217" s="23" t="s">
        <v>144</v>
      </c>
      <c r="C217" s="1" t="s">
        <v>219</v>
      </c>
      <c r="D217" s="1"/>
      <c r="E217" s="27" t="s">
        <v>147</v>
      </c>
      <c r="F217" s="1"/>
      <c r="G217" s="24">
        <v>45418.656006944446</v>
      </c>
      <c r="H217" s="24">
        <v>46146</v>
      </c>
      <c r="I217" s="1" t="s">
        <v>109</v>
      </c>
      <c r="J217" s="25">
        <v>111226.02</v>
      </c>
      <c r="K217" s="25">
        <v>100258.84</v>
      </c>
      <c r="L217" s="25">
        <v>101081.89</v>
      </c>
      <c r="M217" s="25">
        <v>111226.02</v>
      </c>
      <c r="N217" s="25">
        <v>5.5</v>
      </c>
      <c r="O217" s="26" t="s">
        <v>0</v>
      </c>
    </row>
    <row r="218" spans="2:15" ht="15" customHeight="1" x14ac:dyDescent="0.25">
      <c r="B218" s="23" t="s">
        <v>144</v>
      </c>
      <c r="C218" s="1" t="s">
        <v>219</v>
      </c>
      <c r="D218" s="1"/>
      <c r="E218" s="27" t="s">
        <v>147</v>
      </c>
      <c r="F218" s="1"/>
      <c r="G218" s="24">
        <v>45418.656018518515</v>
      </c>
      <c r="H218" s="24">
        <v>46146</v>
      </c>
      <c r="I218" s="1" t="s">
        <v>109</v>
      </c>
      <c r="J218" s="25">
        <v>111226.02</v>
      </c>
      <c r="K218" s="25">
        <v>100258.84</v>
      </c>
      <c r="L218" s="25">
        <v>101081.89</v>
      </c>
      <c r="M218" s="25">
        <v>111226.02</v>
      </c>
      <c r="N218" s="25">
        <v>5.5</v>
      </c>
      <c r="O218" s="26" t="s">
        <v>0</v>
      </c>
    </row>
    <row r="219" spans="2:15" ht="15" customHeight="1" x14ac:dyDescent="0.25">
      <c r="B219" s="23" t="s">
        <v>144</v>
      </c>
      <c r="C219" s="1" t="s">
        <v>219</v>
      </c>
      <c r="D219" s="1"/>
      <c r="E219" s="27" t="s">
        <v>147</v>
      </c>
      <c r="F219" s="1"/>
      <c r="G219" s="24">
        <v>45418.656030092592</v>
      </c>
      <c r="H219" s="24">
        <v>46146</v>
      </c>
      <c r="I219" s="1" t="s">
        <v>109</v>
      </c>
      <c r="J219" s="25">
        <v>111226.02</v>
      </c>
      <c r="K219" s="25">
        <v>100258.84</v>
      </c>
      <c r="L219" s="25">
        <v>101081.89</v>
      </c>
      <c r="M219" s="25">
        <v>111226.02</v>
      </c>
      <c r="N219" s="25">
        <v>5.5</v>
      </c>
      <c r="O219" s="26" t="s">
        <v>0</v>
      </c>
    </row>
    <row r="220" spans="2:15" ht="15" customHeight="1" x14ac:dyDescent="0.25">
      <c r="B220" s="23" t="s">
        <v>144</v>
      </c>
      <c r="C220" s="1" t="s">
        <v>219</v>
      </c>
      <c r="D220" s="1"/>
      <c r="E220" s="27" t="s">
        <v>147</v>
      </c>
      <c r="F220" s="1"/>
      <c r="G220" s="24">
        <v>45418.660925925928</v>
      </c>
      <c r="H220" s="24">
        <v>46146</v>
      </c>
      <c r="I220" s="1" t="s">
        <v>109</v>
      </c>
      <c r="J220" s="25">
        <v>111241.09</v>
      </c>
      <c r="K220" s="25">
        <v>100273.89</v>
      </c>
      <c r="L220" s="25">
        <v>101097.07</v>
      </c>
      <c r="M220" s="25">
        <v>111241.09</v>
      </c>
      <c r="N220" s="25">
        <v>5.5</v>
      </c>
      <c r="O220" s="26" t="s">
        <v>0</v>
      </c>
    </row>
    <row r="221" spans="2:15" ht="15" customHeight="1" x14ac:dyDescent="0.25">
      <c r="B221" s="23" t="s">
        <v>144</v>
      </c>
      <c r="C221" s="1" t="s">
        <v>219</v>
      </c>
      <c r="D221" s="1"/>
      <c r="E221" s="27" t="s">
        <v>147</v>
      </c>
      <c r="F221" s="1"/>
      <c r="G221" s="24">
        <v>45418.664537037039</v>
      </c>
      <c r="H221" s="24">
        <v>46146</v>
      </c>
      <c r="I221" s="1" t="s">
        <v>109</v>
      </c>
      <c r="J221" s="25">
        <v>111241.09</v>
      </c>
      <c r="K221" s="25">
        <v>100273.89</v>
      </c>
      <c r="L221" s="25">
        <v>101097.07</v>
      </c>
      <c r="M221" s="25">
        <v>111241.09</v>
      </c>
      <c r="N221" s="25">
        <v>5.5</v>
      </c>
      <c r="O221" s="26" t="s">
        <v>0</v>
      </c>
    </row>
    <row r="222" spans="2:15" ht="15" customHeight="1" x14ac:dyDescent="0.25">
      <c r="B222" s="23" t="s">
        <v>144</v>
      </c>
      <c r="C222" s="1" t="s">
        <v>219</v>
      </c>
      <c r="D222" s="1"/>
      <c r="E222" s="27" t="s">
        <v>147</v>
      </c>
      <c r="F222" s="1"/>
      <c r="G222" s="24">
        <v>45418.664548611108</v>
      </c>
      <c r="H222" s="24">
        <v>46146</v>
      </c>
      <c r="I222" s="1" t="s">
        <v>109</v>
      </c>
      <c r="J222" s="25">
        <v>111241.09</v>
      </c>
      <c r="K222" s="25">
        <v>100273.89</v>
      </c>
      <c r="L222" s="25">
        <v>101097.07</v>
      </c>
      <c r="M222" s="25">
        <v>111241.09</v>
      </c>
      <c r="N222" s="25">
        <v>5.5</v>
      </c>
      <c r="O222" s="26" t="s">
        <v>0</v>
      </c>
    </row>
    <row r="223" spans="2:15" ht="15.75" thickBot="1" x14ac:dyDescent="0.3">
      <c r="B223" s="28"/>
      <c r="C223" s="29"/>
      <c r="D223" s="29"/>
      <c r="E223" s="29"/>
      <c r="F223" s="29"/>
      <c r="G223" s="30"/>
      <c r="H223" s="30" t="s">
        <v>156</v>
      </c>
      <c r="I223" s="30"/>
      <c r="J223" s="31">
        <f>SUM(J12:J222)</f>
        <v>60920572.940000042</v>
      </c>
      <c r="K223" s="31">
        <f>SUM(K12:K222)</f>
        <v>52061012.580000043</v>
      </c>
      <c r="L223" s="31">
        <f>SUM(L12:L222)</f>
        <v>52272455.239999965</v>
      </c>
      <c r="M223" s="31">
        <f>SUM(M12:M222)</f>
        <v>60920572.940000042</v>
      </c>
      <c r="N223" s="32"/>
      <c r="O223" s="33"/>
    </row>
    <row r="224" spans="2:15" ht="15.75" thickTop="1" x14ac:dyDescent="0.25">
      <c r="B224" s="34"/>
      <c r="C224" s="34"/>
      <c r="D224" s="34"/>
      <c r="E224" s="34"/>
      <c r="F224" s="34"/>
      <c r="G224" s="35"/>
      <c r="H224" s="35"/>
      <c r="I224" s="35"/>
      <c r="J224" s="36"/>
      <c r="K224" s="36"/>
      <c r="L224" s="36"/>
      <c r="M224" s="36"/>
      <c r="N224" s="36"/>
      <c r="O224" s="37"/>
    </row>
    <row r="225" spans="2:19" x14ac:dyDescent="0.25">
      <c r="B225" s="8" t="s">
        <v>140</v>
      </c>
      <c r="C225" s="9"/>
      <c r="D225" s="9"/>
      <c r="E225" s="9"/>
      <c r="F225" s="9"/>
      <c r="G225" s="9"/>
      <c r="H225" s="9"/>
      <c r="I225" s="9"/>
      <c r="J225" s="9"/>
      <c r="K225" s="9"/>
      <c r="L225" s="9"/>
      <c r="M225" s="9"/>
      <c r="N225" s="9"/>
      <c r="O225" s="10"/>
    </row>
    <row r="226" spans="2:19" x14ac:dyDescent="0.25">
      <c r="B226" s="8" t="s">
        <v>95</v>
      </c>
      <c r="C226" s="9"/>
      <c r="D226" s="9"/>
      <c r="E226" s="9"/>
      <c r="F226" s="9"/>
      <c r="G226" s="9"/>
      <c r="H226" s="9"/>
      <c r="I226" s="9"/>
      <c r="J226" s="9"/>
      <c r="K226" s="9"/>
      <c r="L226" s="9"/>
      <c r="M226" s="9"/>
      <c r="N226" s="9"/>
      <c r="O226" s="10"/>
    </row>
    <row r="227" spans="2:19" x14ac:dyDescent="0.25">
      <c r="B227" s="11">
        <f>+'01'!D7</f>
        <v>45107</v>
      </c>
      <c r="C227" s="9"/>
      <c r="D227" s="9"/>
      <c r="E227" s="9"/>
      <c r="F227" s="9"/>
      <c r="G227" s="9"/>
      <c r="H227" s="9"/>
      <c r="I227" s="9"/>
      <c r="J227" s="9"/>
      <c r="K227" s="9"/>
      <c r="L227" s="9"/>
      <c r="M227" s="9"/>
      <c r="N227" s="9"/>
      <c r="O227" s="10"/>
    </row>
    <row r="228" spans="2:19" x14ac:dyDescent="0.25">
      <c r="B228" s="8" t="s">
        <v>113</v>
      </c>
      <c r="C228" s="9"/>
      <c r="D228" s="9"/>
      <c r="E228" s="9"/>
      <c r="F228" s="9"/>
      <c r="G228" s="9"/>
      <c r="H228" s="9"/>
      <c r="I228" s="9"/>
      <c r="J228" s="9"/>
      <c r="K228" s="9"/>
      <c r="L228" s="9"/>
      <c r="M228" s="9"/>
      <c r="N228" s="9"/>
      <c r="O228" s="10"/>
    </row>
    <row r="229" spans="2:19" x14ac:dyDescent="0.25">
      <c r="B229" s="12"/>
      <c r="C229" s="12"/>
      <c r="D229" s="12"/>
      <c r="E229" s="12"/>
      <c r="F229" s="12"/>
      <c r="G229" s="12"/>
      <c r="H229" s="12"/>
      <c r="I229" s="12"/>
      <c r="J229" s="12"/>
      <c r="K229" s="12"/>
      <c r="L229" s="12"/>
      <c r="M229" s="12"/>
      <c r="N229" s="12"/>
      <c r="O229" s="12"/>
    </row>
    <row r="230" spans="2:19" x14ac:dyDescent="0.25">
      <c r="B230" s="227" t="s">
        <v>211</v>
      </c>
      <c r="C230" s="227"/>
      <c r="D230" s="227"/>
      <c r="E230" s="227"/>
      <c r="F230" s="227"/>
      <c r="G230" s="227"/>
      <c r="H230" s="227"/>
      <c r="I230" s="227"/>
      <c r="J230" s="227"/>
      <c r="K230" s="227"/>
      <c r="L230" s="227"/>
      <c r="M230" s="227"/>
      <c r="N230" s="227"/>
      <c r="O230" s="227"/>
    </row>
    <row r="231" spans="2:19" ht="15" customHeight="1" x14ac:dyDescent="0.25">
      <c r="B231" s="227"/>
      <c r="C231" s="227"/>
      <c r="D231" s="227"/>
      <c r="E231" s="227"/>
      <c r="F231" s="227"/>
      <c r="G231" s="227"/>
      <c r="H231" s="227"/>
      <c r="I231" s="227"/>
      <c r="J231" s="227"/>
      <c r="K231" s="227"/>
      <c r="L231" s="227"/>
      <c r="M231" s="227"/>
      <c r="N231" s="227"/>
      <c r="O231" s="227"/>
    </row>
    <row r="232" spans="2:19" x14ac:dyDescent="0.25">
      <c r="B232" s="12"/>
      <c r="C232" s="12"/>
      <c r="D232" s="12"/>
      <c r="E232" s="12"/>
      <c r="F232" s="12"/>
      <c r="G232" s="12"/>
      <c r="H232" s="12"/>
      <c r="I232" s="12"/>
      <c r="J232" s="12"/>
      <c r="K232" s="12"/>
      <c r="L232" s="12"/>
      <c r="M232" s="12"/>
      <c r="N232" s="12"/>
      <c r="O232" s="12"/>
    </row>
    <row r="233" spans="2:19" ht="30" x14ac:dyDescent="0.25">
      <c r="B233" s="173" t="s">
        <v>55</v>
      </c>
      <c r="C233" s="174" t="s">
        <v>56</v>
      </c>
      <c r="D233" s="174" t="s">
        <v>168</v>
      </c>
      <c r="E233" s="174" t="s">
        <v>57</v>
      </c>
      <c r="F233" s="174" t="s">
        <v>58</v>
      </c>
      <c r="G233" s="174" t="s">
        <v>59</v>
      </c>
      <c r="H233" s="174" t="s">
        <v>60</v>
      </c>
      <c r="I233" s="174" t="s">
        <v>61</v>
      </c>
      <c r="J233" s="175" t="s">
        <v>62</v>
      </c>
      <c r="K233" s="175" t="s">
        <v>63</v>
      </c>
      <c r="L233" s="175" t="s">
        <v>64</v>
      </c>
      <c r="M233" s="175" t="s">
        <v>65</v>
      </c>
      <c r="N233" s="175" t="s">
        <v>66</v>
      </c>
      <c r="O233" s="176" t="s">
        <v>167</v>
      </c>
    </row>
    <row r="234" spans="2:19" x14ac:dyDescent="0.25">
      <c r="B234" s="18" t="s">
        <v>145</v>
      </c>
      <c r="C234" s="19" t="s">
        <v>158</v>
      </c>
      <c r="D234" s="19"/>
      <c r="E234" s="19" t="s">
        <v>147</v>
      </c>
      <c r="F234" s="19" t="s">
        <v>148</v>
      </c>
      <c r="G234" s="20">
        <v>44762.521597222221</v>
      </c>
      <c r="H234" s="20">
        <v>46559</v>
      </c>
      <c r="I234" s="19" t="s">
        <v>109</v>
      </c>
      <c r="J234" s="181">
        <v>1144787.74</v>
      </c>
      <c r="K234" s="181">
        <v>901084.94</v>
      </c>
      <c r="L234" s="181">
        <v>908954.62540761312</v>
      </c>
      <c r="M234" s="181">
        <v>1144787.74</v>
      </c>
      <c r="N234" s="181">
        <v>79.399402495999993</v>
      </c>
      <c r="O234" s="22" t="s">
        <v>0</v>
      </c>
      <c r="R234" s="39"/>
      <c r="S234" s="190"/>
    </row>
    <row r="235" spans="2:19" x14ac:dyDescent="0.25">
      <c r="B235" s="23" t="s">
        <v>145</v>
      </c>
      <c r="C235" s="1" t="s">
        <v>158</v>
      </c>
      <c r="D235" s="1"/>
      <c r="E235" s="1" t="s">
        <v>147</v>
      </c>
      <c r="F235" s="1" t="s">
        <v>148</v>
      </c>
      <c r="G235" s="24">
        <v>44784.509513888886</v>
      </c>
      <c r="H235" s="24">
        <v>46559</v>
      </c>
      <c r="I235" s="1" t="s">
        <v>109</v>
      </c>
      <c r="J235" s="182">
        <v>1271986.32</v>
      </c>
      <c r="K235" s="182">
        <v>1004520.55</v>
      </c>
      <c r="L235" s="182">
        <v>1009960.6787101423</v>
      </c>
      <c r="M235" s="182">
        <v>1271986.32</v>
      </c>
      <c r="N235" s="182">
        <v>79.400278354400001</v>
      </c>
      <c r="O235" s="26" t="s">
        <v>0</v>
      </c>
      <c r="R235" s="39"/>
      <c r="S235" s="190"/>
    </row>
    <row r="236" spans="2:19" x14ac:dyDescent="0.25">
      <c r="B236" s="23" t="s">
        <v>144</v>
      </c>
      <c r="C236" s="1" t="s">
        <v>171</v>
      </c>
      <c r="D236" s="1"/>
      <c r="E236" s="1" t="s">
        <v>147</v>
      </c>
      <c r="F236" s="1" t="s">
        <v>148</v>
      </c>
      <c r="G236" s="24">
        <v>45028.659050925926</v>
      </c>
      <c r="H236" s="24">
        <v>45029</v>
      </c>
      <c r="I236" s="1" t="s">
        <v>109</v>
      </c>
      <c r="J236" s="182">
        <v>108680</v>
      </c>
      <c r="K236" s="182">
        <v>100000.02</v>
      </c>
      <c r="L236" s="182">
        <v>101243.245275569</v>
      </c>
      <c r="M236" s="182">
        <v>108680</v>
      </c>
      <c r="N236" s="182">
        <v>93.157200290399999</v>
      </c>
      <c r="O236" s="26" t="s">
        <v>0</v>
      </c>
    </row>
    <row r="237" spans="2:19" x14ac:dyDescent="0.25">
      <c r="B237" s="23" t="s">
        <v>144</v>
      </c>
      <c r="C237" s="1" t="s">
        <v>171</v>
      </c>
      <c r="D237" s="1"/>
      <c r="E237" s="1" t="s">
        <v>147</v>
      </c>
      <c r="F237" s="1" t="s">
        <v>148</v>
      </c>
      <c r="G237" s="24">
        <v>45028.689108796294</v>
      </c>
      <c r="H237" s="24">
        <v>45029</v>
      </c>
      <c r="I237" s="1" t="s">
        <v>109</v>
      </c>
      <c r="J237" s="182">
        <v>108680</v>
      </c>
      <c r="K237" s="182">
        <v>100000.02</v>
      </c>
      <c r="L237" s="182">
        <v>101243.245275569</v>
      </c>
      <c r="M237" s="182">
        <v>108680</v>
      </c>
      <c r="N237" s="182">
        <v>93.157200290399999</v>
      </c>
      <c r="O237" s="26" t="s">
        <v>0</v>
      </c>
    </row>
    <row r="238" spans="2:19" x14ac:dyDescent="0.25">
      <c r="B238" s="23" t="s">
        <v>144</v>
      </c>
      <c r="C238" s="1" t="s">
        <v>171</v>
      </c>
      <c r="D238" s="1"/>
      <c r="E238" s="1" t="s">
        <v>147</v>
      </c>
      <c r="F238" s="1" t="s">
        <v>148</v>
      </c>
      <c r="G238" s="24">
        <v>45028.68913194444</v>
      </c>
      <c r="H238" s="24">
        <v>45029</v>
      </c>
      <c r="I238" s="1" t="s">
        <v>109</v>
      </c>
      <c r="J238" s="182">
        <v>108680</v>
      </c>
      <c r="K238" s="182">
        <v>100000.02</v>
      </c>
      <c r="L238" s="182">
        <v>101243.245275569</v>
      </c>
      <c r="M238" s="182">
        <v>108680</v>
      </c>
      <c r="N238" s="182">
        <v>93.157200290399999</v>
      </c>
      <c r="O238" s="26" t="s">
        <v>0</v>
      </c>
    </row>
    <row r="239" spans="2:19" x14ac:dyDescent="0.25">
      <c r="B239" s="23" t="s">
        <v>144</v>
      </c>
      <c r="C239" s="1" t="s">
        <v>171</v>
      </c>
      <c r="D239" s="1"/>
      <c r="E239" s="1" t="s">
        <v>147</v>
      </c>
      <c r="F239" s="1" t="s">
        <v>148</v>
      </c>
      <c r="G239" s="24">
        <v>45028.689155092587</v>
      </c>
      <c r="H239" s="24">
        <v>45029</v>
      </c>
      <c r="I239" s="1" t="s">
        <v>109</v>
      </c>
      <c r="J239" s="182">
        <v>108680</v>
      </c>
      <c r="K239" s="182">
        <v>100000.02</v>
      </c>
      <c r="L239" s="182">
        <v>101243.245275569</v>
      </c>
      <c r="M239" s="182">
        <v>108680</v>
      </c>
      <c r="N239" s="182">
        <v>93.157200290399999</v>
      </c>
      <c r="O239" s="26" t="s">
        <v>0</v>
      </c>
    </row>
    <row r="240" spans="2:19" x14ac:dyDescent="0.25">
      <c r="B240" s="23" t="s">
        <v>144</v>
      </c>
      <c r="C240" s="1" t="s">
        <v>171</v>
      </c>
      <c r="D240" s="1"/>
      <c r="E240" s="1" t="s">
        <v>147</v>
      </c>
      <c r="F240" s="1" t="s">
        <v>148</v>
      </c>
      <c r="G240" s="24">
        <v>45028.68917824074</v>
      </c>
      <c r="H240" s="24">
        <v>45029</v>
      </c>
      <c r="I240" s="1" t="s">
        <v>109</v>
      </c>
      <c r="J240" s="182">
        <v>108680</v>
      </c>
      <c r="K240" s="182">
        <v>100000.02</v>
      </c>
      <c r="L240" s="182">
        <v>101243.245275569</v>
      </c>
      <c r="M240" s="182">
        <v>108680</v>
      </c>
      <c r="N240" s="182">
        <v>93.157200290399999</v>
      </c>
      <c r="O240" s="26" t="s">
        <v>0</v>
      </c>
    </row>
    <row r="241" spans="2:15" x14ac:dyDescent="0.25">
      <c r="B241" s="23" t="s">
        <v>144</v>
      </c>
      <c r="C241" s="1" t="s">
        <v>171</v>
      </c>
      <c r="D241" s="1"/>
      <c r="E241" s="1" t="s">
        <v>147</v>
      </c>
      <c r="F241" s="1" t="s">
        <v>148</v>
      </c>
      <c r="G241" s="24">
        <v>45028.689201388886</v>
      </c>
      <c r="H241" s="24">
        <v>45029</v>
      </c>
      <c r="I241" s="1" t="s">
        <v>109</v>
      </c>
      <c r="J241" s="182">
        <v>108680</v>
      </c>
      <c r="K241" s="182">
        <v>100000.02</v>
      </c>
      <c r="L241" s="182">
        <v>101243.245275569</v>
      </c>
      <c r="M241" s="182">
        <v>108680</v>
      </c>
      <c r="N241" s="182">
        <v>93.157200290399999</v>
      </c>
      <c r="O241" s="26" t="s">
        <v>0</v>
      </c>
    </row>
    <row r="242" spans="2:15" x14ac:dyDescent="0.25">
      <c r="B242" s="23" t="s">
        <v>144</v>
      </c>
      <c r="C242" s="1" t="s">
        <v>171</v>
      </c>
      <c r="D242" s="1"/>
      <c r="E242" s="1" t="s">
        <v>147</v>
      </c>
      <c r="F242" s="1" t="s">
        <v>148</v>
      </c>
      <c r="G242" s="24">
        <v>45028.689224537033</v>
      </c>
      <c r="H242" s="24">
        <v>45029</v>
      </c>
      <c r="I242" s="1" t="s">
        <v>109</v>
      </c>
      <c r="J242" s="182">
        <v>108680</v>
      </c>
      <c r="K242" s="182">
        <v>100000.02</v>
      </c>
      <c r="L242" s="182">
        <v>101243.245275569</v>
      </c>
      <c r="M242" s="182">
        <v>108680</v>
      </c>
      <c r="N242" s="182">
        <v>93.157200290399999</v>
      </c>
      <c r="O242" s="26" t="s">
        <v>0</v>
      </c>
    </row>
    <row r="243" spans="2:15" x14ac:dyDescent="0.25">
      <c r="B243" s="23" t="s">
        <v>144</v>
      </c>
      <c r="C243" s="1" t="s">
        <v>171</v>
      </c>
      <c r="D243" s="1"/>
      <c r="E243" s="1" t="s">
        <v>147</v>
      </c>
      <c r="F243" s="1" t="s">
        <v>148</v>
      </c>
      <c r="G243" s="24">
        <v>45028.689259259256</v>
      </c>
      <c r="H243" s="24">
        <v>45029</v>
      </c>
      <c r="I243" s="1" t="s">
        <v>109</v>
      </c>
      <c r="J243" s="182">
        <v>108680</v>
      </c>
      <c r="K243" s="182">
        <v>100000.02</v>
      </c>
      <c r="L243" s="182">
        <v>101243.245275569</v>
      </c>
      <c r="M243" s="182">
        <v>108680</v>
      </c>
      <c r="N243" s="182">
        <v>93.157200290399999</v>
      </c>
      <c r="O243" s="26" t="s">
        <v>0</v>
      </c>
    </row>
    <row r="244" spans="2:15" x14ac:dyDescent="0.25">
      <c r="B244" s="23" t="s">
        <v>144</v>
      </c>
      <c r="C244" s="1" t="s">
        <v>171</v>
      </c>
      <c r="D244" s="1"/>
      <c r="E244" s="1" t="s">
        <v>147</v>
      </c>
      <c r="F244" s="1" t="s">
        <v>148</v>
      </c>
      <c r="G244" s="24">
        <v>45028.689282407402</v>
      </c>
      <c r="H244" s="24">
        <v>45029</v>
      </c>
      <c r="I244" s="1" t="s">
        <v>109</v>
      </c>
      <c r="J244" s="182">
        <v>108680</v>
      </c>
      <c r="K244" s="182">
        <v>100000.02</v>
      </c>
      <c r="L244" s="182">
        <v>101243.245275569</v>
      </c>
      <c r="M244" s="182">
        <v>108680</v>
      </c>
      <c r="N244" s="182">
        <v>93.157200290399999</v>
      </c>
      <c r="O244" s="26" t="s">
        <v>0</v>
      </c>
    </row>
    <row r="245" spans="2:15" x14ac:dyDescent="0.25">
      <c r="B245" s="23" t="s">
        <v>144</v>
      </c>
      <c r="C245" s="1" t="s">
        <v>171</v>
      </c>
      <c r="D245" s="1"/>
      <c r="E245" s="1" t="s">
        <v>147</v>
      </c>
      <c r="F245" s="1" t="s">
        <v>148</v>
      </c>
      <c r="G245" s="24">
        <v>45028.689305555556</v>
      </c>
      <c r="H245" s="24">
        <v>45029</v>
      </c>
      <c r="I245" s="1" t="s">
        <v>109</v>
      </c>
      <c r="J245" s="182">
        <v>108680</v>
      </c>
      <c r="K245" s="182">
        <v>100000.02</v>
      </c>
      <c r="L245" s="182">
        <v>101243.245275569</v>
      </c>
      <c r="M245" s="182">
        <v>108680</v>
      </c>
      <c r="N245" s="182">
        <v>93.157200290399999</v>
      </c>
      <c r="O245" s="26" t="s">
        <v>0</v>
      </c>
    </row>
    <row r="246" spans="2:15" x14ac:dyDescent="0.25">
      <c r="B246" s="23" t="s">
        <v>144</v>
      </c>
      <c r="C246" s="1" t="s">
        <v>171</v>
      </c>
      <c r="D246" s="1"/>
      <c r="E246" s="1" t="s">
        <v>147</v>
      </c>
      <c r="F246" s="1" t="s">
        <v>148</v>
      </c>
      <c r="G246" s="24">
        <v>45028.689328703702</v>
      </c>
      <c r="H246" s="24">
        <v>45029</v>
      </c>
      <c r="I246" s="1" t="s">
        <v>109</v>
      </c>
      <c r="J246" s="182">
        <v>108680</v>
      </c>
      <c r="K246" s="182">
        <v>100000.02</v>
      </c>
      <c r="L246" s="182">
        <v>101243.245275569</v>
      </c>
      <c r="M246" s="182">
        <v>108680</v>
      </c>
      <c r="N246" s="182">
        <v>93.157200290399999</v>
      </c>
      <c r="O246" s="26" t="s">
        <v>0</v>
      </c>
    </row>
    <row r="247" spans="2:15" x14ac:dyDescent="0.25">
      <c r="B247" s="23" t="s">
        <v>144</v>
      </c>
      <c r="C247" s="1" t="s">
        <v>171</v>
      </c>
      <c r="D247" s="1"/>
      <c r="E247" s="1" t="s">
        <v>147</v>
      </c>
      <c r="F247" s="1" t="s">
        <v>148</v>
      </c>
      <c r="G247" s="24">
        <v>45028.689351851848</v>
      </c>
      <c r="H247" s="24">
        <v>45029</v>
      </c>
      <c r="I247" s="1" t="s">
        <v>109</v>
      </c>
      <c r="J247" s="182">
        <v>108680</v>
      </c>
      <c r="K247" s="182">
        <v>100000.02</v>
      </c>
      <c r="L247" s="182">
        <v>101243.245275569</v>
      </c>
      <c r="M247" s="182">
        <v>108680</v>
      </c>
      <c r="N247" s="182">
        <v>93.157200290399999</v>
      </c>
      <c r="O247" s="26" t="s">
        <v>0</v>
      </c>
    </row>
    <row r="248" spans="2:15" x14ac:dyDescent="0.25">
      <c r="B248" s="23" t="s">
        <v>144</v>
      </c>
      <c r="C248" s="1" t="s">
        <v>171</v>
      </c>
      <c r="D248" s="1"/>
      <c r="E248" s="1" t="s">
        <v>147</v>
      </c>
      <c r="F248" s="1" t="s">
        <v>148</v>
      </c>
      <c r="G248" s="24">
        <v>45028.689374999994</v>
      </c>
      <c r="H248" s="24">
        <v>45029</v>
      </c>
      <c r="I248" s="1" t="s">
        <v>109</v>
      </c>
      <c r="J248" s="182">
        <v>108680</v>
      </c>
      <c r="K248" s="182">
        <v>100000.02</v>
      </c>
      <c r="L248" s="182">
        <v>101243.245275569</v>
      </c>
      <c r="M248" s="182">
        <v>108680</v>
      </c>
      <c r="N248" s="182">
        <v>93.157200290399999</v>
      </c>
      <c r="O248" s="26" t="s">
        <v>0</v>
      </c>
    </row>
    <row r="249" spans="2:15" x14ac:dyDescent="0.25">
      <c r="B249" s="23" t="s">
        <v>144</v>
      </c>
      <c r="C249" s="1" t="s">
        <v>171</v>
      </c>
      <c r="D249" s="1"/>
      <c r="E249" s="1" t="s">
        <v>147</v>
      </c>
      <c r="F249" s="1" t="s">
        <v>148</v>
      </c>
      <c r="G249" s="24">
        <v>45028.689398148148</v>
      </c>
      <c r="H249" s="24">
        <v>45029</v>
      </c>
      <c r="I249" s="1" t="s">
        <v>109</v>
      </c>
      <c r="J249" s="182">
        <v>108680</v>
      </c>
      <c r="K249" s="182">
        <v>100000.02</v>
      </c>
      <c r="L249" s="182">
        <v>101243.245275569</v>
      </c>
      <c r="M249" s="182">
        <v>108680</v>
      </c>
      <c r="N249" s="182">
        <v>93.157200290399999</v>
      </c>
      <c r="O249" s="26" t="s">
        <v>0</v>
      </c>
    </row>
    <row r="250" spans="2:15" x14ac:dyDescent="0.25">
      <c r="B250" s="23" t="s">
        <v>144</v>
      </c>
      <c r="C250" s="1" t="s">
        <v>171</v>
      </c>
      <c r="D250" s="1"/>
      <c r="E250" s="1" t="s">
        <v>147</v>
      </c>
      <c r="F250" s="1" t="s">
        <v>148</v>
      </c>
      <c r="G250" s="24">
        <v>45028.689421296294</v>
      </c>
      <c r="H250" s="24">
        <v>45029</v>
      </c>
      <c r="I250" s="1" t="s">
        <v>109</v>
      </c>
      <c r="J250" s="182">
        <v>108680</v>
      </c>
      <c r="K250" s="182">
        <v>100000.02</v>
      </c>
      <c r="L250" s="182">
        <v>101243.245275569</v>
      </c>
      <c r="M250" s="182">
        <v>108680</v>
      </c>
      <c r="N250" s="182">
        <v>93.157200290399999</v>
      </c>
      <c r="O250" s="26" t="s">
        <v>0</v>
      </c>
    </row>
    <row r="251" spans="2:15" x14ac:dyDescent="0.25">
      <c r="B251" s="23" t="s">
        <v>162</v>
      </c>
      <c r="C251" s="1" t="s">
        <v>146</v>
      </c>
      <c r="D251" s="1"/>
      <c r="E251" s="1" t="s">
        <v>147</v>
      </c>
      <c r="F251" s="1" t="s">
        <v>148</v>
      </c>
      <c r="G251" s="24">
        <v>44160.67696759259</v>
      </c>
      <c r="H251" s="24">
        <v>45155</v>
      </c>
      <c r="I251" s="1" t="s">
        <v>109</v>
      </c>
      <c r="J251" s="182">
        <v>6987.25</v>
      </c>
      <c r="K251" s="182">
        <v>6005.91</v>
      </c>
      <c r="L251" s="182">
        <v>6042.2455612143003</v>
      </c>
      <c r="M251" s="182">
        <v>6987.25</v>
      </c>
      <c r="N251" s="182">
        <v>86.475302318000004</v>
      </c>
      <c r="O251" s="26" t="s">
        <v>0</v>
      </c>
    </row>
    <row r="252" spans="2:15" x14ac:dyDescent="0.25">
      <c r="B252" s="23" t="s">
        <v>162</v>
      </c>
      <c r="C252" s="1" t="s">
        <v>146</v>
      </c>
      <c r="D252" s="1"/>
      <c r="E252" s="1" t="s">
        <v>147</v>
      </c>
      <c r="F252" s="1" t="s">
        <v>148</v>
      </c>
      <c r="G252" s="24">
        <v>44375.683194444442</v>
      </c>
      <c r="H252" s="24">
        <v>45768</v>
      </c>
      <c r="I252" s="1" t="s">
        <v>109</v>
      </c>
      <c r="J252" s="182">
        <v>12792.32</v>
      </c>
      <c r="K252" s="182">
        <v>10120.83</v>
      </c>
      <c r="L252" s="182">
        <v>10128.3588738126</v>
      </c>
      <c r="M252" s="182">
        <v>12792.32</v>
      </c>
      <c r="N252" s="182">
        <v>79.175308887</v>
      </c>
      <c r="O252" s="26" t="s">
        <v>0</v>
      </c>
    </row>
    <row r="253" spans="2:15" x14ac:dyDescent="0.25">
      <c r="B253" s="23" t="s">
        <v>162</v>
      </c>
      <c r="C253" s="1" t="s">
        <v>146</v>
      </c>
      <c r="D253" s="1"/>
      <c r="E253" s="1" t="s">
        <v>147</v>
      </c>
      <c r="F253" s="1" t="s">
        <v>148</v>
      </c>
      <c r="G253" s="24">
        <v>44585.709606481483</v>
      </c>
      <c r="H253" s="24">
        <v>48156</v>
      </c>
      <c r="I253" s="1" t="s">
        <v>109</v>
      </c>
      <c r="J253" s="182">
        <v>749315.2</v>
      </c>
      <c r="K253" s="182">
        <v>504726.04</v>
      </c>
      <c r="L253" s="182">
        <v>503078.79399122548</v>
      </c>
      <c r="M253" s="182">
        <v>749315.2</v>
      </c>
      <c r="N253" s="182">
        <v>67.138474435199996</v>
      </c>
      <c r="O253" s="26" t="s">
        <v>0</v>
      </c>
    </row>
    <row r="254" spans="2:15" x14ac:dyDescent="0.25">
      <c r="B254" s="23" t="s">
        <v>162</v>
      </c>
      <c r="C254" s="1" t="s">
        <v>146</v>
      </c>
      <c r="D254" s="1"/>
      <c r="E254" s="1" t="s">
        <v>147</v>
      </c>
      <c r="F254" s="1" t="s">
        <v>148</v>
      </c>
      <c r="G254" s="24">
        <v>44636.613252314819</v>
      </c>
      <c r="H254" s="24">
        <v>45155</v>
      </c>
      <c r="I254" s="1" t="s">
        <v>109</v>
      </c>
      <c r="J254" s="182">
        <v>7628.26</v>
      </c>
      <c r="K254" s="182">
        <v>7031.06</v>
      </c>
      <c r="L254" s="182">
        <v>7049.2990269848997</v>
      </c>
      <c r="M254" s="182">
        <v>7628.26</v>
      </c>
      <c r="N254" s="182">
        <v>92.410314108099996</v>
      </c>
      <c r="O254" s="26" t="s">
        <v>0</v>
      </c>
    </row>
    <row r="255" spans="2:15" x14ac:dyDescent="0.25">
      <c r="B255" s="23" t="s">
        <v>162</v>
      </c>
      <c r="C255" s="1" t="s">
        <v>146</v>
      </c>
      <c r="D255" s="1"/>
      <c r="E255" s="1" t="s">
        <v>147</v>
      </c>
      <c r="F255" s="1" t="s">
        <v>148</v>
      </c>
      <c r="G255" s="24">
        <v>44671.450254629628</v>
      </c>
      <c r="H255" s="24">
        <v>45155</v>
      </c>
      <c r="I255" s="1" t="s">
        <v>109</v>
      </c>
      <c r="J255" s="182">
        <v>3269.28</v>
      </c>
      <c r="K255" s="182">
        <v>3030.58</v>
      </c>
      <c r="L255" s="182">
        <v>3021.1331742491002</v>
      </c>
      <c r="M255" s="182">
        <v>3269.28</v>
      </c>
      <c r="N255" s="182">
        <v>92.409740806800002</v>
      </c>
      <c r="O255" s="26" t="s">
        <v>0</v>
      </c>
    </row>
    <row r="256" spans="2:15" x14ac:dyDescent="0.25">
      <c r="B256" s="23" t="s">
        <v>162</v>
      </c>
      <c r="C256" s="1" t="s">
        <v>146</v>
      </c>
      <c r="D256" s="1"/>
      <c r="E256" s="1" t="s">
        <v>147</v>
      </c>
      <c r="F256" s="1" t="s">
        <v>148</v>
      </c>
      <c r="G256" s="24">
        <v>44686.613680555558</v>
      </c>
      <c r="H256" s="24">
        <v>45155</v>
      </c>
      <c r="I256" s="1" t="s">
        <v>109</v>
      </c>
      <c r="J256" s="182">
        <v>17436.04</v>
      </c>
      <c r="K256" s="182">
        <v>16202.52</v>
      </c>
      <c r="L256" s="182">
        <v>16112.676687068</v>
      </c>
      <c r="M256" s="182">
        <v>17436.04</v>
      </c>
      <c r="N256" s="182">
        <v>92.410184233699994</v>
      </c>
      <c r="O256" s="26" t="s">
        <v>0</v>
      </c>
    </row>
    <row r="257" spans="2:15" x14ac:dyDescent="0.25">
      <c r="B257" s="23" t="s">
        <v>163</v>
      </c>
      <c r="C257" s="1" t="s">
        <v>146</v>
      </c>
      <c r="D257" s="1"/>
      <c r="E257" s="1" t="s">
        <v>147</v>
      </c>
      <c r="F257" s="1" t="s">
        <v>148</v>
      </c>
      <c r="G257" s="24">
        <v>44704.460960648154</v>
      </c>
      <c r="H257" s="24">
        <v>46524</v>
      </c>
      <c r="I257" s="1" t="s">
        <v>109</v>
      </c>
      <c r="J257" s="182">
        <v>1136780.8</v>
      </c>
      <c r="K257" s="182">
        <v>875000</v>
      </c>
      <c r="L257" s="182">
        <v>880585.79953782388</v>
      </c>
      <c r="M257" s="182">
        <v>1136780.8</v>
      </c>
      <c r="N257" s="182">
        <v>77.463113340600003</v>
      </c>
      <c r="O257" s="26" t="s">
        <v>0</v>
      </c>
    </row>
    <row r="258" spans="2:15" x14ac:dyDescent="0.25">
      <c r="B258" s="23" t="s">
        <v>162</v>
      </c>
      <c r="C258" s="1" t="s">
        <v>146</v>
      </c>
      <c r="D258" s="1"/>
      <c r="E258" s="1" t="s">
        <v>147</v>
      </c>
      <c r="F258" s="1" t="s">
        <v>148</v>
      </c>
      <c r="G258" s="24">
        <v>44721.606655092597</v>
      </c>
      <c r="H258" s="24">
        <v>45768</v>
      </c>
      <c r="I258" s="1" t="s">
        <v>109</v>
      </c>
      <c r="J258" s="182">
        <v>120942.52</v>
      </c>
      <c r="K258" s="182">
        <v>106863</v>
      </c>
      <c r="L258" s="182">
        <v>105166.5699102806</v>
      </c>
      <c r="M258" s="182">
        <v>120942.52</v>
      </c>
      <c r="N258" s="182">
        <v>86.955828198600003</v>
      </c>
      <c r="O258" s="26" t="s">
        <v>0</v>
      </c>
    </row>
    <row r="259" spans="2:15" x14ac:dyDescent="0.25">
      <c r="B259" s="23" t="s">
        <v>163</v>
      </c>
      <c r="C259" s="1" t="s">
        <v>146</v>
      </c>
      <c r="D259" s="1"/>
      <c r="E259" s="1" t="s">
        <v>147</v>
      </c>
      <c r="F259" s="1" t="s">
        <v>148</v>
      </c>
      <c r="G259" s="24">
        <v>44726.664918981478</v>
      </c>
      <c r="H259" s="24">
        <v>46524</v>
      </c>
      <c r="I259" s="1" t="s">
        <v>109</v>
      </c>
      <c r="J259" s="182">
        <v>129917.8</v>
      </c>
      <c r="K259" s="182">
        <v>100561.64</v>
      </c>
      <c r="L259" s="182">
        <v>100802.36997401599</v>
      </c>
      <c r="M259" s="182">
        <v>129917.8</v>
      </c>
      <c r="N259" s="182">
        <v>77.589344935</v>
      </c>
      <c r="O259" s="26" t="s">
        <v>0</v>
      </c>
    </row>
    <row r="260" spans="2:15" x14ac:dyDescent="0.25">
      <c r="B260" s="23" t="s">
        <v>163</v>
      </c>
      <c r="C260" s="1" t="s">
        <v>146</v>
      </c>
      <c r="D260" s="1"/>
      <c r="E260" s="1" t="s">
        <v>147</v>
      </c>
      <c r="F260" s="1" t="s">
        <v>148</v>
      </c>
      <c r="G260" s="24">
        <v>44753.497349537043</v>
      </c>
      <c r="H260" s="24">
        <v>46447</v>
      </c>
      <c r="I260" s="1" t="s">
        <v>109</v>
      </c>
      <c r="J260" s="182">
        <v>31217.37</v>
      </c>
      <c r="K260" s="182">
        <v>25375.86</v>
      </c>
      <c r="L260" s="182">
        <v>25292.303211625702</v>
      </c>
      <c r="M260" s="182">
        <v>31217.37</v>
      </c>
      <c r="N260" s="182">
        <v>81.019968087099997</v>
      </c>
      <c r="O260" s="26" t="s">
        <v>0</v>
      </c>
    </row>
    <row r="261" spans="2:15" x14ac:dyDescent="0.25">
      <c r="B261" s="23" t="s">
        <v>144</v>
      </c>
      <c r="C261" s="1" t="s">
        <v>146</v>
      </c>
      <c r="D261" s="1"/>
      <c r="E261" s="1" t="s">
        <v>147</v>
      </c>
      <c r="F261" s="1" t="s">
        <v>148</v>
      </c>
      <c r="G261" s="24">
        <v>44949.506666666668</v>
      </c>
      <c r="H261" s="24">
        <v>45496</v>
      </c>
      <c r="I261" s="1" t="s">
        <v>109</v>
      </c>
      <c r="J261" s="182">
        <v>27637</v>
      </c>
      <c r="K261" s="182">
        <v>25014</v>
      </c>
      <c r="L261" s="182">
        <v>25338.992646742699</v>
      </c>
      <c r="M261" s="182">
        <v>27637</v>
      </c>
      <c r="N261" s="182">
        <v>91.6850332769</v>
      </c>
      <c r="O261" s="26" t="s">
        <v>0</v>
      </c>
    </row>
    <row r="262" spans="2:15" x14ac:dyDescent="0.25">
      <c r="B262" s="23" t="s">
        <v>162</v>
      </c>
      <c r="C262" s="1" t="s">
        <v>146</v>
      </c>
      <c r="D262" s="1"/>
      <c r="E262" s="1" t="s">
        <v>147</v>
      </c>
      <c r="F262" s="1" t="s">
        <v>148</v>
      </c>
      <c r="G262" s="24">
        <v>44949.532210648147</v>
      </c>
      <c r="H262" s="24">
        <v>45155</v>
      </c>
      <c r="I262" s="1" t="s">
        <v>109</v>
      </c>
      <c r="J262" s="182">
        <v>200616.33</v>
      </c>
      <c r="K262" s="182">
        <v>194114.63</v>
      </c>
      <c r="L262" s="182">
        <v>193352.818110906</v>
      </c>
      <c r="M262" s="182">
        <v>200616.33</v>
      </c>
      <c r="N262" s="182">
        <v>96.3794014729</v>
      </c>
      <c r="O262" s="26" t="s">
        <v>0</v>
      </c>
    </row>
    <row r="263" spans="2:15" x14ac:dyDescent="0.25">
      <c r="B263" s="23" t="s">
        <v>162</v>
      </c>
      <c r="C263" s="1" t="s">
        <v>146</v>
      </c>
      <c r="D263" s="1"/>
      <c r="E263" s="1" t="s">
        <v>147</v>
      </c>
      <c r="F263" s="1" t="s">
        <v>148</v>
      </c>
      <c r="G263" s="24">
        <v>44952.656956018523</v>
      </c>
      <c r="H263" s="24">
        <v>45155</v>
      </c>
      <c r="I263" s="1" t="s">
        <v>109</v>
      </c>
      <c r="J263" s="182">
        <v>15673.14</v>
      </c>
      <c r="K263" s="182">
        <v>15167.67</v>
      </c>
      <c r="L263" s="182">
        <v>15104.497637402999</v>
      </c>
      <c r="M263" s="182">
        <v>15673.14</v>
      </c>
      <c r="N263" s="182">
        <v>96.371867011999996</v>
      </c>
      <c r="O263" s="26" t="s">
        <v>0</v>
      </c>
    </row>
    <row r="264" spans="2:15" x14ac:dyDescent="0.25">
      <c r="B264" s="23" t="s">
        <v>162</v>
      </c>
      <c r="C264" s="1" t="s">
        <v>146</v>
      </c>
      <c r="D264" s="1"/>
      <c r="E264" s="1" t="s">
        <v>147</v>
      </c>
      <c r="F264" s="1" t="s">
        <v>148</v>
      </c>
      <c r="G264" s="24">
        <v>45103.426006944443</v>
      </c>
      <c r="H264" s="24">
        <v>45117</v>
      </c>
      <c r="I264" s="1" t="s">
        <v>109</v>
      </c>
      <c r="J264" s="182">
        <v>1007545.02</v>
      </c>
      <c r="K264" s="182">
        <v>1005616.44</v>
      </c>
      <c r="L264" s="182">
        <v>1006167.0857131078</v>
      </c>
      <c r="M264" s="182">
        <v>1007545.02</v>
      </c>
      <c r="N264" s="182">
        <v>99.863238440000003</v>
      </c>
      <c r="O264" s="26" t="s">
        <v>0</v>
      </c>
    </row>
    <row r="265" spans="2:15" x14ac:dyDescent="0.25">
      <c r="B265" s="23" t="s">
        <v>162</v>
      </c>
      <c r="C265" s="1" t="s">
        <v>146</v>
      </c>
      <c r="D265" s="1"/>
      <c r="E265" s="1" t="s">
        <v>147</v>
      </c>
      <c r="F265" s="1" t="s">
        <v>148</v>
      </c>
      <c r="G265" s="24">
        <v>45103.658993055556</v>
      </c>
      <c r="H265" s="24">
        <v>45768</v>
      </c>
      <c r="I265" s="1" t="s">
        <v>109</v>
      </c>
      <c r="J265" s="182">
        <v>7977.28</v>
      </c>
      <c r="K265" s="182">
        <v>7235.77</v>
      </c>
      <c r="L265" s="182">
        <v>7240.2685227332004</v>
      </c>
      <c r="M265" s="182">
        <v>7977.28</v>
      </c>
      <c r="N265" s="182">
        <v>90.761118109600005</v>
      </c>
      <c r="O265" s="26" t="s">
        <v>0</v>
      </c>
    </row>
    <row r="266" spans="2:15" x14ac:dyDescent="0.25">
      <c r="B266" s="23" t="s">
        <v>162</v>
      </c>
      <c r="C266" s="1" t="s">
        <v>146</v>
      </c>
      <c r="D266" s="1"/>
      <c r="E266" s="1" t="s">
        <v>147</v>
      </c>
      <c r="F266" s="1" t="s">
        <v>148</v>
      </c>
      <c r="G266" s="24">
        <v>45103.65960648148</v>
      </c>
      <c r="H266" s="24">
        <v>45768</v>
      </c>
      <c r="I266" s="1" t="s">
        <v>109</v>
      </c>
      <c r="J266" s="182">
        <v>11396.16</v>
      </c>
      <c r="K266" s="182">
        <v>10336.83</v>
      </c>
      <c r="L266" s="182">
        <v>10343.2755740185</v>
      </c>
      <c r="M266" s="182">
        <v>11396.16</v>
      </c>
      <c r="N266" s="182">
        <v>90.761059637800003</v>
      </c>
      <c r="O266" s="26" t="s">
        <v>0</v>
      </c>
    </row>
    <row r="267" spans="2:15" x14ac:dyDescent="0.25">
      <c r="B267" s="23" t="s">
        <v>162</v>
      </c>
      <c r="C267" s="1" t="s">
        <v>146</v>
      </c>
      <c r="D267" s="1"/>
      <c r="E267" s="1" t="s">
        <v>147</v>
      </c>
      <c r="F267" s="1" t="s">
        <v>148</v>
      </c>
      <c r="G267" s="24">
        <v>45104.424733796295</v>
      </c>
      <c r="H267" s="24">
        <v>45111</v>
      </c>
      <c r="I267" s="1" t="s">
        <v>109</v>
      </c>
      <c r="J267" s="182">
        <v>1006717.85</v>
      </c>
      <c r="K267" s="182">
        <v>1005753.42</v>
      </c>
      <c r="L267" s="182">
        <v>1006166.633900478</v>
      </c>
      <c r="M267" s="182">
        <v>1006717.85</v>
      </c>
      <c r="N267" s="182">
        <v>99.945246217700003</v>
      </c>
      <c r="O267" s="26" t="s">
        <v>0</v>
      </c>
    </row>
    <row r="268" spans="2:15" x14ac:dyDescent="0.25">
      <c r="B268" s="23" t="s">
        <v>162</v>
      </c>
      <c r="C268" s="1" t="s">
        <v>164</v>
      </c>
      <c r="D268" s="1"/>
      <c r="E268" s="1" t="s">
        <v>147</v>
      </c>
      <c r="F268" s="1" t="s">
        <v>148</v>
      </c>
      <c r="G268" s="24">
        <v>44636.630381944444</v>
      </c>
      <c r="H268" s="24">
        <v>46689</v>
      </c>
      <c r="I268" s="1" t="s">
        <v>109</v>
      </c>
      <c r="J268" s="182">
        <v>6802.48</v>
      </c>
      <c r="K268" s="182">
        <v>5115.0600000000004</v>
      </c>
      <c r="L268" s="182">
        <v>5053.2194010113999</v>
      </c>
      <c r="M268" s="182">
        <v>6802.48</v>
      </c>
      <c r="N268" s="182">
        <v>74.284957853799995</v>
      </c>
      <c r="O268" s="26" t="s">
        <v>0</v>
      </c>
    </row>
    <row r="269" spans="2:15" x14ac:dyDescent="0.25">
      <c r="B269" s="23" t="s">
        <v>144</v>
      </c>
      <c r="C269" s="1" t="s">
        <v>149</v>
      </c>
      <c r="D269" s="1"/>
      <c r="E269" s="1" t="s">
        <v>147</v>
      </c>
      <c r="F269" s="1" t="s">
        <v>148</v>
      </c>
      <c r="G269" s="24">
        <v>44354.717303240745</v>
      </c>
      <c r="H269" s="24">
        <v>45446</v>
      </c>
      <c r="I269" s="1" t="s">
        <v>109</v>
      </c>
      <c r="J269" s="182">
        <v>135124.99</v>
      </c>
      <c r="K269" s="182">
        <v>125027.56</v>
      </c>
      <c r="L269" s="182">
        <v>125331.61118183759</v>
      </c>
      <c r="M269" s="182">
        <v>135124.99</v>
      </c>
      <c r="N269" s="182">
        <v>92.7523555649</v>
      </c>
      <c r="O269" s="26" t="s">
        <v>0</v>
      </c>
    </row>
    <row r="270" spans="2:15" x14ac:dyDescent="0.25">
      <c r="B270" s="23" t="s">
        <v>144</v>
      </c>
      <c r="C270" s="1" t="s">
        <v>149</v>
      </c>
      <c r="D270" s="1"/>
      <c r="E270" s="1" t="s">
        <v>147</v>
      </c>
      <c r="F270" s="1" t="s">
        <v>148</v>
      </c>
      <c r="G270" s="24">
        <v>44354.717673611114</v>
      </c>
      <c r="H270" s="24">
        <v>45446</v>
      </c>
      <c r="I270" s="1" t="s">
        <v>109</v>
      </c>
      <c r="J270" s="182">
        <v>135124.99</v>
      </c>
      <c r="K270" s="182">
        <v>125027.56</v>
      </c>
      <c r="L270" s="182">
        <v>125331.61118183759</v>
      </c>
      <c r="M270" s="182">
        <v>135124.99</v>
      </c>
      <c r="N270" s="182">
        <v>92.7523555649</v>
      </c>
      <c r="O270" s="26" t="s">
        <v>0</v>
      </c>
    </row>
    <row r="271" spans="2:15" x14ac:dyDescent="0.25">
      <c r="B271" s="23" t="s">
        <v>144</v>
      </c>
      <c r="C271" s="1" t="s">
        <v>149</v>
      </c>
      <c r="D271" s="1"/>
      <c r="E271" s="1" t="s">
        <v>147</v>
      </c>
      <c r="F271" s="1" t="s">
        <v>148</v>
      </c>
      <c r="G271" s="24">
        <v>44354.718020833338</v>
      </c>
      <c r="H271" s="24">
        <v>45446</v>
      </c>
      <c r="I271" s="1" t="s">
        <v>109</v>
      </c>
      <c r="J271" s="182">
        <v>135124.99</v>
      </c>
      <c r="K271" s="182">
        <v>125027.56</v>
      </c>
      <c r="L271" s="182">
        <v>125331.61118183759</v>
      </c>
      <c r="M271" s="182">
        <v>135124.99</v>
      </c>
      <c r="N271" s="182">
        <v>92.7523555649</v>
      </c>
      <c r="O271" s="26" t="s">
        <v>0</v>
      </c>
    </row>
    <row r="272" spans="2:15" x14ac:dyDescent="0.25">
      <c r="B272" s="23" t="s">
        <v>144</v>
      </c>
      <c r="C272" s="1" t="s">
        <v>149</v>
      </c>
      <c r="D272" s="1"/>
      <c r="E272" s="1" t="s">
        <v>147</v>
      </c>
      <c r="F272" s="1" t="s">
        <v>148</v>
      </c>
      <c r="G272" s="24">
        <v>44354.718368055561</v>
      </c>
      <c r="H272" s="24">
        <v>45446</v>
      </c>
      <c r="I272" s="1" t="s">
        <v>109</v>
      </c>
      <c r="J272" s="182">
        <v>135124.99</v>
      </c>
      <c r="K272" s="182">
        <v>125027.56</v>
      </c>
      <c r="L272" s="182">
        <v>125331.61118183759</v>
      </c>
      <c r="M272" s="182">
        <v>135124.99</v>
      </c>
      <c r="N272" s="182">
        <v>92.7523555649</v>
      </c>
      <c r="O272" s="26" t="s">
        <v>0</v>
      </c>
    </row>
    <row r="273" spans="2:15" x14ac:dyDescent="0.25">
      <c r="B273" s="23" t="s">
        <v>144</v>
      </c>
      <c r="C273" s="1" t="s">
        <v>149</v>
      </c>
      <c r="D273" s="1"/>
      <c r="E273" s="1" t="s">
        <v>147</v>
      </c>
      <c r="F273" s="1" t="s">
        <v>148</v>
      </c>
      <c r="G273" s="24">
        <v>45012.658414351848</v>
      </c>
      <c r="H273" s="24">
        <v>45553</v>
      </c>
      <c r="I273" s="1" t="s">
        <v>109</v>
      </c>
      <c r="J273" s="182">
        <v>108744.92</v>
      </c>
      <c r="K273" s="182">
        <v>100000</v>
      </c>
      <c r="L273" s="182">
        <v>100064.34492219469</v>
      </c>
      <c r="M273" s="182">
        <v>108744.92</v>
      </c>
      <c r="N273" s="182">
        <v>92.0174891132</v>
      </c>
      <c r="O273" s="26" t="s">
        <v>0</v>
      </c>
    </row>
    <row r="274" spans="2:15" x14ac:dyDescent="0.25">
      <c r="B274" s="23" t="s">
        <v>144</v>
      </c>
      <c r="C274" s="1" t="s">
        <v>149</v>
      </c>
      <c r="D274" s="1"/>
      <c r="E274" s="1" t="s">
        <v>147</v>
      </c>
      <c r="F274" s="1" t="s">
        <v>148</v>
      </c>
      <c r="G274" s="24">
        <v>45012.661944444451</v>
      </c>
      <c r="H274" s="24">
        <v>45553</v>
      </c>
      <c r="I274" s="1" t="s">
        <v>109</v>
      </c>
      <c r="J274" s="182">
        <v>108744.92</v>
      </c>
      <c r="K274" s="182">
        <v>100000</v>
      </c>
      <c r="L274" s="182">
        <v>100064.34492219469</v>
      </c>
      <c r="M274" s="182">
        <v>108744.92</v>
      </c>
      <c r="N274" s="182">
        <v>92.0174891132</v>
      </c>
      <c r="O274" s="26" t="s">
        <v>0</v>
      </c>
    </row>
    <row r="275" spans="2:15" x14ac:dyDescent="0.25">
      <c r="B275" s="23" t="s">
        <v>144</v>
      </c>
      <c r="C275" s="1" t="s">
        <v>149</v>
      </c>
      <c r="D275" s="1"/>
      <c r="E275" s="1" t="s">
        <v>147</v>
      </c>
      <c r="F275" s="1" t="s">
        <v>148</v>
      </c>
      <c r="G275" s="24">
        <v>45012.661979166667</v>
      </c>
      <c r="H275" s="24">
        <v>45553</v>
      </c>
      <c r="I275" s="1" t="s">
        <v>109</v>
      </c>
      <c r="J275" s="182">
        <v>108744.92</v>
      </c>
      <c r="K275" s="182">
        <v>100000</v>
      </c>
      <c r="L275" s="182">
        <v>100064.34492219469</v>
      </c>
      <c r="M275" s="182">
        <v>108744.92</v>
      </c>
      <c r="N275" s="182">
        <v>92.0174891132</v>
      </c>
      <c r="O275" s="26" t="s">
        <v>0</v>
      </c>
    </row>
    <row r="276" spans="2:15" x14ac:dyDescent="0.25">
      <c r="B276" s="23" t="s">
        <v>144</v>
      </c>
      <c r="C276" s="1" t="s">
        <v>149</v>
      </c>
      <c r="D276" s="1"/>
      <c r="E276" s="1" t="s">
        <v>147</v>
      </c>
      <c r="F276" s="1" t="s">
        <v>148</v>
      </c>
      <c r="G276" s="24">
        <v>45012.662002314821</v>
      </c>
      <c r="H276" s="24">
        <v>45553</v>
      </c>
      <c r="I276" s="1" t="s">
        <v>109</v>
      </c>
      <c r="J276" s="182">
        <v>108744.92</v>
      </c>
      <c r="K276" s="182">
        <v>100000</v>
      </c>
      <c r="L276" s="182">
        <v>100064.34492219469</v>
      </c>
      <c r="M276" s="182">
        <v>108744.92</v>
      </c>
      <c r="N276" s="182">
        <v>92.0174891132</v>
      </c>
      <c r="O276" s="26" t="s">
        <v>0</v>
      </c>
    </row>
    <row r="277" spans="2:15" x14ac:dyDescent="0.25">
      <c r="B277" s="23" t="s">
        <v>144</v>
      </c>
      <c r="C277" s="1" t="s">
        <v>149</v>
      </c>
      <c r="D277" s="1"/>
      <c r="E277" s="1" t="s">
        <v>147</v>
      </c>
      <c r="F277" s="1" t="s">
        <v>148</v>
      </c>
      <c r="G277" s="24">
        <v>45012.662025462967</v>
      </c>
      <c r="H277" s="24">
        <v>45553</v>
      </c>
      <c r="I277" s="1" t="s">
        <v>109</v>
      </c>
      <c r="J277" s="182">
        <v>108744.92</v>
      </c>
      <c r="K277" s="182">
        <v>100000</v>
      </c>
      <c r="L277" s="182">
        <v>100064.34492219469</v>
      </c>
      <c r="M277" s="182">
        <v>108744.92</v>
      </c>
      <c r="N277" s="182">
        <v>92.0174891132</v>
      </c>
      <c r="O277" s="26" t="s">
        <v>0</v>
      </c>
    </row>
    <row r="278" spans="2:15" x14ac:dyDescent="0.25">
      <c r="B278" s="23" t="s">
        <v>144</v>
      </c>
      <c r="C278" s="1" t="s">
        <v>149</v>
      </c>
      <c r="D278" s="1"/>
      <c r="E278" s="1" t="s">
        <v>147</v>
      </c>
      <c r="F278" s="1" t="s">
        <v>148</v>
      </c>
      <c r="G278" s="24">
        <v>45012.662048611113</v>
      </c>
      <c r="H278" s="24">
        <v>45553</v>
      </c>
      <c r="I278" s="1" t="s">
        <v>109</v>
      </c>
      <c r="J278" s="182">
        <v>108744.92</v>
      </c>
      <c r="K278" s="182">
        <v>100000</v>
      </c>
      <c r="L278" s="182">
        <v>100064.34492219469</v>
      </c>
      <c r="M278" s="182">
        <v>108744.92</v>
      </c>
      <c r="N278" s="182">
        <v>92.0174891132</v>
      </c>
      <c r="O278" s="26" t="s">
        <v>0</v>
      </c>
    </row>
    <row r="279" spans="2:15" x14ac:dyDescent="0.25">
      <c r="B279" s="23" t="s">
        <v>144</v>
      </c>
      <c r="C279" s="1" t="s">
        <v>149</v>
      </c>
      <c r="D279" s="1"/>
      <c r="E279" s="1" t="s">
        <v>147</v>
      </c>
      <c r="F279" s="1" t="s">
        <v>148</v>
      </c>
      <c r="G279" s="24">
        <v>45012.66207175926</v>
      </c>
      <c r="H279" s="24">
        <v>45553</v>
      </c>
      <c r="I279" s="1" t="s">
        <v>109</v>
      </c>
      <c r="J279" s="182">
        <v>108744.92</v>
      </c>
      <c r="K279" s="182">
        <v>100000</v>
      </c>
      <c r="L279" s="182">
        <v>100064.34492219469</v>
      </c>
      <c r="M279" s="182">
        <v>108744.92</v>
      </c>
      <c r="N279" s="182">
        <v>92.0174891132</v>
      </c>
      <c r="O279" s="26" t="s">
        <v>0</v>
      </c>
    </row>
    <row r="280" spans="2:15" x14ac:dyDescent="0.25">
      <c r="B280" s="23" t="s">
        <v>144</v>
      </c>
      <c r="C280" s="1" t="s">
        <v>149</v>
      </c>
      <c r="D280" s="1"/>
      <c r="E280" s="1" t="s">
        <v>147</v>
      </c>
      <c r="F280" s="1" t="s">
        <v>148</v>
      </c>
      <c r="G280" s="24">
        <v>45012.662094907413</v>
      </c>
      <c r="H280" s="24">
        <v>45553</v>
      </c>
      <c r="I280" s="1" t="s">
        <v>109</v>
      </c>
      <c r="J280" s="182">
        <v>108744.92</v>
      </c>
      <c r="K280" s="182">
        <v>100000</v>
      </c>
      <c r="L280" s="182">
        <v>100064.34492219469</v>
      </c>
      <c r="M280" s="182">
        <v>108744.92</v>
      </c>
      <c r="N280" s="182">
        <v>92.0174891132</v>
      </c>
      <c r="O280" s="26" t="s">
        <v>0</v>
      </c>
    </row>
    <row r="281" spans="2:15" x14ac:dyDescent="0.25">
      <c r="B281" s="23" t="s">
        <v>144</v>
      </c>
      <c r="C281" s="1" t="s">
        <v>149</v>
      </c>
      <c r="D281" s="1"/>
      <c r="E281" s="1" t="s">
        <v>147</v>
      </c>
      <c r="F281" s="1" t="s">
        <v>148</v>
      </c>
      <c r="G281" s="24">
        <v>45012.662118055559</v>
      </c>
      <c r="H281" s="24">
        <v>45553</v>
      </c>
      <c r="I281" s="1" t="s">
        <v>109</v>
      </c>
      <c r="J281" s="182">
        <v>108744.92</v>
      </c>
      <c r="K281" s="182">
        <v>100000</v>
      </c>
      <c r="L281" s="182">
        <v>100064.34492219469</v>
      </c>
      <c r="M281" s="182">
        <v>108744.92</v>
      </c>
      <c r="N281" s="182">
        <v>92.0174891132</v>
      </c>
      <c r="O281" s="26" t="s">
        <v>0</v>
      </c>
    </row>
    <row r="282" spans="2:15" x14ac:dyDescent="0.25">
      <c r="B282" s="23" t="s">
        <v>144</v>
      </c>
      <c r="C282" s="1" t="s">
        <v>149</v>
      </c>
      <c r="D282" s="1"/>
      <c r="E282" s="1" t="s">
        <v>147</v>
      </c>
      <c r="F282" s="1" t="s">
        <v>148</v>
      </c>
      <c r="G282" s="24">
        <v>45012.662141203706</v>
      </c>
      <c r="H282" s="24">
        <v>45553</v>
      </c>
      <c r="I282" s="1" t="s">
        <v>109</v>
      </c>
      <c r="J282" s="182">
        <v>108744.92</v>
      </c>
      <c r="K282" s="182">
        <v>100000</v>
      </c>
      <c r="L282" s="182">
        <v>100064.34492219469</v>
      </c>
      <c r="M282" s="182">
        <v>108744.92</v>
      </c>
      <c r="N282" s="182">
        <v>92.0174891132</v>
      </c>
      <c r="O282" s="26" t="s">
        <v>0</v>
      </c>
    </row>
    <row r="283" spans="2:15" x14ac:dyDescent="0.25">
      <c r="B283" s="23" t="s">
        <v>144</v>
      </c>
      <c r="C283" s="1" t="s">
        <v>149</v>
      </c>
      <c r="D283" s="1"/>
      <c r="E283" s="1" t="s">
        <v>147</v>
      </c>
      <c r="F283" s="1" t="s">
        <v>148</v>
      </c>
      <c r="G283" s="24">
        <v>45029.532534722224</v>
      </c>
      <c r="H283" s="24">
        <v>45393</v>
      </c>
      <c r="I283" s="1" t="s">
        <v>109</v>
      </c>
      <c r="J283" s="182">
        <v>105149.99</v>
      </c>
      <c r="K283" s="182">
        <v>100014.1</v>
      </c>
      <c r="L283" s="182">
        <v>101113.880161646</v>
      </c>
      <c r="M283" s="182">
        <v>105149.99</v>
      </c>
      <c r="N283" s="182">
        <v>96.161568975600005</v>
      </c>
      <c r="O283" s="26" t="s">
        <v>0</v>
      </c>
    </row>
    <row r="284" spans="2:15" x14ac:dyDescent="0.25">
      <c r="B284" s="23" t="s">
        <v>144</v>
      </c>
      <c r="C284" s="1" t="s">
        <v>149</v>
      </c>
      <c r="D284" s="1"/>
      <c r="E284" s="1" t="s">
        <v>147</v>
      </c>
      <c r="F284" s="1" t="s">
        <v>148</v>
      </c>
      <c r="G284" s="24">
        <v>45029.535393518512</v>
      </c>
      <c r="H284" s="24">
        <v>45393</v>
      </c>
      <c r="I284" s="1" t="s">
        <v>109</v>
      </c>
      <c r="J284" s="182">
        <v>105149.99</v>
      </c>
      <c r="K284" s="182">
        <v>100014.1</v>
      </c>
      <c r="L284" s="182">
        <v>101113.880161646</v>
      </c>
      <c r="M284" s="182">
        <v>105149.99</v>
      </c>
      <c r="N284" s="182">
        <v>96.161568975600005</v>
      </c>
      <c r="O284" s="26" t="s">
        <v>0</v>
      </c>
    </row>
    <row r="285" spans="2:15" x14ac:dyDescent="0.25">
      <c r="B285" s="23" t="s">
        <v>144</v>
      </c>
      <c r="C285" s="1" t="s">
        <v>149</v>
      </c>
      <c r="D285" s="1"/>
      <c r="E285" s="1" t="s">
        <v>147</v>
      </c>
      <c r="F285" s="1" t="s">
        <v>148</v>
      </c>
      <c r="G285" s="24">
        <v>45029.535416666666</v>
      </c>
      <c r="H285" s="24">
        <v>45393</v>
      </c>
      <c r="I285" s="1" t="s">
        <v>109</v>
      </c>
      <c r="J285" s="182">
        <v>105149.99</v>
      </c>
      <c r="K285" s="182">
        <v>100014.1</v>
      </c>
      <c r="L285" s="182">
        <v>101113.880161646</v>
      </c>
      <c r="M285" s="182">
        <v>105149.99</v>
      </c>
      <c r="N285" s="182">
        <v>96.161568975600005</v>
      </c>
      <c r="O285" s="26" t="s">
        <v>0</v>
      </c>
    </row>
    <row r="286" spans="2:15" x14ac:dyDescent="0.25">
      <c r="B286" s="23" t="s">
        <v>144</v>
      </c>
      <c r="C286" s="1" t="s">
        <v>149</v>
      </c>
      <c r="D286" s="1"/>
      <c r="E286" s="1" t="s">
        <v>147</v>
      </c>
      <c r="F286" s="1" t="s">
        <v>148</v>
      </c>
      <c r="G286" s="24">
        <v>45029.535451388889</v>
      </c>
      <c r="H286" s="24">
        <v>45393</v>
      </c>
      <c r="I286" s="1" t="s">
        <v>109</v>
      </c>
      <c r="J286" s="182">
        <v>105149.99</v>
      </c>
      <c r="K286" s="182">
        <v>100014.1</v>
      </c>
      <c r="L286" s="182">
        <v>101113.880161646</v>
      </c>
      <c r="M286" s="182">
        <v>105149.99</v>
      </c>
      <c r="N286" s="182">
        <v>96.161568975600005</v>
      </c>
      <c r="O286" s="26" t="s">
        <v>0</v>
      </c>
    </row>
    <row r="287" spans="2:15" x14ac:dyDescent="0.25">
      <c r="B287" s="23" t="s">
        <v>144</v>
      </c>
      <c r="C287" s="1" t="s">
        <v>149</v>
      </c>
      <c r="D287" s="1"/>
      <c r="E287" s="1" t="s">
        <v>147</v>
      </c>
      <c r="F287" s="1" t="s">
        <v>148</v>
      </c>
      <c r="G287" s="24">
        <v>45029.535462962966</v>
      </c>
      <c r="H287" s="24">
        <v>45393</v>
      </c>
      <c r="I287" s="1" t="s">
        <v>109</v>
      </c>
      <c r="J287" s="182">
        <v>105149.99</v>
      </c>
      <c r="K287" s="182">
        <v>100014.1</v>
      </c>
      <c r="L287" s="182">
        <v>101113.880161646</v>
      </c>
      <c r="M287" s="182">
        <v>105149.99</v>
      </c>
      <c r="N287" s="182">
        <v>96.161568975600005</v>
      </c>
      <c r="O287" s="26" t="s">
        <v>0</v>
      </c>
    </row>
    <row r="288" spans="2:15" x14ac:dyDescent="0.25">
      <c r="B288" s="23" t="s">
        <v>144</v>
      </c>
      <c r="C288" s="1" t="s">
        <v>149</v>
      </c>
      <c r="D288" s="1"/>
      <c r="E288" s="1" t="s">
        <v>147</v>
      </c>
      <c r="F288" s="1" t="s">
        <v>148</v>
      </c>
      <c r="G288" s="24">
        <v>45029.535474537035</v>
      </c>
      <c r="H288" s="24">
        <v>45393</v>
      </c>
      <c r="I288" s="1" t="s">
        <v>109</v>
      </c>
      <c r="J288" s="182">
        <v>105149.99</v>
      </c>
      <c r="K288" s="182">
        <v>100014.1</v>
      </c>
      <c r="L288" s="182">
        <v>101113.880161646</v>
      </c>
      <c r="M288" s="182">
        <v>105149.99</v>
      </c>
      <c r="N288" s="182">
        <v>96.161568975600005</v>
      </c>
      <c r="O288" s="26" t="s">
        <v>0</v>
      </c>
    </row>
    <row r="289" spans="2:15" x14ac:dyDescent="0.25">
      <c r="B289" s="23" t="s">
        <v>144</v>
      </c>
      <c r="C289" s="1" t="s">
        <v>149</v>
      </c>
      <c r="D289" s="1"/>
      <c r="E289" s="1" t="s">
        <v>147</v>
      </c>
      <c r="F289" s="1" t="s">
        <v>148</v>
      </c>
      <c r="G289" s="24">
        <v>45029.535486111112</v>
      </c>
      <c r="H289" s="24">
        <v>45393</v>
      </c>
      <c r="I289" s="1" t="s">
        <v>109</v>
      </c>
      <c r="J289" s="182">
        <v>105149.99</v>
      </c>
      <c r="K289" s="182">
        <v>100014.1</v>
      </c>
      <c r="L289" s="182">
        <v>101113.880161646</v>
      </c>
      <c r="M289" s="182">
        <v>105149.99</v>
      </c>
      <c r="N289" s="182">
        <v>96.161568975600005</v>
      </c>
      <c r="O289" s="26" t="s">
        <v>0</v>
      </c>
    </row>
    <row r="290" spans="2:15" x14ac:dyDescent="0.25">
      <c r="B290" s="23" t="s">
        <v>144</v>
      </c>
      <c r="C290" s="1" t="s">
        <v>149</v>
      </c>
      <c r="D290" s="1"/>
      <c r="E290" s="1" t="s">
        <v>147</v>
      </c>
      <c r="F290" s="1" t="s">
        <v>148</v>
      </c>
      <c r="G290" s="24">
        <v>45029.535486111112</v>
      </c>
      <c r="H290" s="24">
        <v>45393</v>
      </c>
      <c r="I290" s="1" t="s">
        <v>109</v>
      </c>
      <c r="J290" s="182">
        <v>105149.99</v>
      </c>
      <c r="K290" s="182">
        <v>100014.1</v>
      </c>
      <c r="L290" s="182">
        <v>101113.880161646</v>
      </c>
      <c r="M290" s="182">
        <v>105149.99</v>
      </c>
      <c r="N290" s="182">
        <v>96.161568975600005</v>
      </c>
      <c r="O290" s="26" t="s">
        <v>0</v>
      </c>
    </row>
    <row r="291" spans="2:15" x14ac:dyDescent="0.25">
      <c r="B291" s="23" t="s">
        <v>144</v>
      </c>
      <c r="C291" s="1" t="s">
        <v>149</v>
      </c>
      <c r="D291" s="1"/>
      <c r="E291" s="1" t="s">
        <v>147</v>
      </c>
      <c r="F291" s="1" t="s">
        <v>148</v>
      </c>
      <c r="G291" s="24">
        <v>45029.535497685181</v>
      </c>
      <c r="H291" s="24">
        <v>45393</v>
      </c>
      <c r="I291" s="1" t="s">
        <v>109</v>
      </c>
      <c r="J291" s="182">
        <v>105149.99</v>
      </c>
      <c r="K291" s="182">
        <v>100014.1</v>
      </c>
      <c r="L291" s="182">
        <v>101113.880161646</v>
      </c>
      <c r="M291" s="182">
        <v>105149.99</v>
      </c>
      <c r="N291" s="182">
        <v>96.161568975600005</v>
      </c>
      <c r="O291" s="26" t="s">
        <v>0</v>
      </c>
    </row>
    <row r="292" spans="2:15" x14ac:dyDescent="0.25">
      <c r="B292" s="23" t="s">
        <v>144</v>
      </c>
      <c r="C292" s="1" t="s">
        <v>149</v>
      </c>
      <c r="D292" s="1"/>
      <c r="E292" s="1" t="s">
        <v>147</v>
      </c>
      <c r="F292" s="1" t="s">
        <v>148</v>
      </c>
      <c r="G292" s="24">
        <v>45029.535509259258</v>
      </c>
      <c r="H292" s="24">
        <v>45393</v>
      </c>
      <c r="I292" s="1" t="s">
        <v>109</v>
      </c>
      <c r="J292" s="182">
        <v>105149.99</v>
      </c>
      <c r="K292" s="182">
        <v>100014.1</v>
      </c>
      <c r="L292" s="182">
        <v>101113.880161646</v>
      </c>
      <c r="M292" s="182">
        <v>105149.99</v>
      </c>
      <c r="N292" s="182">
        <v>96.161568975600005</v>
      </c>
      <c r="O292" s="26" t="s">
        <v>0</v>
      </c>
    </row>
    <row r="293" spans="2:15" x14ac:dyDescent="0.25">
      <c r="B293" s="23" t="s">
        <v>144</v>
      </c>
      <c r="C293" s="1" t="s">
        <v>149</v>
      </c>
      <c r="D293" s="1"/>
      <c r="E293" s="1" t="s">
        <v>147</v>
      </c>
      <c r="F293" s="1" t="s">
        <v>148</v>
      </c>
      <c r="G293" s="24">
        <v>45029.535509259258</v>
      </c>
      <c r="H293" s="24">
        <v>45393</v>
      </c>
      <c r="I293" s="1" t="s">
        <v>109</v>
      </c>
      <c r="J293" s="182">
        <v>105149.99</v>
      </c>
      <c r="K293" s="182">
        <v>100014.1</v>
      </c>
      <c r="L293" s="182">
        <v>101113.880161646</v>
      </c>
      <c r="M293" s="182">
        <v>105149.99</v>
      </c>
      <c r="N293" s="182">
        <v>96.161568975600005</v>
      </c>
      <c r="O293" s="26" t="s">
        <v>0</v>
      </c>
    </row>
    <row r="294" spans="2:15" x14ac:dyDescent="0.25">
      <c r="B294" s="23" t="s">
        <v>144</v>
      </c>
      <c r="C294" s="1" t="s">
        <v>149</v>
      </c>
      <c r="D294" s="1"/>
      <c r="E294" s="1" t="s">
        <v>147</v>
      </c>
      <c r="F294" s="1" t="s">
        <v>148</v>
      </c>
      <c r="G294" s="24">
        <v>45029.535520833335</v>
      </c>
      <c r="H294" s="24">
        <v>45393</v>
      </c>
      <c r="I294" s="1" t="s">
        <v>109</v>
      </c>
      <c r="J294" s="182">
        <v>105149.99</v>
      </c>
      <c r="K294" s="182">
        <v>100014.1</v>
      </c>
      <c r="L294" s="182">
        <v>101113.880161646</v>
      </c>
      <c r="M294" s="182">
        <v>105149.99</v>
      </c>
      <c r="N294" s="182">
        <v>96.161568975600005</v>
      </c>
      <c r="O294" s="26" t="s">
        <v>0</v>
      </c>
    </row>
    <row r="295" spans="2:15" x14ac:dyDescent="0.25">
      <c r="B295" s="23" t="s">
        <v>144</v>
      </c>
      <c r="C295" s="1" t="s">
        <v>149</v>
      </c>
      <c r="D295" s="1"/>
      <c r="E295" s="1" t="s">
        <v>147</v>
      </c>
      <c r="F295" s="1" t="s">
        <v>148</v>
      </c>
      <c r="G295" s="24">
        <v>45029.535532407404</v>
      </c>
      <c r="H295" s="24">
        <v>45393</v>
      </c>
      <c r="I295" s="1" t="s">
        <v>109</v>
      </c>
      <c r="J295" s="182">
        <v>105149.99</v>
      </c>
      <c r="K295" s="182">
        <v>100014.1</v>
      </c>
      <c r="L295" s="182">
        <v>101113.880161646</v>
      </c>
      <c r="M295" s="182">
        <v>105149.99</v>
      </c>
      <c r="N295" s="182">
        <v>96.161568975600005</v>
      </c>
      <c r="O295" s="26" t="s">
        <v>0</v>
      </c>
    </row>
    <row r="296" spans="2:15" x14ac:dyDescent="0.25">
      <c r="B296" s="23" t="s">
        <v>144</v>
      </c>
      <c r="C296" s="1" t="s">
        <v>149</v>
      </c>
      <c r="D296" s="1"/>
      <c r="E296" s="1" t="s">
        <v>147</v>
      </c>
      <c r="F296" s="1" t="s">
        <v>148</v>
      </c>
      <c r="G296" s="24">
        <v>45029.535532407404</v>
      </c>
      <c r="H296" s="24">
        <v>45393</v>
      </c>
      <c r="I296" s="1" t="s">
        <v>109</v>
      </c>
      <c r="J296" s="182">
        <v>105149.99</v>
      </c>
      <c r="K296" s="182">
        <v>100014.1</v>
      </c>
      <c r="L296" s="182">
        <v>101113.880161646</v>
      </c>
      <c r="M296" s="182">
        <v>105149.99</v>
      </c>
      <c r="N296" s="182">
        <v>96.161568975600005</v>
      </c>
      <c r="O296" s="26" t="s">
        <v>0</v>
      </c>
    </row>
    <row r="297" spans="2:15" x14ac:dyDescent="0.25">
      <c r="B297" s="23" t="s">
        <v>144</v>
      </c>
      <c r="C297" s="1" t="s">
        <v>149</v>
      </c>
      <c r="D297" s="1"/>
      <c r="E297" s="1" t="s">
        <v>147</v>
      </c>
      <c r="F297" s="1" t="s">
        <v>148</v>
      </c>
      <c r="G297" s="24">
        <v>45029.535543981481</v>
      </c>
      <c r="H297" s="24">
        <v>45393</v>
      </c>
      <c r="I297" s="1" t="s">
        <v>109</v>
      </c>
      <c r="J297" s="182">
        <v>105149.99</v>
      </c>
      <c r="K297" s="182">
        <v>100014.1</v>
      </c>
      <c r="L297" s="182">
        <v>101113.880161646</v>
      </c>
      <c r="M297" s="182">
        <v>105149.99</v>
      </c>
      <c r="N297" s="182">
        <v>96.161568975600005</v>
      </c>
      <c r="O297" s="26" t="s">
        <v>0</v>
      </c>
    </row>
    <row r="298" spans="2:15" x14ac:dyDescent="0.25">
      <c r="B298" s="23" t="s">
        <v>144</v>
      </c>
      <c r="C298" s="1" t="s">
        <v>150</v>
      </c>
      <c r="D298" s="1"/>
      <c r="E298" s="1" t="s">
        <v>147</v>
      </c>
      <c r="F298" s="1" t="s">
        <v>148</v>
      </c>
      <c r="G298" s="24">
        <v>43742.656747685185</v>
      </c>
      <c r="H298" s="24">
        <v>45349</v>
      </c>
      <c r="I298" s="1" t="s">
        <v>109</v>
      </c>
      <c r="J298" s="182">
        <v>97910.57</v>
      </c>
      <c r="K298" s="182">
        <v>77531.789999999994</v>
      </c>
      <c r="L298" s="182">
        <v>80474.327205473601</v>
      </c>
      <c r="M298" s="182">
        <v>97910.57</v>
      </c>
      <c r="N298" s="182">
        <v>82.191664501100007</v>
      </c>
      <c r="O298" s="26" t="s">
        <v>0</v>
      </c>
    </row>
    <row r="299" spans="2:15" x14ac:dyDescent="0.25">
      <c r="B299" s="23" t="s">
        <v>144</v>
      </c>
      <c r="C299" s="1" t="s">
        <v>150</v>
      </c>
      <c r="D299" s="1"/>
      <c r="E299" s="1" t="s">
        <v>147</v>
      </c>
      <c r="F299" s="1" t="s">
        <v>148</v>
      </c>
      <c r="G299" s="24">
        <v>43763.582430555551</v>
      </c>
      <c r="H299" s="24">
        <v>45421</v>
      </c>
      <c r="I299" s="1" t="s">
        <v>109</v>
      </c>
      <c r="J299" s="182">
        <v>120579.98</v>
      </c>
      <c r="K299" s="182">
        <v>94883.87</v>
      </c>
      <c r="L299" s="182">
        <v>98371.765175491804</v>
      </c>
      <c r="M299" s="182">
        <v>120579.98</v>
      </c>
      <c r="N299" s="182">
        <v>81.582170751299998</v>
      </c>
      <c r="O299" s="26" t="s">
        <v>0</v>
      </c>
    </row>
    <row r="300" spans="2:15" x14ac:dyDescent="0.25">
      <c r="B300" s="23" t="s">
        <v>144</v>
      </c>
      <c r="C300" s="1" t="s">
        <v>150</v>
      </c>
      <c r="D300" s="1"/>
      <c r="E300" s="1" t="s">
        <v>147</v>
      </c>
      <c r="F300" s="1" t="s">
        <v>148</v>
      </c>
      <c r="G300" s="24">
        <v>44225.567071759258</v>
      </c>
      <c r="H300" s="24">
        <v>45335</v>
      </c>
      <c r="I300" s="1" t="s">
        <v>109</v>
      </c>
      <c r="J300" s="182">
        <v>68414.89</v>
      </c>
      <c r="K300" s="182">
        <v>58458.36</v>
      </c>
      <c r="L300" s="182">
        <v>59565.262754126699</v>
      </c>
      <c r="M300" s="182">
        <v>68414.89</v>
      </c>
      <c r="N300" s="182">
        <v>87.064764343199997</v>
      </c>
      <c r="O300" s="26" t="s">
        <v>0</v>
      </c>
    </row>
    <row r="301" spans="2:15" x14ac:dyDescent="0.25">
      <c r="B301" s="23" t="s">
        <v>144</v>
      </c>
      <c r="C301" s="1" t="s">
        <v>150</v>
      </c>
      <c r="D301" s="1"/>
      <c r="E301" s="1" t="s">
        <v>147</v>
      </c>
      <c r="F301" s="1" t="s">
        <v>148</v>
      </c>
      <c r="G301" s="24">
        <v>44361.669189814813</v>
      </c>
      <c r="H301" s="24">
        <v>45173</v>
      </c>
      <c r="I301" s="1" t="s">
        <v>109</v>
      </c>
      <c r="J301" s="182">
        <v>11083.85</v>
      </c>
      <c r="K301" s="182">
        <v>10093.540000000001</v>
      </c>
      <c r="L301" s="182">
        <v>10115.4665065111</v>
      </c>
      <c r="M301" s="182">
        <v>11083.85</v>
      </c>
      <c r="N301" s="182">
        <v>91.263112605399996</v>
      </c>
      <c r="O301" s="26" t="s">
        <v>0</v>
      </c>
    </row>
    <row r="302" spans="2:15" x14ac:dyDescent="0.25">
      <c r="B302" s="23" t="s">
        <v>144</v>
      </c>
      <c r="C302" s="1" t="s">
        <v>150</v>
      </c>
      <c r="D302" s="1"/>
      <c r="E302" s="1" t="s">
        <v>147</v>
      </c>
      <c r="F302" s="1" t="s">
        <v>148</v>
      </c>
      <c r="G302" s="24">
        <v>44361.676192129627</v>
      </c>
      <c r="H302" s="24">
        <v>45173</v>
      </c>
      <c r="I302" s="1" t="s">
        <v>109</v>
      </c>
      <c r="J302" s="182">
        <v>11083.85</v>
      </c>
      <c r="K302" s="182">
        <v>10093.540000000001</v>
      </c>
      <c r="L302" s="182">
        <v>10115.4665065111</v>
      </c>
      <c r="M302" s="182">
        <v>11083.85</v>
      </c>
      <c r="N302" s="182">
        <v>91.263112605399996</v>
      </c>
      <c r="O302" s="26" t="s">
        <v>0</v>
      </c>
    </row>
    <row r="303" spans="2:15" x14ac:dyDescent="0.25">
      <c r="B303" s="23" t="s">
        <v>144</v>
      </c>
      <c r="C303" s="1" t="s">
        <v>150</v>
      </c>
      <c r="D303" s="1"/>
      <c r="E303" s="1" t="s">
        <v>147</v>
      </c>
      <c r="F303" s="1" t="s">
        <v>148</v>
      </c>
      <c r="G303" s="24">
        <v>44361.676215277774</v>
      </c>
      <c r="H303" s="24">
        <v>45173</v>
      </c>
      <c r="I303" s="1" t="s">
        <v>109</v>
      </c>
      <c r="J303" s="182">
        <v>11083.85</v>
      </c>
      <c r="K303" s="182">
        <v>10093.540000000001</v>
      </c>
      <c r="L303" s="182">
        <v>10115.4665065111</v>
      </c>
      <c r="M303" s="182">
        <v>11083.85</v>
      </c>
      <c r="N303" s="182">
        <v>91.263112605399996</v>
      </c>
      <c r="O303" s="26" t="s">
        <v>0</v>
      </c>
    </row>
    <row r="304" spans="2:15" x14ac:dyDescent="0.25">
      <c r="B304" s="23" t="s">
        <v>144</v>
      </c>
      <c r="C304" s="1" t="s">
        <v>150</v>
      </c>
      <c r="D304" s="1"/>
      <c r="E304" s="1" t="s">
        <v>147</v>
      </c>
      <c r="F304" s="1" t="s">
        <v>148</v>
      </c>
      <c r="G304" s="24">
        <v>44361.676226851851</v>
      </c>
      <c r="H304" s="24">
        <v>45173</v>
      </c>
      <c r="I304" s="1" t="s">
        <v>109</v>
      </c>
      <c r="J304" s="182">
        <v>11083.85</v>
      </c>
      <c r="K304" s="182">
        <v>10093.540000000001</v>
      </c>
      <c r="L304" s="182">
        <v>10115.4665065111</v>
      </c>
      <c r="M304" s="182">
        <v>11083.85</v>
      </c>
      <c r="N304" s="182">
        <v>91.263112605399996</v>
      </c>
      <c r="O304" s="26" t="s">
        <v>0</v>
      </c>
    </row>
    <row r="305" spans="2:15" x14ac:dyDescent="0.25">
      <c r="B305" s="23" t="s">
        <v>144</v>
      </c>
      <c r="C305" s="1" t="s">
        <v>150</v>
      </c>
      <c r="D305" s="1"/>
      <c r="E305" s="1" t="s">
        <v>147</v>
      </c>
      <c r="F305" s="1" t="s">
        <v>148</v>
      </c>
      <c r="G305" s="24">
        <v>44361.676238425927</v>
      </c>
      <c r="H305" s="24">
        <v>45173</v>
      </c>
      <c r="I305" s="1" t="s">
        <v>109</v>
      </c>
      <c r="J305" s="182">
        <v>11083.85</v>
      </c>
      <c r="K305" s="182">
        <v>10093.540000000001</v>
      </c>
      <c r="L305" s="182">
        <v>10115.4665065111</v>
      </c>
      <c r="M305" s="182">
        <v>11083.85</v>
      </c>
      <c r="N305" s="182">
        <v>91.263112605399996</v>
      </c>
      <c r="O305" s="26" t="s">
        <v>0</v>
      </c>
    </row>
    <row r="306" spans="2:15" x14ac:dyDescent="0.25">
      <c r="B306" s="23" t="s">
        <v>163</v>
      </c>
      <c r="C306" s="1" t="s">
        <v>150</v>
      </c>
      <c r="D306" s="1"/>
      <c r="E306" s="1" t="s">
        <v>147</v>
      </c>
      <c r="F306" s="1" t="s">
        <v>148</v>
      </c>
      <c r="G306" s="24">
        <v>44749.670671296291</v>
      </c>
      <c r="H306" s="24">
        <v>45841</v>
      </c>
      <c r="I306" s="1" t="s">
        <v>109</v>
      </c>
      <c r="J306" s="182">
        <v>1134630.1599999999</v>
      </c>
      <c r="K306" s="182">
        <v>999999.99</v>
      </c>
      <c r="L306" s="182">
        <v>1010475.6085902718</v>
      </c>
      <c r="M306" s="182">
        <v>1134630.1599999999</v>
      </c>
      <c r="N306" s="182">
        <v>89.057707455100001</v>
      </c>
      <c r="O306" s="26" t="s">
        <v>0</v>
      </c>
    </row>
    <row r="307" spans="2:15" x14ac:dyDescent="0.25">
      <c r="B307" s="23" t="s">
        <v>144</v>
      </c>
      <c r="C307" s="1" t="s">
        <v>165</v>
      </c>
      <c r="D307" s="1"/>
      <c r="E307" s="1" t="s">
        <v>147</v>
      </c>
      <c r="F307" s="1" t="s">
        <v>148</v>
      </c>
      <c r="G307" s="24">
        <v>44204.468055555561</v>
      </c>
      <c r="H307" s="24">
        <v>45299</v>
      </c>
      <c r="I307" s="1" t="s">
        <v>109</v>
      </c>
      <c r="J307" s="182">
        <v>560422.68999999994</v>
      </c>
      <c r="K307" s="182">
        <v>501053.69</v>
      </c>
      <c r="L307" s="182">
        <v>510320.79813935002</v>
      </c>
      <c r="M307" s="182">
        <v>560422.68999999994</v>
      </c>
      <c r="N307" s="182">
        <v>91.059981554199993</v>
      </c>
      <c r="O307" s="26" t="s">
        <v>0</v>
      </c>
    </row>
    <row r="308" spans="2:15" x14ac:dyDescent="0.25">
      <c r="B308" s="23" t="s">
        <v>144</v>
      </c>
      <c r="C308" s="1" t="s">
        <v>165</v>
      </c>
      <c r="D308" s="1"/>
      <c r="E308" s="1" t="s">
        <v>147</v>
      </c>
      <c r="F308" s="1" t="s">
        <v>148</v>
      </c>
      <c r="G308" s="24">
        <v>44204.468321759261</v>
      </c>
      <c r="H308" s="24">
        <v>45299</v>
      </c>
      <c r="I308" s="1" t="s">
        <v>109</v>
      </c>
      <c r="J308" s="182">
        <v>560422.68999999994</v>
      </c>
      <c r="K308" s="182">
        <v>501053.69</v>
      </c>
      <c r="L308" s="182">
        <v>510320.79813935002</v>
      </c>
      <c r="M308" s="182">
        <v>560422.68999999994</v>
      </c>
      <c r="N308" s="182">
        <v>91.059981554199993</v>
      </c>
      <c r="O308" s="26" t="s">
        <v>0</v>
      </c>
    </row>
    <row r="309" spans="2:15" x14ac:dyDescent="0.25">
      <c r="B309" s="23" t="s">
        <v>144</v>
      </c>
      <c r="C309" s="1" t="s">
        <v>165</v>
      </c>
      <c r="D309" s="1"/>
      <c r="E309" s="1" t="s">
        <v>147</v>
      </c>
      <c r="F309" s="1" t="s">
        <v>148</v>
      </c>
      <c r="G309" s="24">
        <v>44207.698275462957</v>
      </c>
      <c r="H309" s="24">
        <v>45303</v>
      </c>
      <c r="I309" s="1" t="s">
        <v>109</v>
      </c>
      <c r="J309" s="182">
        <v>560422.68000000005</v>
      </c>
      <c r="K309" s="182">
        <v>501000</v>
      </c>
      <c r="L309" s="182">
        <v>510211.25348616892</v>
      </c>
      <c r="M309" s="182">
        <v>560422.68000000005</v>
      </c>
      <c r="N309" s="182">
        <v>91.040436387400007</v>
      </c>
      <c r="O309" s="26" t="s">
        <v>0</v>
      </c>
    </row>
    <row r="310" spans="2:15" x14ac:dyDescent="0.25">
      <c r="B310" s="23" t="s">
        <v>144</v>
      </c>
      <c r="C310" s="1" t="s">
        <v>165</v>
      </c>
      <c r="D310" s="1"/>
      <c r="E310" s="1" t="s">
        <v>147</v>
      </c>
      <c r="F310" s="1" t="s">
        <v>148</v>
      </c>
      <c r="G310" s="24">
        <v>44207.698553240742</v>
      </c>
      <c r="H310" s="24">
        <v>45303</v>
      </c>
      <c r="I310" s="1" t="s">
        <v>109</v>
      </c>
      <c r="J310" s="182">
        <v>560422.68000000005</v>
      </c>
      <c r="K310" s="182">
        <v>501000</v>
      </c>
      <c r="L310" s="182">
        <v>510211.25348616892</v>
      </c>
      <c r="M310" s="182">
        <v>560422.68000000005</v>
      </c>
      <c r="N310" s="182">
        <v>91.040436387400007</v>
      </c>
      <c r="O310" s="26" t="s">
        <v>0</v>
      </c>
    </row>
    <row r="311" spans="2:15" x14ac:dyDescent="0.25">
      <c r="B311" s="23" t="s">
        <v>144</v>
      </c>
      <c r="C311" s="1" t="s">
        <v>165</v>
      </c>
      <c r="D311" s="1"/>
      <c r="E311" s="1" t="s">
        <v>147</v>
      </c>
      <c r="F311" s="1" t="s">
        <v>148</v>
      </c>
      <c r="G311" s="24">
        <v>44209.691967592589</v>
      </c>
      <c r="H311" s="24">
        <v>45306</v>
      </c>
      <c r="I311" s="1" t="s">
        <v>109</v>
      </c>
      <c r="J311" s="182">
        <v>560476.91</v>
      </c>
      <c r="K311" s="182">
        <v>500999.99</v>
      </c>
      <c r="L311" s="182">
        <v>510100.61075781519</v>
      </c>
      <c r="M311" s="182">
        <v>560476.91</v>
      </c>
      <c r="N311" s="182">
        <v>91.011886780099999</v>
      </c>
      <c r="O311" s="26" t="s">
        <v>0</v>
      </c>
    </row>
    <row r="312" spans="2:15" x14ac:dyDescent="0.25">
      <c r="B312" s="23" t="s">
        <v>144</v>
      </c>
      <c r="C312" s="1" t="s">
        <v>165</v>
      </c>
      <c r="D312" s="1"/>
      <c r="E312" s="1" t="s">
        <v>147</v>
      </c>
      <c r="F312" s="1" t="s">
        <v>148</v>
      </c>
      <c r="G312" s="24">
        <v>44221.691851851851</v>
      </c>
      <c r="H312" s="24">
        <v>45317</v>
      </c>
      <c r="I312" s="1" t="s">
        <v>109</v>
      </c>
      <c r="J312" s="182">
        <v>560422.68000000005</v>
      </c>
      <c r="K312" s="182">
        <v>501000</v>
      </c>
      <c r="L312" s="182">
        <v>509446.35094767477</v>
      </c>
      <c r="M312" s="182">
        <v>560422.68000000005</v>
      </c>
      <c r="N312" s="182">
        <v>90.903949666599999</v>
      </c>
      <c r="O312" s="26" t="s">
        <v>0</v>
      </c>
    </row>
    <row r="313" spans="2:15" x14ac:dyDescent="0.25">
      <c r="B313" s="23" t="s">
        <v>144</v>
      </c>
      <c r="C313" s="1" t="s">
        <v>165</v>
      </c>
      <c r="D313" s="1"/>
      <c r="E313" s="1" t="s">
        <v>147</v>
      </c>
      <c r="F313" s="1" t="s">
        <v>148</v>
      </c>
      <c r="G313" s="24">
        <v>44221.69226851852</v>
      </c>
      <c r="H313" s="24">
        <v>45317</v>
      </c>
      <c r="I313" s="1" t="s">
        <v>109</v>
      </c>
      <c r="J313" s="182">
        <v>560422.68000000005</v>
      </c>
      <c r="K313" s="182">
        <v>501000</v>
      </c>
      <c r="L313" s="182">
        <v>509446.35094767477</v>
      </c>
      <c r="M313" s="182">
        <v>560422.68000000005</v>
      </c>
      <c r="N313" s="182">
        <v>90.903949666599999</v>
      </c>
      <c r="O313" s="26" t="s">
        <v>0</v>
      </c>
    </row>
    <row r="314" spans="2:15" x14ac:dyDescent="0.25">
      <c r="B314" s="23" t="s">
        <v>144</v>
      </c>
      <c r="C314" s="1" t="s">
        <v>165</v>
      </c>
      <c r="D314" s="1"/>
      <c r="E314" s="1" t="s">
        <v>147</v>
      </c>
      <c r="F314" s="1" t="s">
        <v>148</v>
      </c>
      <c r="G314" s="24">
        <v>44277.73987268519</v>
      </c>
      <c r="H314" s="24">
        <v>45373</v>
      </c>
      <c r="I314" s="1" t="s">
        <v>109</v>
      </c>
      <c r="J314" s="182">
        <v>560422.68999999994</v>
      </c>
      <c r="K314" s="182">
        <v>500999.99</v>
      </c>
      <c r="L314" s="182">
        <v>506397.4049719437</v>
      </c>
      <c r="M314" s="182">
        <v>560422.68999999994</v>
      </c>
      <c r="N314" s="182">
        <v>90.359904052399997</v>
      </c>
      <c r="O314" s="26" t="s">
        <v>0</v>
      </c>
    </row>
    <row r="315" spans="2:15" x14ac:dyDescent="0.25">
      <c r="B315" s="23" t="s">
        <v>144</v>
      </c>
      <c r="C315" s="1" t="s">
        <v>165</v>
      </c>
      <c r="D315" s="1"/>
      <c r="E315" s="1" t="s">
        <v>147</v>
      </c>
      <c r="F315" s="1" t="s">
        <v>148</v>
      </c>
      <c r="G315" s="24">
        <v>44277.740625000006</v>
      </c>
      <c r="H315" s="24">
        <v>45373</v>
      </c>
      <c r="I315" s="1" t="s">
        <v>109</v>
      </c>
      <c r="J315" s="182">
        <v>560422.68999999994</v>
      </c>
      <c r="K315" s="182">
        <v>500999.99</v>
      </c>
      <c r="L315" s="182">
        <v>506397.4049719437</v>
      </c>
      <c r="M315" s="182">
        <v>560422.68999999994</v>
      </c>
      <c r="N315" s="182">
        <v>90.359904052399997</v>
      </c>
      <c r="O315" s="26" t="s">
        <v>0</v>
      </c>
    </row>
    <row r="316" spans="2:15" x14ac:dyDescent="0.25">
      <c r="B316" s="23" t="s">
        <v>144</v>
      </c>
      <c r="C316" s="1" t="s">
        <v>165</v>
      </c>
      <c r="D316" s="1"/>
      <c r="E316" s="1" t="s">
        <v>147</v>
      </c>
      <c r="F316" s="1" t="s">
        <v>148</v>
      </c>
      <c r="G316" s="24">
        <v>44314.709236111114</v>
      </c>
      <c r="H316" s="24">
        <v>45408</v>
      </c>
      <c r="I316" s="1" t="s">
        <v>109</v>
      </c>
      <c r="J316" s="182">
        <v>560422.68000000005</v>
      </c>
      <c r="K316" s="182">
        <v>501107.39</v>
      </c>
      <c r="L316" s="182">
        <v>504501.60277504259</v>
      </c>
      <c r="M316" s="182">
        <v>560422.68000000005</v>
      </c>
      <c r="N316" s="182">
        <v>90.0216248877</v>
      </c>
      <c r="O316" s="26" t="s">
        <v>0</v>
      </c>
    </row>
    <row r="317" spans="2:15" x14ac:dyDescent="0.25">
      <c r="B317" s="23" t="s">
        <v>144</v>
      </c>
      <c r="C317" s="1" t="s">
        <v>165</v>
      </c>
      <c r="D317" s="1"/>
      <c r="E317" s="1" t="s">
        <v>147</v>
      </c>
      <c r="F317" s="1" t="s">
        <v>148</v>
      </c>
      <c r="G317" s="24">
        <v>44327.658229166664</v>
      </c>
      <c r="H317" s="24">
        <v>45422</v>
      </c>
      <c r="I317" s="1" t="s">
        <v>109</v>
      </c>
      <c r="J317" s="182">
        <v>557413.93999999994</v>
      </c>
      <c r="K317" s="182">
        <v>501050.99</v>
      </c>
      <c r="L317" s="182">
        <v>503607.22593914933</v>
      </c>
      <c r="M317" s="182">
        <v>557413.93999999994</v>
      </c>
      <c r="N317" s="182">
        <v>90.347081369899996</v>
      </c>
      <c r="O317" s="26" t="s">
        <v>0</v>
      </c>
    </row>
    <row r="318" spans="2:15" x14ac:dyDescent="0.25">
      <c r="B318" s="23" t="s">
        <v>144</v>
      </c>
      <c r="C318" s="1" t="s">
        <v>165</v>
      </c>
      <c r="D318" s="1"/>
      <c r="E318" s="1" t="s">
        <v>147</v>
      </c>
      <c r="F318" s="1" t="s">
        <v>148</v>
      </c>
      <c r="G318" s="24">
        <v>44327.662175925929</v>
      </c>
      <c r="H318" s="24">
        <v>45422</v>
      </c>
      <c r="I318" s="1" t="s">
        <v>109</v>
      </c>
      <c r="J318" s="182">
        <v>557413.93999999994</v>
      </c>
      <c r="K318" s="182">
        <v>501050.99</v>
      </c>
      <c r="L318" s="182">
        <v>503607.22593914933</v>
      </c>
      <c r="M318" s="182">
        <v>557413.93999999994</v>
      </c>
      <c r="N318" s="182">
        <v>90.347081369899996</v>
      </c>
      <c r="O318" s="26" t="s">
        <v>0</v>
      </c>
    </row>
    <row r="319" spans="2:15" x14ac:dyDescent="0.25">
      <c r="B319" s="23" t="s">
        <v>144</v>
      </c>
      <c r="C319" s="1" t="s">
        <v>165</v>
      </c>
      <c r="D319" s="1"/>
      <c r="E319" s="1" t="s">
        <v>147</v>
      </c>
      <c r="F319" s="1" t="s">
        <v>148</v>
      </c>
      <c r="G319" s="24">
        <v>44327.662731481483</v>
      </c>
      <c r="H319" s="24">
        <v>45422</v>
      </c>
      <c r="I319" s="1" t="s">
        <v>109</v>
      </c>
      <c r="J319" s="182">
        <v>557413.93999999994</v>
      </c>
      <c r="K319" s="182">
        <v>501050.99</v>
      </c>
      <c r="L319" s="182">
        <v>503607.22593914933</v>
      </c>
      <c r="M319" s="182">
        <v>557413.93999999994</v>
      </c>
      <c r="N319" s="182">
        <v>90.347081369899996</v>
      </c>
      <c r="O319" s="26" t="s">
        <v>0</v>
      </c>
    </row>
    <row r="320" spans="2:15" x14ac:dyDescent="0.25">
      <c r="B320" s="23" t="s">
        <v>144</v>
      </c>
      <c r="C320" s="1" t="s">
        <v>165</v>
      </c>
      <c r="D320" s="1"/>
      <c r="E320" s="1" t="s">
        <v>147</v>
      </c>
      <c r="F320" s="1" t="s">
        <v>148</v>
      </c>
      <c r="G320" s="24">
        <v>44351.765023148146</v>
      </c>
      <c r="H320" s="24">
        <v>45447</v>
      </c>
      <c r="I320" s="1" t="s">
        <v>109</v>
      </c>
      <c r="J320" s="182">
        <v>557413.94999999995</v>
      </c>
      <c r="K320" s="182">
        <v>500999.99</v>
      </c>
      <c r="L320" s="182">
        <v>502276.68840932049</v>
      </c>
      <c r="M320" s="182">
        <v>557413.94999999995</v>
      </c>
      <c r="N320" s="182">
        <v>90.108381465799994</v>
      </c>
      <c r="O320" s="26" t="s">
        <v>0</v>
      </c>
    </row>
    <row r="321" spans="2:15" x14ac:dyDescent="0.25">
      <c r="B321" s="23" t="s">
        <v>144</v>
      </c>
      <c r="C321" s="1" t="s">
        <v>165</v>
      </c>
      <c r="D321" s="1"/>
      <c r="E321" s="1" t="s">
        <v>147</v>
      </c>
      <c r="F321" s="1" t="s">
        <v>148</v>
      </c>
      <c r="G321" s="24">
        <v>44936.648865740739</v>
      </c>
      <c r="H321" s="24">
        <v>45422</v>
      </c>
      <c r="I321" s="1" t="s">
        <v>109</v>
      </c>
      <c r="J321" s="182">
        <v>529155.5</v>
      </c>
      <c r="K321" s="182">
        <v>504120.65</v>
      </c>
      <c r="L321" s="182">
        <v>503607.06228497368</v>
      </c>
      <c r="M321" s="182">
        <v>529155.5</v>
      </c>
      <c r="N321" s="182">
        <v>95.171846892800005</v>
      </c>
      <c r="O321" s="26" t="s">
        <v>0</v>
      </c>
    </row>
    <row r="322" spans="2:15" x14ac:dyDescent="0.25">
      <c r="B322" s="23" t="s">
        <v>144</v>
      </c>
      <c r="C322" s="1" t="s">
        <v>151</v>
      </c>
      <c r="D322" s="1"/>
      <c r="E322" s="1" t="s">
        <v>147</v>
      </c>
      <c r="F322" s="1" t="s">
        <v>148</v>
      </c>
      <c r="G322" s="24">
        <v>44351.728368055556</v>
      </c>
      <c r="H322" s="24">
        <v>45442</v>
      </c>
      <c r="I322" s="1" t="s">
        <v>109</v>
      </c>
      <c r="J322" s="182">
        <v>540352.05000000005</v>
      </c>
      <c r="K322" s="182">
        <v>500000</v>
      </c>
      <c r="L322" s="182">
        <v>501327.82689746562</v>
      </c>
      <c r="M322" s="182">
        <v>540352.05000000005</v>
      </c>
      <c r="N322" s="182">
        <v>92.778000360600004</v>
      </c>
      <c r="O322" s="26" t="s">
        <v>0</v>
      </c>
    </row>
    <row r="323" spans="2:15" x14ac:dyDescent="0.25">
      <c r="B323" s="23" t="s">
        <v>144</v>
      </c>
      <c r="C323" s="1" t="s">
        <v>151</v>
      </c>
      <c r="D323" s="1"/>
      <c r="E323" s="1" t="s">
        <v>147</v>
      </c>
      <c r="F323" s="1" t="s">
        <v>148</v>
      </c>
      <c r="G323" s="24">
        <v>44407.636504629627</v>
      </c>
      <c r="H323" s="24">
        <v>45127</v>
      </c>
      <c r="I323" s="1" t="s">
        <v>109</v>
      </c>
      <c r="J323" s="182">
        <v>104938.36</v>
      </c>
      <c r="K323" s="182">
        <v>100006.84</v>
      </c>
      <c r="L323" s="182">
        <v>100485.9573069967</v>
      </c>
      <c r="M323" s="182">
        <v>104938.36</v>
      </c>
      <c r="N323" s="182">
        <v>95.757125713600004</v>
      </c>
      <c r="O323" s="26" t="s">
        <v>0</v>
      </c>
    </row>
    <row r="324" spans="2:15" x14ac:dyDescent="0.25">
      <c r="B324" s="23" t="s">
        <v>144</v>
      </c>
      <c r="C324" s="1" t="s">
        <v>151</v>
      </c>
      <c r="D324" s="1"/>
      <c r="E324" s="1" t="s">
        <v>147</v>
      </c>
      <c r="F324" s="1" t="s">
        <v>148</v>
      </c>
      <c r="G324" s="24">
        <v>44407.639039351852</v>
      </c>
      <c r="H324" s="24">
        <v>45127</v>
      </c>
      <c r="I324" s="1" t="s">
        <v>109</v>
      </c>
      <c r="J324" s="182">
        <v>104938.36</v>
      </c>
      <c r="K324" s="182">
        <v>100006.84</v>
      </c>
      <c r="L324" s="182">
        <v>100485.9573069967</v>
      </c>
      <c r="M324" s="182">
        <v>104938.36</v>
      </c>
      <c r="N324" s="182">
        <v>95.757125713600004</v>
      </c>
      <c r="O324" s="26" t="s">
        <v>0</v>
      </c>
    </row>
    <row r="325" spans="2:15" x14ac:dyDescent="0.25">
      <c r="B325" s="23" t="s">
        <v>144</v>
      </c>
      <c r="C325" s="1" t="s">
        <v>151</v>
      </c>
      <c r="D325" s="1"/>
      <c r="E325" s="1" t="s">
        <v>147</v>
      </c>
      <c r="F325" s="1" t="s">
        <v>148</v>
      </c>
      <c r="G325" s="24">
        <v>44407.639085648152</v>
      </c>
      <c r="H325" s="24">
        <v>45127</v>
      </c>
      <c r="I325" s="1" t="s">
        <v>109</v>
      </c>
      <c r="J325" s="182">
        <v>104938.36</v>
      </c>
      <c r="K325" s="182">
        <v>100006.84</v>
      </c>
      <c r="L325" s="182">
        <v>100485.9573069967</v>
      </c>
      <c r="M325" s="182">
        <v>104938.36</v>
      </c>
      <c r="N325" s="182">
        <v>95.757125713600004</v>
      </c>
      <c r="O325" s="26" t="s">
        <v>0</v>
      </c>
    </row>
    <row r="326" spans="2:15" x14ac:dyDescent="0.25">
      <c r="B326" s="23" t="s">
        <v>144</v>
      </c>
      <c r="C326" s="1" t="s">
        <v>151</v>
      </c>
      <c r="D326" s="1"/>
      <c r="E326" s="1" t="s">
        <v>147</v>
      </c>
      <c r="F326" s="1" t="s">
        <v>148</v>
      </c>
      <c r="G326" s="24">
        <v>44407.639085648152</v>
      </c>
      <c r="H326" s="24">
        <v>45127</v>
      </c>
      <c r="I326" s="1" t="s">
        <v>109</v>
      </c>
      <c r="J326" s="182">
        <v>104938.36</v>
      </c>
      <c r="K326" s="182">
        <v>100006.84</v>
      </c>
      <c r="L326" s="182">
        <v>100485.9573069967</v>
      </c>
      <c r="M326" s="182">
        <v>104938.36</v>
      </c>
      <c r="N326" s="182">
        <v>95.757125713600004</v>
      </c>
      <c r="O326" s="26" t="s">
        <v>0</v>
      </c>
    </row>
    <row r="327" spans="2:15" x14ac:dyDescent="0.25">
      <c r="B327" s="23" t="s">
        <v>144</v>
      </c>
      <c r="C327" s="1" t="s">
        <v>151</v>
      </c>
      <c r="D327" s="1"/>
      <c r="E327" s="1" t="s">
        <v>147</v>
      </c>
      <c r="F327" s="1" t="s">
        <v>148</v>
      </c>
      <c r="G327" s="24">
        <v>44407.639097222222</v>
      </c>
      <c r="H327" s="24">
        <v>45127</v>
      </c>
      <c r="I327" s="1" t="s">
        <v>109</v>
      </c>
      <c r="J327" s="182">
        <v>104938.36</v>
      </c>
      <c r="K327" s="182">
        <v>100006.84</v>
      </c>
      <c r="L327" s="182">
        <v>100485.9573069967</v>
      </c>
      <c r="M327" s="182">
        <v>104938.36</v>
      </c>
      <c r="N327" s="182">
        <v>95.757125713600004</v>
      </c>
      <c r="O327" s="26" t="s">
        <v>0</v>
      </c>
    </row>
    <row r="328" spans="2:15" x14ac:dyDescent="0.25">
      <c r="B328" s="23" t="s">
        <v>144</v>
      </c>
      <c r="C328" s="1" t="s">
        <v>151</v>
      </c>
      <c r="D328" s="1"/>
      <c r="E328" s="1" t="s">
        <v>147</v>
      </c>
      <c r="F328" s="1" t="s">
        <v>148</v>
      </c>
      <c r="G328" s="24">
        <v>44424.548078703701</v>
      </c>
      <c r="H328" s="24">
        <v>45142</v>
      </c>
      <c r="I328" s="1" t="s">
        <v>109</v>
      </c>
      <c r="J328" s="182">
        <v>262345.89</v>
      </c>
      <c r="K328" s="182">
        <v>250051.22</v>
      </c>
      <c r="L328" s="182">
        <v>250957.72117391371</v>
      </c>
      <c r="M328" s="182">
        <v>262345.89</v>
      </c>
      <c r="N328" s="182">
        <v>95.659101491499996</v>
      </c>
      <c r="O328" s="26" t="s">
        <v>0</v>
      </c>
    </row>
    <row r="329" spans="2:15" x14ac:dyDescent="0.25">
      <c r="B329" s="23" t="s">
        <v>144</v>
      </c>
      <c r="C329" s="1" t="s">
        <v>151</v>
      </c>
      <c r="D329" s="1"/>
      <c r="E329" s="1" t="s">
        <v>147</v>
      </c>
      <c r="F329" s="1" t="s">
        <v>148</v>
      </c>
      <c r="G329" s="24">
        <v>44425.451423611106</v>
      </c>
      <c r="H329" s="24">
        <v>45145</v>
      </c>
      <c r="I329" s="1" t="s">
        <v>109</v>
      </c>
      <c r="J329" s="182">
        <v>131172.95000000001</v>
      </c>
      <c r="K329" s="182">
        <v>125008.54</v>
      </c>
      <c r="L329" s="182">
        <v>125453.1688948326</v>
      </c>
      <c r="M329" s="182">
        <v>131172.95000000001</v>
      </c>
      <c r="N329" s="182">
        <v>95.6395117247</v>
      </c>
      <c r="O329" s="26" t="s">
        <v>0</v>
      </c>
    </row>
    <row r="330" spans="2:15" x14ac:dyDescent="0.25">
      <c r="B330" s="23" t="s">
        <v>144</v>
      </c>
      <c r="C330" s="1" t="s">
        <v>151</v>
      </c>
      <c r="D330" s="1"/>
      <c r="E330" s="1" t="s">
        <v>147</v>
      </c>
      <c r="F330" s="1" t="s">
        <v>148</v>
      </c>
      <c r="G330" s="24">
        <v>44425.451435185183</v>
      </c>
      <c r="H330" s="24">
        <v>45145</v>
      </c>
      <c r="I330" s="1" t="s">
        <v>109</v>
      </c>
      <c r="J330" s="182">
        <v>131172.95000000001</v>
      </c>
      <c r="K330" s="182">
        <v>125008.54</v>
      </c>
      <c r="L330" s="182">
        <v>125453.1688948326</v>
      </c>
      <c r="M330" s="182">
        <v>131172.95000000001</v>
      </c>
      <c r="N330" s="182">
        <v>95.6395117247</v>
      </c>
      <c r="O330" s="26" t="s">
        <v>0</v>
      </c>
    </row>
    <row r="331" spans="2:15" x14ac:dyDescent="0.25">
      <c r="B331" s="23" t="s">
        <v>144</v>
      </c>
      <c r="C331" s="1" t="s">
        <v>151</v>
      </c>
      <c r="D331" s="1"/>
      <c r="E331" s="1" t="s">
        <v>147</v>
      </c>
      <c r="F331" s="1" t="s">
        <v>148</v>
      </c>
      <c r="G331" s="24">
        <v>44425.451446759253</v>
      </c>
      <c r="H331" s="24">
        <v>45145</v>
      </c>
      <c r="I331" s="1" t="s">
        <v>109</v>
      </c>
      <c r="J331" s="182">
        <v>131172.95000000001</v>
      </c>
      <c r="K331" s="182">
        <v>125008.54</v>
      </c>
      <c r="L331" s="182">
        <v>125453.1688948326</v>
      </c>
      <c r="M331" s="182">
        <v>131172.95000000001</v>
      </c>
      <c r="N331" s="182">
        <v>95.6395117247</v>
      </c>
      <c r="O331" s="26" t="s">
        <v>0</v>
      </c>
    </row>
    <row r="332" spans="2:15" x14ac:dyDescent="0.25">
      <c r="B332" s="23" t="s">
        <v>144</v>
      </c>
      <c r="C332" s="1" t="s">
        <v>151</v>
      </c>
      <c r="D332" s="1"/>
      <c r="E332" s="1" t="s">
        <v>147</v>
      </c>
      <c r="F332" s="1" t="s">
        <v>148</v>
      </c>
      <c r="G332" s="24">
        <v>44574.419259259259</v>
      </c>
      <c r="H332" s="24">
        <v>45173</v>
      </c>
      <c r="I332" s="1" t="s">
        <v>109</v>
      </c>
      <c r="J332" s="182">
        <v>210183.56</v>
      </c>
      <c r="K332" s="182">
        <v>200500.38</v>
      </c>
      <c r="L332" s="182">
        <v>200403.05839866411</v>
      </c>
      <c r="M332" s="182">
        <v>210183.56</v>
      </c>
      <c r="N332" s="182">
        <v>95.346685724899999</v>
      </c>
      <c r="O332" s="26" t="s">
        <v>0</v>
      </c>
    </row>
    <row r="333" spans="2:15" x14ac:dyDescent="0.25">
      <c r="B333" s="23" t="s">
        <v>144</v>
      </c>
      <c r="C333" s="1" t="s">
        <v>151</v>
      </c>
      <c r="D333" s="1"/>
      <c r="E333" s="1" t="s">
        <v>147</v>
      </c>
      <c r="F333" s="1" t="s">
        <v>148</v>
      </c>
      <c r="G333" s="24">
        <v>44574.423391203702</v>
      </c>
      <c r="H333" s="24">
        <v>45173</v>
      </c>
      <c r="I333" s="1" t="s">
        <v>109</v>
      </c>
      <c r="J333" s="182">
        <v>210183.56</v>
      </c>
      <c r="K333" s="182">
        <v>200500.38</v>
      </c>
      <c r="L333" s="182">
        <v>200403.05839866411</v>
      </c>
      <c r="M333" s="182">
        <v>210183.56</v>
      </c>
      <c r="N333" s="182">
        <v>95.346685724899999</v>
      </c>
      <c r="O333" s="26" t="s">
        <v>0</v>
      </c>
    </row>
    <row r="334" spans="2:15" x14ac:dyDescent="0.25">
      <c r="B334" s="23" t="s">
        <v>144</v>
      </c>
      <c r="C334" s="1" t="s">
        <v>151</v>
      </c>
      <c r="D334" s="1"/>
      <c r="E334" s="1" t="s">
        <v>147</v>
      </c>
      <c r="F334" s="1" t="s">
        <v>148</v>
      </c>
      <c r="G334" s="24">
        <v>44574.423414351848</v>
      </c>
      <c r="H334" s="24">
        <v>45173</v>
      </c>
      <c r="I334" s="1" t="s">
        <v>109</v>
      </c>
      <c r="J334" s="182">
        <v>210183.56</v>
      </c>
      <c r="K334" s="182">
        <v>200500.38</v>
      </c>
      <c r="L334" s="182">
        <v>200403.05839866411</v>
      </c>
      <c r="M334" s="182">
        <v>210183.56</v>
      </c>
      <c r="N334" s="182">
        <v>95.346685724899999</v>
      </c>
      <c r="O334" s="26" t="s">
        <v>0</v>
      </c>
    </row>
    <row r="335" spans="2:15" x14ac:dyDescent="0.25">
      <c r="B335" s="23" t="s">
        <v>144</v>
      </c>
      <c r="C335" s="1" t="s">
        <v>151</v>
      </c>
      <c r="D335" s="1"/>
      <c r="E335" s="1" t="s">
        <v>147</v>
      </c>
      <c r="F335" s="1" t="s">
        <v>148</v>
      </c>
      <c r="G335" s="24">
        <v>44574.423425925925</v>
      </c>
      <c r="H335" s="24">
        <v>45173</v>
      </c>
      <c r="I335" s="1" t="s">
        <v>109</v>
      </c>
      <c r="J335" s="182">
        <v>210183.56</v>
      </c>
      <c r="K335" s="182">
        <v>200500.38</v>
      </c>
      <c r="L335" s="182">
        <v>200403.05839866411</v>
      </c>
      <c r="M335" s="182">
        <v>210183.56</v>
      </c>
      <c r="N335" s="182">
        <v>95.346685724899999</v>
      </c>
      <c r="O335" s="26" t="s">
        <v>0</v>
      </c>
    </row>
    <row r="336" spans="2:15" x14ac:dyDescent="0.25">
      <c r="B336" s="23" t="s">
        <v>144</v>
      </c>
      <c r="C336" s="1" t="s">
        <v>151</v>
      </c>
      <c r="D336" s="1"/>
      <c r="E336" s="1" t="s">
        <v>147</v>
      </c>
      <c r="F336" s="1" t="s">
        <v>148</v>
      </c>
      <c r="G336" s="24">
        <v>44574.423449074071</v>
      </c>
      <c r="H336" s="24">
        <v>45173</v>
      </c>
      <c r="I336" s="1" t="s">
        <v>109</v>
      </c>
      <c r="J336" s="182">
        <v>210183.56</v>
      </c>
      <c r="K336" s="182">
        <v>200500.38</v>
      </c>
      <c r="L336" s="182">
        <v>200403.05839866411</v>
      </c>
      <c r="M336" s="182">
        <v>210183.56</v>
      </c>
      <c r="N336" s="182">
        <v>95.346685724899999</v>
      </c>
      <c r="O336" s="26" t="s">
        <v>0</v>
      </c>
    </row>
    <row r="337" spans="2:15" x14ac:dyDescent="0.25">
      <c r="B337" s="23" t="s">
        <v>144</v>
      </c>
      <c r="C337" s="1" t="s">
        <v>151</v>
      </c>
      <c r="D337" s="1"/>
      <c r="E337" s="1" t="s">
        <v>147</v>
      </c>
      <c r="F337" s="1" t="s">
        <v>148</v>
      </c>
      <c r="G337" s="24">
        <v>44589.409166666672</v>
      </c>
      <c r="H337" s="24">
        <v>45177</v>
      </c>
      <c r="I337" s="1" t="s">
        <v>109</v>
      </c>
      <c r="J337" s="182">
        <v>210199.73</v>
      </c>
      <c r="K337" s="182">
        <v>200694.15</v>
      </c>
      <c r="L337" s="182">
        <v>200338.5182059019</v>
      </c>
      <c r="M337" s="182">
        <v>210199.73</v>
      </c>
      <c r="N337" s="182">
        <v>95.308646783699999</v>
      </c>
      <c r="O337" s="26" t="s">
        <v>0</v>
      </c>
    </row>
    <row r="338" spans="2:15" x14ac:dyDescent="0.25">
      <c r="B338" s="23" t="s">
        <v>144</v>
      </c>
      <c r="C338" s="1" t="s">
        <v>151</v>
      </c>
      <c r="D338" s="1"/>
      <c r="E338" s="1" t="s">
        <v>147</v>
      </c>
      <c r="F338" s="1" t="s">
        <v>148</v>
      </c>
      <c r="G338" s="24">
        <v>44635.513009259259</v>
      </c>
      <c r="H338" s="24">
        <v>45138</v>
      </c>
      <c r="I338" s="1" t="s">
        <v>109</v>
      </c>
      <c r="J338" s="182">
        <v>259229.45</v>
      </c>
      <c r="K338" s="182">
        <v>250615.4</v>
      </c>
      <c r="L338" s="182">
        <v>251009.19091583649</v>
      </c>
      <c r="M338" s="182">
        <v>259229.45</v>
      </c>
      <c r="N338" s="182">
        <v>96.828964037800006</v>
      </c>
      <c r="O338" s="26" t="s">
        <v>0</v>
      </c>
    </row>
    <row r="339" spans="2:15" x14ac:dyDescent="0.25">
      <c r="B339" s="23" t="s">
        <v>144</v>
      </c>
      <c r="C339" s="1" t="s">
        <v>151</v>
      </c>
      <c r="D339" s="1"/>
      <c r="E339" s="1" t="s">
        <v>147</v>
      </c>
      <c r="F339" s="1" t="s">
        <v>148</v>
      </c>
      <c r="G339" s="24">
        <v>44635.515520833331</v>
      </c>
      <c r="H339" s="24">
        <v>45138</v>
      </c>
      <c r="I339" s="1" t="s">
        <v>109</v>
      </c>
      <c r="J339" s="182">
        <v>259229.45</v>
      </c>
      <c r="K339" s="182">
        <v>250615.4</v>
      </c>
      <c r="L339" s="182">
        <v>251009.19091583649</v>
      </c>
      <c r="M339" s="182">
        <v>259229.45</v>
      </c>
      <c r="N339" s="182">
        <v>96.828964037800006</v>
      </c>
      <c r="O339" s="26" t="s">
        <v>0</v>
      </c>
    </row>
    <row r="340" spans="2:15" x14ac:dyDescent="0.25">
      <c r="B340" s="23" t="s">
        <v>144</v>
      </c>
      <c r="C340" s="1" t="s">
        <v>151</v>
      </c>
      <c r="D340" s="1"/>
      <c r="E340" s="1" t="s">
        <v>147</v>
      </c>
      <c r="F340" s="1" t="s">
        <v>148</v>
      </c>
      <c r="G340" s="24">
        <v>44636.431550925918</v>
      </c>
      <c r="H340" s="24">
        <v>45142</v>
      </c>
      <c r="I340" s="1" t="s">
        <v>109</v>
      </c>
      <c r="J340" s="182">
        <v>259263.69</v>
      </c>
      <c r="K340" s="182">
        <v>250598.48</v>
      </c>
      <c r="L340" s="182">
        <v>250957.7440934208</v>
      </c>
      <c r="M340" s="182">
        <v>259263.69</v>
      </c>
      <c r="N340" s="182">
        <v>96.796332758099993</v>
      </c>
      <c r="O340" s="26" t="s">
        <v>0</v>
      </c>
    </row>
    <row r="341" spans="2:15" x14ac:dyDescent="0.25">
      <c r="B341" s="23" t="s">
        <v>144</v>
      </c>
      <c r="C341" s="1" t="s">
        <v>151</v>
      </c>
      <c r="D341" s="1"/>
      <c r="E341" s="1" t="s">
        <v>147</v>
      </c>
      <c r="F341" s="1" t="s">
        <v>148</v>
      </c>
      <c r="G341" s="24">
        <v>44753.515057870369</v>
      </c>
      <c r="H341" s="24">
        <v>45145</v>
      </c>
      <c r="I341" s="1" t="s">
        <v>109</v>
      </c>
      <c r="J341" s="182">
        <v>128861.31</v>
      </c>
      <c r="K341" s="182">
        <v>125504.73</v>
      </c>
      <c r="L341" s="182">
        <v>125453.1819277332</v>
      </c>
      <c r="M341" s="182">
        <v>128861.31</v>
      </c>
      <c r="N341" s="182">
        <v>97.355196783099998</v>
      </c>
      <c r="O341" s="26" t="s">
        <v>0</v>
      </c>
    </row>
    <row r="342" spans="2:15" x14ac:dyDescent="0.25">
      <c r="B342" s="23" t="s">
        <v>144</v>
      </c>
      <c r="C342" s="1" t="s">
        <v>151</v>
      </c>
      <c r="D342" s="1"/>
      <c r="E342" s="1" t="s">
        <v>147</v>
      </c>
      <c r="F342" s="1" t="s">
        <v>148</v>
      </c>
      <c r="G342" s="24">
        <v>44785.499097222222</v>
      </c>
      <c r="H342" s="24">
        <v>45133</v>
      </c>
      <c r="I342" s="1" t="s">
        <v>109</v>
      </c>
      <c r="J342" s="182">
        <v>102458.9</v>
      </c>
      <c r="K342" s="182">
        <v>100075.26</v>
      </c>
      <c r="L342" s="182">
        <v>100444.80428109381</v>
      </c>
      <c r="M342" s="182">
        <v>102458.9</v>
      </c>
      <c r="N342" s="182">
        <v>98.034240345200004</v>
      </c>
      <c r="O342" s="26" t="s">
        <v>0</v>
      </c>
    </row>
    <row r="343" spans="2:15" x14ac:dyDescent="0.25">
      <c r="B343" s="23" t="s">
        <v>144</v>
      </c>
      <c r="C343" s="1" t="s">
        <v>151</v>
      </c>
      <c r="D343" s="1"/>
      <c r="E343" s="1" t="s">
        <v>147</v>
      </c>
      <c r="F343" s="1" t="s">
        <v>148</v>
      </c>
      <c r="G343" s="24">
        <v>44785.499120370376</v>
      </c>
      <c r="H343" s="24">
        <v>45133</v>
      </c>
      <c r="I343" s="1" t="s">
        <v>109</v>
      </c>
      <c r="J343" s="182">
        <v>102458.9</v>
      </c>
      <c r="K343" s="182">
        <v>100075.26</v>
      </c>
      <c r="L343" s="182">
        <v>100444.80428109381</v>
      </c>
      <c r="M343" s="182">
        <v>102458.9</v>
      </c>
      <c r="N343" s="182">
        <v>98.034240345200004</v>
      </c>
      <c r="O343" s="26" t="s">
        <v>0</v>
      </c>
    </row>
    <row r="344" spans="2:15" x14ac:dyDescent="0.25">
      <c r="B344" s="23" t="s">
        <v>144</v>
      </c>
      <c r="C344" s="1" t="s">
        <v>151</v>
      </c>
      <c r="D344" s="1"/>
      <c r="E344" s="1" t="s">
        <v>147</v>
      </c>
      <c r="F344" s="1" t="s">
        <v>148</v>
      </c>
      <c r="G344" s="24">
        <v>44785.499131944445</v>
      </c>
      <c r="H344" s="24">
        <v>45133</v>
      </c>
      <c r="I344" s="1" t="s">
        <v>109</v>
      </c>
      <c r="J344" s="182">
        <v>102458.9</v>
      </c>
      <c r="K344" s="182">
        <v>100075.26</v>
      </c>
      <c r="L344" s="182">
        <v>100444.80428109381</v>
      </c>
      <c r="M344" s="182">
        <v>102458.9</v>
      </c>
      <c r="N344" s="182">
        <v>98.034240345200004</v>
      </c>
      <c r="O344" s="26" t="s">
        <v>0</v>
      </c>
    </row>
    <row r="345" spans="2:15" x14ac:dyDescent="0.25">
      <c r="B345" s="23" t="s">
        <v>163</v>
      </c>
      <c r="C345" s="1" t="s">
        <v>151</v>
      </c>
      <c r="D345" s="1"/>
      <c r="E345" s="1" t="s">
        <v>147</v>
      </c>
      <c r="F345" s="1" t="s">
        <v>148</v>
      </c>
      <c r="G345" s="24">
        <v>44846.39063657407</v>
      </c>
      <c r="H345" s="24">
        <v>45386</v>
      </c>
      <c r="I345" s="1" t="s">
        <v>109</v>
      </c>
      <c r="J345" s="182">
        <v>547345.91</v>
      </c>
      <c r="K345" s="182">
        <v>532013</v>
      </c>
      <c r="L345" s="182">
        <v>516164.70584677981</v>
      </c>
      <c r="M345" s="182">
        <v>547345.91</v>
      </c>
      <c r="N345" s="182">
        <v>94.303199570199993</v>
      </c>
      <c r="O345" s="26" t="s">
        <v>0</v>
      </c>
    </row>
    <row r="346" spans="2:15" x14ac:dyDescent="0.25">
      <c r="B346" s="23" t="s">
        <v>144</v>
      </c>
      <c r="C346" s="1" t="s">
        <v>151</v>
      </c>
      <c r="D346" s="1"/>
      <c r="E346" s="1" t="s">
        <v>147</v>
      </c>
      <c r="F346" s="1" t="s">
        <v>148</v>
      </c>
      <c r="G346" s="24">
        <v>44956.476805555561</v>
      </c>
      <c r="H346" s="24">
        <v>45184</v>
      </c>
      <c r="I346" s="1" t="s">
        <v>109</v>
      </c>
      <c r="J346" s="182">
        <v>255455.49</v>
      </c>
      <c r="K346" s="182">
        <v>250847.22</v>
      </c>
      <c r="L346" s="182">
        <v>250282.02567750821</v>
      </c>
      <c r="M346" s="182">
        <v>255455.49</v>
      </c>
      <c r="N346" s="182">
        <v>97.974807931300006</v>
      </c>
      <c r="O346" s="26" t="s">
        <v>0</v>
      </c>
    </row>
    <row r="347" spans="2:15" x14ac:dyDescent="0.25">
      <c r="B347" s="23" t="s">
        <v>144</v>
      </c>
      <c r="C347" s="1" t="s">
        <v>151</v>
      </c>
      <c r="D347" s="1"/>
      <c r="E347" s="1" t="s">
        <v>147</v>
      </c>
      <c r="F347" s="1" t="s">
        <v>148</v>
      </c>
      <c r="G347" s="24">
        <v>44956.478449074071</v>
      </c>
      <c r="H347" s="24">
        <v>45184</v>
      </c>
      <c r="I347" s="1" t="s">
        <v>109</v>
      </c>
      <c r="J347" s="182">
        <v>255455.49</v>
      </c>
      <c r="K347" s="182">
        <v>250847.22</v>
      </c>
      <c r="L347" s="182">
        <v>250282.02567750821</v>
      </c>
      <c r="M347" s="182">
        <v>255455.49</v>
      </c>
      <c r="N347" s="182">
        <v>97.974807931300006</v>
      </c>
      <c r="O347" s="26" t="s">
        <v>0</v>
      </c>
    </row>
    <row r="348" spans="2:15" x14ac:dyDescent="0.25">
      <c r="B348" s="23" t="s">
        <v>144</v>
      </c>
      <c r="C348" s="1" t="s">
        <v>151</v>
      </c>
      <c r="D348" s="1"/>
      <c r="E348" s="1" t="s">
        <v>147</v>
      </c>
      <c r="F348" s="1" t="s">
        <v>148</v>
      </c>
      <c r="G348" s="24">
        <v>44956.478472222225</v>
      </c>
      <c r="H348" s="24">
        <v>45184</v>
      </c>
      <c r="I348" s="1" t="s">
        <v>109</v>
      </c>
      <c r="J348" s="182">
        <v>255455.49</v>
      </c>
      <c r="K348" s="182">
        <v>250847.22</v>
      </c>
      <c r="L348" s="182">
        <v>250282.02567750821</v>
      </c>
      <c r="M348" s="182">
        <v>255455.49</v>
      </c>
      <c r="N348" s="182">
        <v>97.974807931300006</v>
      </c>
      <c r="O348" s="26" t="s">
        <v>0</v>
      </c>
    </row>
    <row r="349" spans="2:15" x14ac:dyDescent="0.25">
      <c r="B349" s="23" t="s">
        <v>144</v>
      </c>
      <c r="C349" s="1" t="s">
        <v>151</v>
      </c>
      <c r="D349" s="1"/>
      <c r="E349" s="1" t="s">
        <v>147</v>
      </c>
      <c r="F349" s="1" t="s">
        <v>148</v>
      </c>
      <c r="G349" s="24">
        <v>44956.478483796302</v>
      </c>
      <c r="H349" s="24">
        <v>45184</v>
      </c>
      <c r="I349" s="1" t="s">
        <v>109</v>
      </c>
      <c r="J349" s="182">
        <v>255455.49</v>
      </c>
      <c r="K349" s="182">
        <v>250847.22</v>
      </c>
      <c r="L349" s="182">
        <v>250282.02567750821</v>
      </c>
      <c r="M349" s="182">
        <v>255455.49</v>
      </c>
      <c r="N349" s="182">
        <v>97.974807931300006</v>
      </c>
      <c r="O349" s="26" t="s">
        <v>0</v>
      </c>
    </row>
    <row r="350" spans="2:15" x14ac:dyDescent="0.25">
      <c r="B350" s="23" t="s">
        <v>163</v>
      </c>
      <c r="C350" s="1" t="s">
        <v>151</v>
      </c>
      <c r="D350" s="1"/>
      <c r="E350" s="1" t="s">
        <v>147</v>
      </c>
      <c r="F350" s="1" t="s">
        <v>148</v>
      </c>
      <c r="G350" s="24">
        <v>44992.662037037044</v>
      </c>
      <c r="H350" s="24">
        <v>45422</v>
      </c>
      <c r="I350" s="1" t="s">
        <v>109</v>
      </c>
      <c r="J350" s="182">
        <v>5395.54</v>
      </c>
      <c r="K350" s="182">
        <v>5051.03</v>
      </c>
      <c r="L350" s="182">
        <v>5065.3571800075997</v>
      </c>
      <c r="M350" s="182">
        <v>5395.54</v>
      </c>
      <c r="N350" s="182">
        <v>93.880449037700004</v>
      </c>
      <c r="O350" s="26" t="s">
        <v>0</v>
      </c>
    </row>
    <row r="351" spans="2:15" x14ac:dyDescent="0.25">
      <c r="B351" s="23" t="s">
        <v>163</v>
      </c>
      <c r="C351" s="1" t="s">
        <v>151</v>
      </c>
      <c r="D351" s="1"/>
      <c r="E351" s="1" t="s">
        <v>147</v>
      </c>
      <c r="F351" s="1" t="s">
        <v>148</v>
      </c>
      <c r="G351" s="24">
        <v>44992.665370370371</v>
      </c>
      <c r="H351" s="24">
        <v>46190</v>
      </c>
      <c r="I351" s="1" t="s">
        <v>109</v>
      </c>
      <c r="J351" s="182">
        <v>24316.83</v>
      </c>
      <c r="K351" s="182">
        <v>20279.7</v>
      </c>
      <c r="L351" s="182">
        <v>20053.763274452001</v>
      </c>
      <c r="M351" s="182">
        <v>24316.83</v>
      </c>
      <c r="N351" s="182">
        <v>82.468657610600005</v>
      </c>
      <c r="O351" s="26" t="s">
        <v>0</v>
      </c>
    </row>
    <row r="352" spans="2:15" x14ac:dyDescent="0.25">
      <c r="B352" s="23" t="s">
        <v>163</v>
      </c>
      <c r="C352" s="1" t="s">
        <v>151</v>
      </c>
      <c r="D352" s="1"/>
      <c r="E352" s="1" t="s">
        <v>147</v>
      </c>
      <c r="F352" s="1" t="s">
        <v>148</v>
      </c>
      <c r="G352" s="24">
        <v>44998.525648148148</v>
      </c>
      <c r="H352" s="24">
        <v>45386</v>
      </c>
      <c r="I352" s="1" t="s">
        <v>109</v>
      </c>
      <c r="J352" s="182">
        <v>26977.72</v>
      </c>
      <c r="K352" s="182">
        <v>26379.279999999999</v>
      </c>
      <c r="L352" s="182">
        <v>25770.855176190598</v>
      </c>
      <c r="M352" s="182">
        <v>26977.72</v>
      </c>
      <c r="N352" s="182">
        <v>95.526438765699993</v>
      </c>
      <c r="O352" s="26" t="s">
        <v>0</v>
      </c>
    </row>
    <row r="353" spans="2:15" x14ac:dyDescent="0.25">
      <c r="B353" s="23" t="s">
        <v>163</v>
      </c>
      <c r="C353" s="1" t="s">
        <v>151</v>
      </c>
      <c r="D353" s="1"/>
      <c r="E353" s="1" t="s">
        <v>147</v>
      </c>
      <c r="F353" s="1" t="s">
        <v>148</v>
      </c>
      <c r="G353" s="24">
        <v>44998.528923611106</v>
      </c>
      <c r="H353" s="24">
        <v>45422</v>
      </c>
      <c r="I353" s="1" t="s">
        <v>109</v>
      </c>
      <c r="J353" s="182">
        <v>26977.72</v>
      </c>
      <c r="K353" s="182">
        <v>26225.17</v>
      </c>
      <c r="L353" s="182">
        <v>26031.9333704333</v>
      </c>
      <c r="M353" s="182">
        <v>26977.72</v>
      </c>
      <c r="N353" s="182">
        <v>96.494193617700006</v>
      </c>
      <c r="O353" s="26" t="s">
        <v>0</v>
      </c>
    </row>
    <row r="354" spans="2:15" x14ac:dyDescent="0.25">
      <c r="B354" s="23" t="s">
        <v>163</v>
      </c>
      <c r="C354" s="1" t="s">
        <v>151</v>
      </c>
      <c r="D354" s="1"/>
      <c r="E354" s="1" t="s">
        <v>147</v>
      </c>
      <c r="F354" s="1" t="s">
        <v>148</v>
      </c>
      <c r="G354" s="24">
        <v>44998.535046296296</v>
      </c>
      <c r="H354" s="24">
        <v>45470</v>
      </c>
      <c r="I354" s="1" t="s">
        <v>109</v>
      </c>
      <c r="J354" s="182">
        <v>10946.91</v>
      </c>
      <c r="K354" s="182">
        <v>10638.7</v>
      </c>
      <c r="L354" s="182">
        <v>10399.540001958499</v>
      </c>
      <c r="M354" s="182">
        <v>10946.91</v>
      </c>
      <c r="N354" s="182">
        <v>94.9997762104</v>
      </c>
      <c r="O354" s="26" t="s">
        <v>0</v>
      </c>
    </row>
    <row r="355" spans="2:15" x14ac:dyDescent="0.25">
      <c r="B355" s="23" t="s">
        <v>144</v>
      </c>
      <c r="C355" s="1" t="s">
        <v>151</v>
      </c>
      <c r="D355" s="1"/>
      <c r="E355" s="1" t="s">
        <v>147</v>
      </c>
      <c r="F355" s="1" t="s">
        <v>148</v>
      </c>
      <c r="G355" s="24">
        <v>45026.440717592588</v>
      </c>
      <c r="H355" s="24">
        <v>45125</v>
      </c>
      <c r="I355" s="1" t="s">
        <v>109</v>
      </c>
      <c r="J355" s="182">
        <v>101239.72</v>
      </c>
      <c r="K355" s="182">
        <v>100561.49</v>
      </c>
      <c r="L355" s="182">
        <v>100499.6855785939</v>
      </c>
      <c r="M355" s="182">
        <v>101239.72</v>
      </c>
      <c r="N355" s="182">
        <v>99.269027589800004</v>
      </c>
      <c r="O355" s="26" t="s">
        <v>0</v>
      </c>
    </row>
    <row r="356" spans="2:15" x14ac:dyDescent="0.25">
      <c r="B356" s="23" t="s">
        <v>144</v>
      </c>
      <c r="C356" s="1" t="s">
        <v>151</v>
      </c>
      <c r="D356" s="1"/>
      <c r="E356" s="1" t="s">
        <v>147</v>
      </c>
      <c r="F356" s="1" t="s">
        <v>148</v>
      </c>
      <c r="G356" s="24">
        <v>45026.44190972222</v>
      </c>
      <c r="H356" s="24">
        <v>45125</v>
      </c>
      <c r="I356" s="1" t="s">
        <v>109</v>
      </c>
      <c r="J356" s="182">
        <v>101239.72</v>
      </c>
      <c r="K356" s="182">
        <v>100561.49</v>
      </c>
      <c r="L356" s="182">
        <v>100499.6855785939</v>
      </c>
      <c r="M356" s="182">
        <v>101239.72</v>
      </c>
      <c r="N356" s="182">
        <v>99.269027589800004</v>
      </c>
      <c r="O356" s="26" t="s">
        <v>0</v>
      </c>
    </row>
    <row r="357" spans="2:15" x14ac:dyDescent="0.25">
      <c r="B357" s="23" t="s">
        <v>144</v>
      </c>
      <c r="C357" s="1" t="s">
        <v>151</v>
      </c>
      <c r="D357" s="1"/>
      <c r="E357" s="1" t="s">
        <v>147</v>
      </c>
      <c r="F357" s="1" t="s">
        <v>148</v>
      </c>
      <c r="G357" s="24">
        <v>45026.441932870366</v>
      </c>
      <c r="H357" s="24">
        <v>45125</v>
      </c>
      <c r="I357" s="1" t="s">
        <v>109</v>
      </c>
      <c r="J357" s="182">
        <v>101239.72</v>
      </c>
      <c r="K357" s="182">
        <v>100561.49</v>
      </c>
      <c r="L357" s="182">
        <v>100499.6855785939</v>
      </c>
      <c r="M357" s="182">
        <v>101239.72</v>
      </c>
      <c r="N357" s="182">
        <v>99.269027589800004</v>
      </c>
      <c r="O357" s="26" t="s">
        <v>0</v>
      </c>
    </row>
    <row r="358" spans="2:15" x14ac:dyDescent="0.25">
      <c r="B358" s="23" t="s">
        <v>144</v>
      </c>
      <c r="C358" s="1" t="s">
        <v>151</v>
      </c>
      <c r="D358" s="1"/>
      <c r="E358" s="1" t="s">
        <v>147</v>
      </c>
      <c r="F358" s="1" t="s">
        <v>148</v>
      </c>
      <c r="G358" s="24">
        <v>45026.441944444443</v>
      </c>
      <c r="H358" s="24">
        <v>45125</v>
      </c>
      <c r="I358" s="1" t="s">
        <v>109</v>
      </c>
      <c r="J358" s="182">
        <v>101239.72</v>
      </c>
      <c r="K358" s="182">
        <v>100561.49</v>
      </c>
      <c r="L358" s="182">
        <v>100499.6855785939</v>
      </c>
      <c r="M358" s="182">
        <v>101239.72</v>
      </c>
      <c r="N358" s="182">
        <v>99.269027589800004</v>
      </c>
      <c r="O358" s="26" t="s">
        <v>0</v>
      </c>
    </row>
    <row r="359" spans="2:15" x14ac:dyDescent="0.25">
      <c r="B359" s="23" t="s">
        <v>144</v>
      </c>
      <c r="C359" s="1" t="s">
        <v>151</v>
      </c>
      <c r="D359" s="1"/>
      <c r="E359" s="183" t="s">
        <v>147</v>
      </c>
      <c r="F359" s="1" t="s">
        <v>148</v>
      </c>
      <c r="G359" s="24">
        <v>45026.44195601852</v>
      </c>
      <c r="H359" s="24">
        <v>45125</v>
      </c>
      <c r="I359" s="1" t="s">
        <v>109</v>
      </c>
      <c r="J359" s="182">
        <v>101239.72</v>
      </c>
      <c r="K359" s="182">
        <v>100561.49</v>
      </c>
      <c r="L359" s="182">
        <v>100499.6855785939</v>
      </c>
      <c r="M359" s="182">
        <v>101239.72</v>
      </c>
      <c r="N359" s="182">
        <v>99.269027589800004</v>
      </c>
      <c r="O359" s="26" t="s">
        <v>0</v>
      </c>
    </row>
    <row r="360" spans="2:15" x14ac:dyDescent="0.25">
      <c r="B360" s="23" t="s">
        <v>144</v>
      </c>
      <c r="C360" s="1" t="s">
        <v>151</v>
      </c>
      <c r="D360" s="1"/>
      <c r="E360" s="183" t="s">
        <v>147</v>
      </c>
      <c r="F360" s="1" t="s">
        <v>148</v>
      </c>
      <c r="G360" s="24">
        <v>45030.410428240742</v>
      </c>
      <c r="H360" s="24">
        <v>45133</v>
      </c>
      <c r="I360" s="1" t="s">
        <v>109</v>
      </c>
      <c r="J360" s="182">
        <v>101239.72</v>
      </c>
      <c r="K360" s="182">
        <v>100534.03</v>
      </c>
      <c r="L360" s="182">
        <v>100444.8038912199</v>
      </c>
      <c r="M360" s="182">
        <v>101239.72</v>
      </c>
      <c r="N360" s="182">
        <v>99.214817950099999</v>
      </c>
      <c r="O360" s="26" t="s">
        <v>0</v>
      </c>
    </row>
    <row r="361" spans="2:15" x14ac:dyDescent="0.25">
      <c r="B361" s="23" t="s">
        <v>144</v>
      </c>
      <c r="C361" s="1" t="s">
        <v>151</v>
      </c>
      <c r="D361" s="1"/>
      <c r="E361" s="183" t="s">
        <v>147</v>
      </c>
      <c r="F361" s="1" t="s">
        <v>148</v>
      </c>
      <c r="G361" s="24">
        <v>45030.410439814812</v>
      </c>
      <c r="H361" s="24">
        <v>45133</v>
      </c>
      <c r="I361" s="1" t="s">
        <v>109</v>
      </c>
      <c r="J361" s="182">
        <v>101239.72</v>
      </c>
      <c r="K361" s="182">
        <v>100534.03</v>
      </c>
      <c r="L361" s="182">
        <v>100444.8038912199</v>
      </c>
      <c r="M361" s="182">
        <v>101239.72</v>
      </c>
      <c r="N361" s="182">
        <v>99.214817950099999</v>
      </c>
      <c r="O361" s="26" t="s">
        <v>0</v>
      </c>
    </row>
    <row r="362" spans="2:15" x14ac:dyDescent="0.25">
      <c r="B362" s="23" t="s">
        <v>144</v>
      </c>
      <c r="C362" s="1" t="s">
        <v>151</v>
      </c>
      <c r="D362" s="1"/>
      <c r="E362" s="183" t="s">
        <v>147</v>
      </c>
      <c r="F362" s="1" t="s">
        <v>148</v>
      </c>
      <c r="G362" s="24">
        <v>45030.410451388889</v>
      </c>
      <c r="H362" s="24">
        <v>45133</v>
      </c>
      <c r="I362" s="1" t="s">
        <v>109</v>
      </c>
      <c r="J362" s="182">
        <v>101239.72</v>
      </c>
      <c r="K362" s="182">
        <v>100534.03</v>
      </c>
      <c r="L362" s="182">
        <v>100444.8038912199</v>
      </c>
      <c r="M362" s="182">
        <v>101239.72</v>
      </c>
      <c r="N362" s="182">
        <v>99.214817950099999</v>
      </c>
      <c r="O362" s="26" t="s">
        <v>0</v>
      </c>
    </row>
    <row r="363" spans="2:15" x14ac:dyDescent="0.25">
      <c r="B363" s="23" t="s">
        <v>163</v>
      </c>
      <c r="C363" s="1" t="s">
        <v>151</v>
      </c>
      <c r="D363" s="1"/>
      <c r="E363" s="183" t="s">
        <v>147</v>
      </c>
      <c r="F363" s="1" t="s">
        <v>148</v>
      </c>
      <c r="G363" s="24">
        <v>45036.457384259258</v>
      </c>
      <c r="H363" s="24">
        <v>45422</v>
      </c>
      <c r="I363" s="1" t="s">
        <v>109</v>
      </c>
      <c r="J363" s="182">
        <v>10791.09</v>
      </c>
      <c r="K363" s="182">
        <v>10130.129999999999</v>
      </c>
      <c r="L363" s="182">
        <v>10095.726998075101</v>
      </c>
      <c r="M363" s="182">
        <v>10791.09</v>
      </c>
      <c r="N363" s="182">
        <v>93.556137499299993</v>
      </c>
      <c r="O363" s="26" t="s">
        <v>0</v>
      </c>
    </row>
    <row r="364" spans="2:15" x14ac:dyDescent="0.25">
      <c r="B364" s="23" t="s">
        <v>144</v>
      </c>
      <c r="C364" s="1" t="s">
        <v>151</v>
      </c>
      <c r="D364" s="1"/>
      <c r="E364" s="183" t="s">
        <v>147</v>
      </c>
      <c r="F364" s="1" t="s">
        <v>148</v>
      </c>
      <c r="G364" s="24">
        <v>45062.492638888893</v>
      </c>
      <c r="H364" s="24">
        <v>45133</v>
      </c>
      <c r="I364" s="1" t="s">
        <v>109</v>
      </c>
      <c r="J364" s="182">
        <v>100623.28</v>
      </c>
      <c r="K364" s="182">
        <v>100136.65</v>
      </c>
      <c r="L364" s="182">
        <v>100444.80361737849</v>
      </c>
      <c r="M364" s="182">
        <v>100623.28</v>
      </c>
      <c r="N364" s="182">
        <v>99.822629134500005</v>
      </c>
      <c r="O364" s="26" t="s">
        <v>0</v>
      </c>
    </row>
    <row r="365" spans="2:15" x14ac:dyDescent="0.25">
      <c r="B365" s="23" t="s">
        <v>144</v>
      </c>
      <c r="C365" s="1" t="s">
        <v>151</v>
      </c>
      <c r="D365" s="1"/>
      <c r="E365" s="183" t="s">
        <v>147</v>
      </c>
      <c r="F365" s="1" t="s">
        <v>148</v>
      </c>
      <c r="G365" s="24">
        <v>45062.494143518517</v>
      </c>
      <c r="H365" s="24">
        <v>45133</v>
      </c>
      <c r="I365" s="1" t="s">
        <v>109</v>
      </c>
      <c r="J365" s="182">
        <v>100623.28</v>
      </c>
      <c r="K365" s="182">
        <v>100136.65</v>
      </c>
      <c r="L365" s="182">
        <v>100444.80361737849</v>
      </c>
      <c r="M365" s="182">
        <v>100623.28</v>
      </c>
      <c r="N365" s="182">
        <v>99.822629134500005</v>
      </c>
      <c r="O365" s="26" t="s">
        <v>0</v>
      </c>
    </row>
    <row r="366" spans="2:15" x14ac:dyDescent="0.25">
      <c r="B366" s="23" t="s">
        <v>163</v>
      </c>
      <c r="C366" s="1" t="s">
        <v>151</v>
      </c>
      <c r="D366" s="1"/>
      <c r="E366" s="183" t="s">
        <v>147</v>
      </c>
      <c r="F366" s="1" t="s">
        <v>148</v>
      </c>
      <c r="G366" s="24">
        <v>45072.469884259262</v>
      </c>
      <c r="H366" s="24">
        <v>45442</v>
      </c>
      <c r="I366" s="1" t="s">
        <v>109</v>
      </c>
      <c r="J366" s="182">
        <v>1018859.25</v>
      </c>
      <c r="K366" s="182">
        <v>957228.89</v>
      </c>
      <c r="L366" s="182">
        <v>963028.50043777528</v>
      </c>
      <c r="M366" s="182">
        <v>1018859.25</v>
      </c>
      <c r="N366" s="182">
        <v>94.520268666899995</v>
      </c>
      <c r="O366" s="26" t="s">
        <v>0</v>
      </c>
    </row>
    <row r="367" spans="2:15" x14ac:dyDescent="0.25">
      <c r="B367" s="23" t="s">
        <v>162</v>
      </c>
      <c r="C367" s="1" t="s">
        <v>152</v>
      </c>
      <c r="D367" s="1"/>
      <c r="E367" s="183" t="s">
        <v>147</v>
      </c>
      <c r="F367" s="1" t="s">
        <v>148</v>
      </c>
      <c r="G367" s="24">
        <v>44272.599537037044</v>
      </c>
      <c r="H367" s="24">
        <v>46829</v>
      </c>
      <c r="I367" s="1" t="s">
        <v>109</v>
      </c>
      <c r="J367" s="182">
        <v>346325.34</v>
      </c>
      <c r="K367" s="182">
        <v>250000.01</v>
      </c>
      <c r="L367" s="182">
        <v>253932.38930834291</v>
      </c>
      <c r="M367" s="182">
        <v>346325.34</v>
      </c>
      <c r="N367" s="182">
        <v>73.321920165700007</v>
      </c>
      <c r="O367" s="26" t="s">
        <v>0</v>
      </c>
    </row>
    <row r="368" spans="2:15" x14ac:dyDescent="0.25">
      <c r="B368" s="23" t="s">
        <v>162</v>
      </c>
      <c r="C368" s="1" t="s">
        <v>152</v>
      </c>
      <c r="D368" s="1"/>
      <c r="E368" s="183" t="s">
        <v>147</v>
      </c>
      <c r="F368" s="1" t="s">
        <v>148</v>
      </c>
      <c r="G368" s="24">
        <v>44328.737164351849</v>
      </c>
      <c r="H368" s="24">
        <v>46154</v>
      </c>
      <c r="I368" s="1" t="s">
        <v>109</v>
      </c>
      <c r="J368" s="182">
        <v>378793.15</v>
      </c>
      <c r="K368" s="182">
        <v>300000.01</v>
      </c>
      <c r="L368" s="182">
        <v>302094.10676248861</v>
      </c>
      <c r="M368" s="182">
        <v>378793.15</v>
      </c>
      <c r="N368" s="182">
        <v>79.751734360200004</v>
      </c>
      <c r="O368" s="26" t="s">
        <v>0</v>
      </c>
    </row>
    <row r="369" spans="2:15" x14ac:dyDescent="0.25">
      <c r="B369" s="23" t="s">
        <v>162</v>
      </c>
      <c r="C369" s="1" t="s">
        <v>152</v>
      </c>
      <c r="D369" s="1"/>
      <c r="E369" s="183" t="s">
        <v>147</v>
      </c>
      <c r="F369" s="1" t="s">
        <v>148</v>
      </c>
      <c r="G369" s="24">
        <v>44348.65697916667</v>
      </c>
      <c r="H369" s="24">
        <v>45789</v>
      </c>
      <c r="I369" s="1" t="s">
        <v>109</v>
      </c>
      <c r="J369" s="182">
        <v>757586.3</v>
      </c>
      <c r="K369" s="182">
        <v>610388.99</v>
      </c>
      <c r="L369" s="182">
        <v>609476.03942707425</v>
      </c>
      <c r="M369" s="182">
        <v>757586.3</v>
      </c>
      <c r="N369" s="182">
        <v>80.4497176661</v>
      </c>
      <c r="O369" s="26" t="s">
        <v>0</v>
      </c>
    </row>
    <row r="370" spans="2:15" x14ac:dyDescent="0.25">
      <c r="B370" s="23" t="s">
        <v>144</v>
      </c>
      <c r="C370" s="1" t="s">
        <v>152</v>
      </c>
      <c r="D370" s="1"/>
      <c r="E370" s="183" t="s">
        <v>147</v>
      </c>
      <c r="F370" s="1" t="s">
        <v>148</v>
      </c>
      <c r="G370" s="24">
        <v>44704.450046296297</v>
      </c>
      <c r="H370" s="24">
        <v>45267</v>
      </c>
      <c r="I370" s="1" t="s">
        <v>109</v>
      </c>
      <c r="J370" s="182">
        <v>30092.3</v>
      </c>
      <c r="K370" s="182">
        <v>29303.17</v>
      </c>
      <c r="L370" s="182">
        <v>28099.947136283801</v>
      </c>
      <c r="M370" s="182">
        <v>30092.3</v>
      </c>
      <c r="N370" s="182">
        <v>93.379193801400007</v>
      </c>
      <c r="O370" s="26" t="s">
        <v>0</v>
      </c>
    </row>
    <row r="371" spans="2:15" x14ac:dyDescent="0.25">
      <c r="B371" s="23" t="s">
        <v>145</v>
      </c>
      <c r="C371" s="1" t="s">
        <v>173</v>
      </c>
      <c r="D371" s="1" t="s">
        <v>199</v>
      </c>
      <c r="E371" s="183" t="s">
        <v>147</v>
      </c>
      <c r="F371" s="1"/>
      <c r="G371" s="24">
        <v>44944.444039351853</v>
      </c>
      <c r="H371" s="24">
        <v>46864</v>
      </c>
      <c r="I371" s="1" t="s">
        <v>109</v>
      </c>
      <c r="J371" s="182">
        <v>159491.54</v>
      </c>
      <c r="K371" s="182">
        <v>125217.55</v>
      </c>
      <c r="L371" s="182">
        <v>124573.0971335768</v>
      </c>
      <c r="M371" s="182">
        <v>159491.54</v>
      </c>
      <c r="N371" s="182">
        <v>78.106398078300003</v>
      </c>
      <c r="O371" s="26" t="s">
        <v>0</v>
      </c>
    </row>
    <row r="372" spans="2:15" x14ac:dyDescent="0.25">
      <c r="B372" s="23" t="s">
        <v>145</v>
      </c>
      <c r="C372" s="1" t="s">
        <v>173</v>
      </c>
      <c r="D372" s="1" t="s">
        <v>199</v>
      </c>
      <c r="E372" s="183" t="s">
        <v>147</v>
      </c>
      <c r="F372" s="1"/>
      <c r="G372" s="24">
        <v>44945.402800925927</v>
      </c>
      <c r="H372" s="24">
        <v>46864</v>
      </c>
      <c r="I372" s="1" t="s">
        <v>109</v>
      </c>
      <c r="J372" s="182">
        <v>66454.899999999994</v>
      </c>
      <c r="K372" s="182">
        <v>51932.17</v>
      </c>
      <c r="L372" s="182">
        <v>51674.867088728999</v>
      </c>
      <c r="M372" s="182">
        <v>66454.899999999994</v>
      </c>
      <c r="N372" s="182">
        <v>77.759303059299995</v>
      </c>
      <c r="O372" s="26" t="s">
        <v>0</v>
      </c>
    </row>
    <row r="373" spans="2:15" x14ac:dyDescent="0.25">
      <c r="B373" s="23" t="s">
        <v>145</v>
      </c>
      <c r="C373" s="1" t="s">
        <v>173</v>
      </c>
      <c r="D373" s="1" t="s">
        <v>199</v>
      </c>
      <c r="E373" s="183" t="s">
        <v>147</v>
      </c>
      <c r="F373" s="1"/>
      <c r="G373" s="24">
        <v>45049.614363425928</v>
      </c>
      <c r="H373" s="24">
        <v>46864</v>
      </c>
      <c r="I373" s="1" t="s">
        <v>109</v>
      </c>
      <c r="J373" s="182">
        <v>190979.20000000001</v>
      </c>
      <c r="K373" s="182">
        <v>147121.01</v>
      </c>
      <c r="L373" s="182">
        <v>148519.90979743321</v>
      </c>
      <c r="M373" s="182">
        <v>190979.20000000001</v>
      </c>
      <c r="N373" s="182">
        <v>77.767584007799996</v>
      </c>
      <c r="O373" s="26" t="s">
        <v>0</v>
      </c>
    </row>
    <row r="374" spans="2:15" x14ac:dyDescent="0.25">
      <c r="B374" s="23" t="s">
        <v>144</v>
      </c>
      <c r="C374" s="1" t="s">
        <v>209</v>
      </c>
      <c r="D374" s="1" t="s">
        <v>200</v>
      </c>
      <c r="E374" s="183" t="s">
        <v>147</v>
      </c>
      <c r="F374" s="1" t="s">
        <v>148</v>
      </c>
      <c r="G374" s="24">
        <v>45072.377199074072</v>
      </c>
      <c r="H374" s="24">
        <v>45439</v>
      </c>
      <c r="I374" s="1" t="s">
        <v>109</v>
      </c>
      <c r="J374" s="182">
        <v>106301.37</v>
      </c>
      <c r="K374" s="182">
        <v>100016.98</v>
      </c>
      <c r="L374" s="182">
        <v>100613.5024019322</v>
      </c>
      <c r="M374" s="182">
        <v>106301.37</v>
      </c>
      <c r="N374" s="182">
        <v>94.649299818000003</v>
      </c>
      <c r="O374" s="26" t="s">
        <v>0</v>
      </c>
    </row>
    <row r="375" spans="2:15" x14ac:dyDescent="0.25">
      <c r="B375" s="23" t="s">
        <v>144</v>
      </c>
      <c r="C375" s="1" t="s">
        <v>209</v>
      </c>
      <c r="D375" s="1" t="s">
        <v>200</v>
      </c>
      <c r="E375" s="183" t="s">
        <v>147</v>
      </c>
      <c r="F375" s="1" t="s">
        <v>148</v>
      </c>
      <c r="G375" s="24">
        <v>45072.380335648151</v>
      </c>
      <c r="H375" s="24">
        <v>45439</v>
      </c>
      <c r="I375" s="1" t="s">
        <v>109</v>
      </c>
      <c r="J375" s="182">
        <v>106301.37</v>
      </c>
      <c r="K375" s="182">
        <v>100016.98</v>
      </c>
      <c r="L375" s="182">
        <v>100613.5024019322</v>
      </c>
      <c r="M375" s="182">
        <v>106301.37</v>
      </c>
      <c r="N375" s="182">
        <v>94.649299818000003</v>
      </c>
      <c r="O375" s="26" t="s">
        <v>0</v>
      </c>
    </row>
    <row r="376" spans="2:15" x14ac:dyDescent="0.25">
      <c r="B376" s="23" t="s">
        <v>144</v>
      </c>
      <c r="C376" s="1" t="s">
        <v>209</v>
      </c>
      <c r="D376" s="1" t="s">
        <v>200</v>
      </c>
      <c r="E376" s="183" t="s">
        <v>147</v>
      </c>
      <c r="F376" s="1" t="s">
        <v>148</v>
      </c>
      <c r="G376" s="24">
        <v>45072.380347222221</v>
      </c>
      <c r="H376" s="24">
        <v>45439</v>
      </c>
      <c r="I376" s="1" t="s">
        <v>109</v>
      </c>
      <c r="J376" s="182">
        <v>106301.37</v>
      </c>
      <c r="K376" s="182">
        <v>100016.98</v>
      </c>
      <c r="L376" s="182">
        <v>100613.5024019322</v>
      </c>
      <c r="M376" s="182">
        <v>106301.37</v>
      </c>
      <c r="N376" s="182">
        <v>94.649299818000003</v>
      </c>
      <c r="O376" s="26" t="s">
        <v>0</v>
      </c>
    </row>
    <row r="377" spans="2:15" x14ac:dyDescent="0.25">
      <c r="B377" s="23" t="s">
        <v>144</v>
      </c>
      <c r="C377" s="1" t="s">
        <v>209</v>
      </c>
      <c r="D377" s="1" t="s">
        <v>200</v>
      </c>
      <c r="E377" s="183" t="s">
        <v>147</v>
      </c>
      <c r="F377" s="1" t="s">
        <v>148</v>
      </c>
      <c r="G377" s="24">
        <v>45072.380370370374</v>
      </c>
      <c r="H377" s="24">
        <v>45439</v>
      </c>
      <c r="I377" s="1" t="s">
        <v>109</v>
      </c>
      <c r="J377" s="182">
        <v>106301.37</v>
      </c>
      <c r="K377" s="182">
        <v>100016.98</v>
      </c>
      <c r="L377" s="182">
        <v>100613.5024019322</v>
      </c>
      <c r="M377" s="182">
        <v>106301.37</v>
      </c>
      <c r="N377" s="182">
        <v>94.649299818000003</v>
      </c>
      <c r="O377" s="26" t="s">
        <v>0</v>
      </c>
    </row>
    <row r="378" spans="2:15" x14ac:dyDescent="0.25">
      <c r="B378" s="23" t="s">
        <v>144</v>
      </c>
      <c r="C378" s="1" t="s">
        <v>209</v>
      </c>
      <c r="D378" s="1" t="s">
        <v>200</v>
      </c>
      <c r="E378" s="183" t="s">
        <v>147</v>
      </c>
      <c r="F378" s="1" t="s">
        <v>148</v>
      </c>
      <c r="G378" s="24">
        <v>45072.380381944444</v>
      </c>
      <c r="H378" s="24">
        <v>45439</v>
      </c>
      <c r="I378" s="1" t="s">
        <v>109</v>
      </c>
      <c r="J378" s="182">
        <v>106301.37</v>
      </c>
      <c r="K378" s="182">
        <v>100016.98</v>
      </c>
      <c r="L378" s="182">
        <v>100613.5024019322</v>
      </c>
      <c r="M378" s="182">
        <v>106301.37</v>
      </c>
      <c r="N378" s="182">
        <v>94.649299818000003</v>
      </c>
      <c r="O378" s="26" t="s">
        <v>0</v>
      </c>
    </row>
    <row r="379" spans="2:15" x14ac:dyDescent="0.25">
      <c r="B379" s="23" t="s">
        <v>144</v>
      </c>
      <c r="C379" s="1" t="s">
        <v>209</v>
      </c>
      <c r="D379" s="1" t="s">
        <v>200</v>
      </c>
      <c r="E379" s="183" t="s">
        <v>147</v>
      </c>
      <c r="F379" s="1" t="s">
        <v>148</v>
      </c>
      <c r="G379" s="24">
        <v>45072.380416666667</v>
      </c>
      <c r="H379" s="24">
        <v>45439</v>
      </c>
      <c r="I379" s="1" t="s">
        <v>109</v>
      </c>
      <c r="J379" s="182">
        <v>106301.37</v>
      </c>
      <c r="K379" s="182">
        <v>100016.98</v>
      </c>
      <c r="L379" s="182">
        <v>100613.5024019322</v>
      </c>
      <c r="M379" s="182">
        <v>106301.37</v>
      </c>
      <c r="N379" s="182">
        <v>94.649299818000003</v>
      </c>
      <c r="O379" s="26" t="s">
        <v>0</v>
      </c>
    </row>
    <row r="380" spans="2:15" x14ac:dyDescent="0.25">
      <c r="B380" s="23" t="s">
        <v>144</v>
      </c>
      <c r="C380" s="1" t="s">
        <v>209</v>
      </c>
      <c r="D380" s="1" t="s">
        <v>200</v>
      </c>
      <c r="E380" s="183" t="s">
        <v>147</v>
      </c>
      <c r="F380" s="1" t="s">
        <v>148</v>
      </c>
      <c r="G380" s="24">
        <v>45072.380428240744</v>
      </c>
      <c r="H380" s="24">
        <v>45439</v>
      </c>
      <c r="I380" s="1" t="s">
        <v>109</v>
      </c>
      <c r="J380" s="182">
        <v>106301.37</v>
      </c>
      <c r="K380" s="182">
        <v>100016.98</v>
      </c>
      <c r="L380" s="182">
        <v>100613.5024019322</v>
      </c>
      <c r="M380" s="182">
        <v>106301.37</v>
      </c>
      <c r="N380" s="182">
        <v>94.649299818000003</v>
      </c>
      <c r="O380" s="26" t="s">
        <v>0</v>
      </c>
    </row>
    <row r="381" spans="2:15" x14ac:dyDescent="0.25">
      <c r="B381" s="23" t="s">
        <v>144</v>
      </c>
      <c r="C381" s="1" t="s">
        <v>209</v>
      </c>
      <c r="D381" s="1" t="s">
        <v>200</v>
      </c>
      <c r="E381" s="183" t="s">
        <v>147</v>
      </c>
      <c r="F381" s="1" t="s">
        <v>148</v>
      </c>
      <c r="G381" s="24">
        <v>45072.380439814813</v>
      </c>
      <c r="H381" s="24">
        <v>45439</v>
      </c>
      <c r="I381" s="1" t="s">
        <v>109</v>
      </c>
      <c r="J381" s="182">
        <v>106301.37</v>
      </c>
      <c r="K381" s="182">
        <v>100016.98</v>
      </c>
      <c r="L381" s="182">
        <v>100613.5024019322</v>
      </c>
      <c r="M381" s="182">
        <v>106301.37</v>
      </c>
      <c r="N381" s="182">
        <v>94.649299818000003</v>
      </c>
      <c r="O381" s="26" t="s">
        <v>0</v>
      </c>
    </row>
    <row r="382" spans="2:15" x14ac:dyDescent="0.25">
      <c r="B382" s="23" t="s">
        <v>144</v>
      </c>
      <c r="C382" s="1" t="s">
        <v>209</v>
      </c>
      <c r="D382" s="1" t="s">
        <v>200</v>
      </c>
      <c r="E382" s="183" t="s">
        <v>147</v>
      </c>
      <c r="F382" s="1" t="s">
        <v>148</v>
      </c>
      <c r="G382" s="24">
        <v>45072.380462962967</v>
      </c>
      <c r="H382" s="24">
        <v>45439</v>
      </c>
      <c r="I382" s="1" t="s">
        <v>109</v>
      </c>
      <c r="J382" s="182">
        <v>106301.37</v>
      </c>
      <c r="K382" s="182">
        <v>100016.98</v>
      </c>
      <c r="L382" s="182">
        <v>100613.5024019322</v>
      </c>
      <c r="M382" s="182">
        <v>106301.37</v>
      </c>
      <c r="N382" s="182">
        <v>94.649299818000003</v>
      </c>
      <c r="O382" s="26" t="s">
        <v>0</v>
      </c>
    </row>
    <row r="383" spans="2:15" x14ac:dyDescent="0.25">
      <c r="B383" s="23" t="s">
        <v>144</v>
      </c>
      <c r="C383" s="1" t="s">
        <v>209</v>
      </c>
      <c r="D383" s="1" t="s">
        <v>200</v>
      </c>
      <c r="E383" s="183" t="s">
        <v>147</v>
      </c>
      <c r="F383" s="1" t="s">
        <v>148</v>
      </c>
      <c r="G383" s="24">
        <v>45072.380474537036</v>
      </c>
      <c r="H383" s="24">
        <v>45439</v>
      </c>
      <c r="I383" s="1" t="s">
        <v>109</v>
      </c>
      <c r="J383" s="182">
        <v>106301.37</v>
      </c>
      <c r="K383" s="182">
        <v>100016.98</v>
      </c>
      <c r="L383" s="182">
        <v>100613.5024019322</v>
      </c>
      <c r="M383" s="182">
        <v>106301.37</v>
      </c>
      <c r="N383" s="182">
        <v>94.649299818000003</v>
      </c>
      <c r="O383" s="26" t="s">
        <v>0</v>
      </c>
    </row>
    <row r="384" spans="2:15" x14ac:dyDescent="0.25">
      <c r="B384" s="23" t="s">
        <v>162</v>
      </c>
      <c r="C384" s="1" t="s">
        <v>209</v>
      </c>
      <c r="D384" s="1" t="s">
        <v>200</v>
      </c>
      <c r="E384" s="183" t="s">
        <v>147</v>
      </c>
      <c r="F384" s="1" t="s">
        <v>148</v>
      </c>
      <c r="G384" s="24">
        <v>45098.399189814809</v>
      </c>
      <c r="H384" s="24">
        <v>45112</v>
      </c>
      <c r="I384" s="1" t="s">
        <v>109</v>
      </c>
      <c r="J384" s="182">
        <v>244052.12</v>
      </c>
      <c r="K384" s="182">
        <v>243501.07</v>
      </c>
      <c r="L384" s="182">
        <v>243855.17342119469</v>
      </c>
      <c r="M384" s="182">
        <v>244052.12</v>
      </c>
      <c r="N384" s="182">
        <v>99.919301426800004</v>
      </c>
      <c r="O384" s="26" t="s">
        <v>0</v>
      </c>
    </row>
    <row r="385" spans="2:15" x14ac:dyDescent="0.25">
      <c r="B385" s="23" t="s">
        <v>162</v>
      </c>
      <c r="C385" s="1" t="s">
        <v>209</v>
      </c>
      <c r="D385" s="1" t="s">
        <v>200</v>
      </c>
      <c r="E385" s="183" t="s">
        <v>147</v>
      </c>
      <c r="F385" s="1" t="s">
        <v>148</v>
      </c>
      <c r="G385" s="24">
        <v>45099.452847222223</v>
      </c>
      <c r="H385" s="24">
        <v>45117</v>
      </c>
      <c r="I385" s="1" t="s">
        <v>109</v>
      </c>
      <c r="J385" s="182">
        <v>257160.79</v>
      </c>
      <c r="K385" s="182">
        <v>256414.73</v>
      </c>
      <c r="L385" s="182">
        <v>256746.04460030911</v>
      </c>
      <c r="M385" s="182">
        <v>257160.79</v>
      </c>
      <c r="N385" s="182">
        <v>99.838721369699996</v>
      </c>
      <c r="O385" s="26" t="s">
        <v>0</v>
      </c>
    </row>
    <row r="386" spans="2:15" x14ac:dyDescent="0.25">
      <c r="B386" s="23" t="s">
        <v>162</v>
      </c>
      <c r="C386" s="1" t="s">
        <v>153</v>
      </c>
      <c r="D386" s="1"/>
      <c r="E386" s="183" t="s">
        <v>147</v>
      </c>
      <c r="F386" s="1"/>
      <c r="G386" s="24">
        <v>44291.658495370371</v>
      </c>
      <c r="H386" s="24">
        <v>45924</v>
      </c>
      <c r="I386" s="1" t="s">
        <v>109</v>
      </c>
      <c r="J386" s="182">
        <v>31507.09</v>
      </c>
      <c r="K386" s="182">
        <v>25019.87</v>
      </c>
      <c r="L386" s="182">
        <v>25367.005107118501</v>
      </c>
      <c r="M386" s="182">
        <v>31507.09</v>
      </c>
      <c r="N386" s="182">
        <v>80.512053341400005</v>
      </c>
      <c r="O386" s="26" t="s">
        <v>0</v>
      </c>
    </row>
    <row r="387" spans="2:15" x14ac:dyDescent="0.25">
      <c r="B387" s="23" t="s">
        <v>144</v>
      </c>
      <c r="C387" s="1" t="s">
        <v>153</v>
      </c>
      <c r="D387" s="1"/>
      <c r="E387" s="183" t="s">
        <v>147</v>
      </c>
      <c r="F387" s="1"/>
      <c r="G387" s="24">
        <v>44307.732407407406</v>
      </c>
      <c r="H387" s="24">
        <v>46132</v>
      </c>
      <c r="I387" s="1" t="s">
        <v>109</v>
      </c>
      <c r="J387" s="182">
        <v>127500</v>
      </c>
      <c r="K387" s="182">
        <v>100000</v>
      </c>
      <c r="L387" s="182">
        <v>101205.3311473667</v>
      </c>
      <c r="M387" s="182">
        <v>127500</v>
      </c>
      <c r="N387" s="182">
        <v>79.376730311700001</v>
      </c>
      <c r="O387" s="26" t="s">
        <v>0</v>
      </c>
    </row>
    <row r="388" spans="2:15" x14ac:dyDescent="0.25">
      <c r="B388" s="23" t="s">
        <v>144</v>
      </c>
      <c r="C388" s="1" t="s">
        <v>153</v>
      </c>
      <c r="D388" s="1"/>
      <c r="E388" s="183" t="s">
        <v>147</v>
      </c>
      <c r="F388" s="1"/>
      <c r="G388" s="24">
        <v>44307.732858796298</v>
      </c>
      <c r="H388" s="24">
        <v>46132</v>
      </c>
      <c r="I388" s="1" t="s">
        <v>109</v>
      </c>
      <c r="J388" s="182">
        <v>127500</v>
      </c>
      <c r="K388" s="182">
        <v>100000</v>
      </c>
      <c r="L388" s="182">
        <v>101205.3311473667</v>
      </c>
      <c r="M388" s="182">
        <v>127500</v>
      </c>
      <c r="N388" s="182">
        <v>79.376730311700001</v>
      </c>
      <c r="O388" s="26" t="s">
        <v>0</v>
      </c>
    </row>
    <row r="389" spans="2:15" x14ac:dyDescent="0.25">
      <c r="B389" s="23" t="s">
        <v>144</v>
      </c>
      <c r="C389" s="1" t="s">
        <v>153</v>
      </c>
      <c r="D389" s="1"/>
      <c r="E389" s="183" t="s">
        <v>147</v>
      </c>
      <c r="F389" s="1"/>
      <c r="G389" s="24">
        <v>44321.712708333333</v>
      </c>
      <c r="H389" s="24">
        <v>46146</v>
      </c>
      <c r="I389" s="1" t="s">
        <v>109</v>
      </c>
      <c r="J389" s="182">
        <v>127515.07</v>
      </c>
      <c r="K389" s="182">
        <v>100014.87</v>
      </c>
      <c r="L389" s="182">
        <v>101002.88473026</v>
      </c>
      <c r="M389" s="182">
        <v>127515.07</v>
      </c>
      <c r="N389" s="182">
        <v>79.208586663700004</v>
      </c>
      <c r="O389" s="26" t="s">
        <v>0</v>
      </c>
    </row>
    <row r="390" spans="2:15" x14ac:dyDescent="0.25">
      <c r="B390" s="23" t="s">
        <v>144</v>
      </c>
      <c r="C390" s="1" t="s">
        <v>153</v>
      </c>
      <c r="D390" s="1"/>
      <c r="E390" s="183" t="s">
        <v>147</v>
      </c>
      <c r="F390" s="1"/>
      <c r="G390" s="24">
        <v>44321.713055555556</v>
      </c>
      <c r="H390" s="24">
        <v>46146</v>
      </c>
      <c r="I390" s="1" t="s">
        <v>109</v>
      </c>
      <c r="J390" s="182">
        <v>127515.07</v>
      </c>
      <c r="K390" s="182">
        <v>100014.87</v>
      </c>
      <c r="L390" s="182">
        <v>101002.88473026</v>
      </c>
      <c r="M390" s="182">
        <v>127515.07</v>
      </c>
      <c r="N390" s="182">
        <v>79.208586663700004</v>
      </c>
      <c r="O390" s="26" t="s">
        <v>0</v>
      </c>
    </row>
    <row r="391" spans="2:15" x14ac:dyDescent="0.25">
      <c r="B391" s="23" t="s">
        <v>144</v>
      </c>
      <c r="C391" s="1" t="s">
        <v>153</v>
      </c>
      <c r="D391" s="1"/>
      <c r="E391" s="183" t="s">
        <v>147</v>
      </c>
      <c r="F391" s="1"/>
      <c r="G391" s="24">
        <v>44321.715370370373</v>
      </c>
      <c r="H391" s="24">
        <v>46146</v>
      </c>
      <c r="I391" s="1" t="s">
        <v>109</v>
      </c>
      <c r="J391" s="182">
        <v>127515.07</v>
      </c>
      <c r="K391" s="182">
        <v>100014.87</v>
      </c>
      <c r="L391" s="182">
        <v>101002.88473026</v>
      </c>
      <c r="M391" s="182">
        <v>127515.07</v>
      </c>
      <c r="N391" s="182">
        <v>79.208586663700004</v>
      </c>
      <c r="O391" s="26" t="s">
        <v>0</v>
      </c>
    </row>
    <row r="392" spans="2:15" x14ac:dyDescent="0.25">
      <c r="B392" s="23" t="s">
        <v>144</v>
      </c>
      <c r="C392" s="1" t="s">
        <v>153</v>
      </c>
      <c r="D392" s="1"/>
      <c r="E392" s="183" t="s">
        <v>147</v>
      </c>
      <c r="F392" s="1"/>
      <c r="G392" s="24">
        <v>44321.715960648151</v>
      </c>
      <c r="H392" s="24">
        <v>46146</v>
      </c>
      <c r="I392" s="1" t="s">
        <v>109</v>
      </c>
      <c r="J392" s="182">
        <v>127515.07</v>
      </c>
      <c r="K392" s="182">
        <v>100014.87</v>
      </c>
      <c r="L392" s="182">
        <v>101002.88473026</v>
      </c>
      <c r="M392" s="182">
        <v>127515.07</v>
      </c>
      <c r="N392" s="182">
        <v>79.208586663700004</v>
      </c>
      <c r="O392" s="26" t="s">
        <v>0</v>
      </c>
    </row>
    <row r="393" spans="2:15" x14ac:dyDescent="0.25">
      <c r="B393" s="23" t="s">
        <v>144</v>
      </c>
      <c r="C393" s="1" t="s">
        <v>153</v>
      </c>
      <c r="D393" s="1"/>
      <c r="E393" s="183" t="s">
        <v>147</v>
      </c>
      <c r="F393" s="1"/>
      <c r="G393" s="24">
        <v>44321.716516203713</v>
      </c>
      <c r="H393" s="24">
        <v>46146</v>
      </c>
      <c r="I393" s="1" t="s">
        <v>109</v>
      </c>
      <c r="J393" s="182">
        <v>127515.07</v>
      </c>
      <c r="K393" s="182">
        <v>100014.87</v>
      </c>
      <c r="L393" s="182">
        <v>101002.88473026</v>
      </c>
      <c r="M393" s="182">
        <v>127515.07</v>
      </c>
      <c r="N393" s="182">
        <v>79.208586663700004</v>
      </c>
      <c r="O393" s="26" t="s">
        <v>0</v>
      </c>
    </row>
    <row r="394" spans="2:15" x14ac:dyDescent="0.25">
      <c r="B394" s="23" t="s">
        <v>144</v>
      </c>
      <c r="C394" s="1" t="s">
        <v>153</v>
      </c>
      <c r="D394" s="1"/>
      <c r="E394" s="183" t="s">
        <v>147</v>
      </c>
      <c r="F394" s="1"/>
      <c r="G394" s="24">
        <v>44321.717372685191</v>
      </c>
      <c r="H394" s="24">
        <v>46146</v>
      </c>
      <c r="I394" s="1" t="s">
        <v>109</v>
      </c>
      <c r="J394" s="182">
        <v>127515.07</v>
      </c>
      <c r="K394" s="182">
        <v>100014.87</v>
      </c>
      <c r="L394" s="182">
        <v>101002.88473026</v>
      </c>
      <c r="M394" s="182">
        <v>127515.07</v>
      </c>
      <c r="N394" s="182">
        <v>79.208586663700004</v>
      </c>
      <c r="O394" s="26" t="s">
        <v>0</v>
      </c>
    </row>
    <row r="395" spans="2:15" x14ac:dyDescent="0.25">
      <c r="B395" s="23" t="s">
        <v>144</v>
      </c>
      <c r="C395" s="1" t="s">
        <v>153</v>
      </c>
      <c r="D395" s="1"/>
      <c r="E395" s="183" t="s">
        <v>147</v>
      </c>
      <c r="F395" s="1"/>
      <c r="G395" s="24">
        <v>44321.736087962963</v>
      </c>
      <c r="H395" s="24">
        <v>46146</v>
      </c>
      <c r="I395" s="1" t="s">
        <v>109</v>
      </c>
      <c r="J395" s="182">
        <v>127500</v>
      </c>
      <c r="K395" s="182">
        <v>100000</v>
      </c>
      <c r="L395" s="182">
        <v>100987.81727313749</v>
      </c>
      <c r="M395" s="182">
        <v>127500</v>
      </c>
      <c r="N395" s="182">
        <v>79.206131194600005</v>
      </c>
      <c r="O395" s="26" t="s">
        <v>0</v>
      </c>
    </row>
    <row r="396" spans="2:15" x14ac:dyDescent="0.25">
      <c r="B396" s="23" t="s">
        <v>144</v>
      </c>
      <c r="C396" s="1" t="s">
        <v>153</v>
      </c>
      <c r="D396" s="1"/>
      <c r="E396" s="183" t="s">
        <v>147</v>
      </c>
      <c r="F396" s="1"/>
      <c r="G396" s="24">
        <v>44355.556412037033</v>
      </c>
      <c r="H396" s="24">
        <v>46111</v>
      </c>
      <c r="I396" s="1" t="s">
        <v>109</v>
      </c>
      <c r="J396" s="182">
        <v>127500</v>
      </c>
      <c r="K396" s="182">
        <v>101041.65</v>
      </c>
      <c r="L396" s="182">
        <v>100167.6634282361</v>
      </c>
      <c r="M396" s="182">
        <v>127500</v>
      </c>
      <c r="N396" s="182">
        <v>78.562873276999994</v>
      </c>
      <c r="O396" s="26" t="s">
        <v>0</v>
      </c>
    </row>
    <row r="397" spans="2:15" x14ac:dyDescent="0.25">
      <c r="B397" s="23" t="s">
        <v>144</v>
      </c>
      <c r="C397" s="1" t="s">
        <v>153</v>
      </c>
      <c r="D397" s="1"/>
      <c r="E397" s="183" t="s">
        <v>147</v>
      </c>
      <c r="F397" s="1"/>
      <c r="G397" s="24">
        <v>44370.42659722222</v>
      </c>
      <c r="H397" s="24">
        <v>46132</v>
      </c>
      <c r="I397" s="1" t="s">
        <v>109</v>
      </c>
      <c r="J397" s="182">
        <v>127500</v>
      </c>
      <c r="K397" s="182">
        <v>100947.44</v>
      </c>
      <c r="L397" s="182">
        <v>101205.3311473667</v>
      </c>
      <c r="M397" s="182">
        <v>127500</v>
      </c>
      <c r="N397" s="182">
        <v>79.376730311700001</v>
      </c>
      <c r="O397" s="26" t="s">
        <v>0</v>
      </c>
    </row>
    <row r="398" spans="2:15" x14ac:dyDescent="0.25">
      <c r="B398" s="23" t="s">
        <v>144</v>
      </c>
      <c r="C398" s="1" t="s">
        <v>153</v>
      </c>
      <c r="D398" s="1"/>
      <c r="E398" s="183" t="s">
        <v>147</v>
      </c>
      <c r="F398" s="1"/>
      <c r="G398" s="24">
        <v>44370.426620370374</v>
      </c>
      <c r="H398" s="24">
        <v>46132</v>
      </c>
      <c r="I398" s="1" t="s">
        <v>109</v>
      </c>
      <c r="J398" s="182">
        <v>127500</v>
      </c>
      <c r="K398" s="182">
        <v>100947.44</v>
      </c>
      <c r="L398" s="182">
        <v>101205.3311473667</v>
      </c>
      <c r="M398" s="182">
        <v>127500</v>
      </c>
      <c r="N398" s="182">
        <v>79.376730311700001</v>
      </c>
      <c r="O398" s="26" t="s">
        <v>0</v>
      </c>
    </row>
    <row r="399" spans="2:15" x14ac:dyDescent="0.25">
      <c r="B399" s="23" t="s">
        <v>162</v>
      </c>
      <c r="C399" s="1" t="s">
        <v>153</v>
      </c>
      <c r="D399" s="1"/>
      <c r="E399" s="183" t="s">
        <v>147</v>
      </c>
      <c r="F399" s="1"/>
      <c r="G399" s="24">
        <v>44375.690578703696</v>
      </c>
      <c r="H399" s="24">
        <v>45139</v>
      </c>
      <c r="I399" s="1" t="s">
        <v>109</v>
      </c>
      <c r="J399" s="182">
        <v>2347.7600000000002</v>
      </c>
      <c r="K399" s="182">
        <v>2023.35</v>
      </c>
      <c r="L399" s="182">
        <v>2024.9706214286</v>
      </c>
      <c r="M399" s="182">
        <v>2347.7600000000002</v>
      </c>
      <c r="N399" s="182">
        <v>86.251176501399996</v>
      </c>
      <c r="O399" s="26" t="s">
        <v>0</v>
      </c>
    </row>
    <row r="400" spans="2:15" x14ac:dyDescent="0.25">
      <c r="B400" s="23" t="s">
        <v>144</v>
      </c>
      <c r="C400" s="1" t="s">
        <v>153</v>
      </c>
      <c r="D400" s="1"/>
      <c r="E400" s="183" t="s">
        <v>147</v>
      </c>
      <c r="F400" s="1"/>
      <c r="G400" s="24">
        <v>44378.683437500003</v>
      </c>
      <c r="H400" s="24">
        <v>46146</v>
      </c>
      <c r="I400" s="1" t="s">
        <v>109</v>
      </c>
      <c r="J400" s="182">
        <v>127515.07</v>
      </c>
      <c r="K400" s="182">
        <v>100873.79</v>
      </c>
      <c r="L400" s="182">
        <v>101007.5928988291</v>
      </c>
      <c r="M400" s="182">
        <v>127515.07</v>
      </c>
      <c r="N400" s="182">
        <v>79.212278908499997</v>
      </c>
      <c r="O400" s="26" t="s">
        <v>0</v>
      </c>
    </row>
    <row r="401" spans="2:15" x14ac:dyDescent="0.25">
      <c r="B401" s="23" t="s">
        <v>144</v>
      </c>
      <c r="C401" s="1" t="s">
        <v>153</v>
      </c>
      <c r="D401" s="1"/>
      <c r="E401" s="183" t="s">
        <v>147</v>
      </c>
      <c r="F401" s="1"/>
      <c r="G401" s="24">
        <v>44386.493773148148</v>
      </c>
      <c r="H401" s="24">
        <v>46146</v>
      </c>
      <c r="I401" s="1" t="s">
        <v>109</v>
      </c>
      <c r="J401" s="182">
        <v>127515.07</v>
      </c>
      <c r="K401" s="182">
        <v>100993.82</v>
      </c>
      <c r="L401" s="182">
        <v>101007.5928988291</v>
      </c>
      <c r="M401" s="182">
        <v>127515.07</v>
      </c>
      <c r="N401" s="182">
        <v>79.212278908499997</v>
      </c>
      <c r="O401" s="26" t="s">
        <v>0</v>
      </c>
    </row>
    <row r="402" spans="2:15" x14ac:dyDescent="0.25">
      <c r="B402" s="23" t="s">
        <v>144</v>
      </c>
      <c r="C402" s="1" t="s">
        <v>153</v>
      </c>
      <c r="D402" s="1"/>
      <c r="E402" s="183" t="s">
        <v>147</v>
      </c>
      <c r="F402" s="1"/>
      <c r="G402" s="24">
        <v>44386.497326388897</v>
      </c>
      <c r="H402" s="24">
        <v>46146</v>
      </c>
      <c r="I402" s="1" t="s">
        <v>109</v>
      </c>
      <c r="J402" s="182">
        <v>127515.07</v>
      </c>
      <c r="K402" s="182">
        <v>100993.82</v>
      </c>
      <c r="L402" s="182">
        <v>101007.5928988291</v>
      </c>
      <c r="M402" s="182">
        <v>127515.07</v>
      </c>
      <c r="N402" s="182">
        <v>79.212278908499997</v>
      </c>
      <c r="O402" s="26" t="s">
        <v>0</v>
      </c>
    </row>
    <row r="403" spans="2:15" x14ac:dyDescent="0.25">
      <c r="B403" s="23" t="s">
        <v>162</v>
      </c>
      <c r="C403" s="1" t="s">
        <v>153</v>
      </c>
      <c r="D403" s="1"/>
      <c r="E403" s="183" t="s">
        <v>147</v>
      </c>
      <c r="F403" s="1"/>
      <c r="G403" s="24">
        <v>44425.475775462961</v>
      </c>
      <c r="H403" s="24">
        <v>46659</v>
      </c>
      <c r="I403" s="1" t="s">
        <v>109</v>
      </c>
      <c r="J403" s="182">
        <v>2796.39</v>
      </c>
      <c r="K403" s="182">
        <v>2046.67</v>
      </c>
      <c r="L403" s="182">
        <v>2031.0772535630001</v>
      </c>
      <c r="M403" s="182">
        <v>2796.39</v>
      </c>
      <c r="N403" s="182">
        <v>72.632116892200003</v>
      </c>
      <c r="O403" s="26" t="s">
        <v>0</v>
      </c>
    </row>
    <row r="404" spans="2:15" x14ac:dyDescent="0.25">
      <c r="B404" s="23" t="s">
        <v>144</v>
      </c>
      <c r="C404" s="1" t="s">
        <v>153</v>
      </c>
      <c r="D404" s="1"/>
      <c r="E404" s="183" t="s">
        <v>147</v>
      </c>
      <c r="F404" s="1"/>
      <c r="G404" s="24">
        <v>44432.391157407408</v>
      </c>
      <c r="H404" s="24">
        <v>46132</v>
      </c>
      <c r="I404" s="1" t="s">
        <v>109</v>
      </c>
      <c r="J404" s="182">
        <v>126143.84</v>
      </c>
      <c r="K404" s="182">
        <v>100528.71</v>
      </c>
      <c r="L404" s="182">
        <v>101207.4652787605</v>
      </c>
      <c r="M404" s="182">
        <v>126143.84</v>
      </c>
      <c r="N404" s="182">
        <v>80.231793545200006</v>
      </c>
      <c r="O404" s="26" t="s">
        <v>0</v>
      </c>
    </row>
    <row r="405" spans="2:15" x14ac:dyDescent="0.25">
      <c r="B405" s="23" t="s">
        <v>144</v>
      </c>
      <c r="C405" s="1" t="s">
        <v>153</v>
      </c>
      <c r="D405" s="1"/>
      <c r="E405" s="183" t="s">
        <v>147</v>
      </c>
      <c r="F405" s="1"/>
      <c r="G405" s="24">
        <v>44438.615972222222</v>
      </c>
      <c r="H405" s="24">
        <v>46132</v>
      </c>
      <c r="I405" s="1" t="s">
        <v>109</v>
      </c>
      <c r="J405" s="182">
        <v>126143.84</v>
      </c>
      <c r="K405" s="182">
        <v>100619.02</v>
      </c>
      <c r="L405" s="182">
        <v>101207.46532332239</v>
      </c>
      <c r="M405" s="182">
        <v>126143.84</v>
      </c>
      <c r="N405" s="182">
        <v>80.231793580499996</v>
      </c>
      <c r="O405" s="26" t="s">
        <v>0</v>
      </c>
    </row>
    <row r="406" spans="2:15" x14ac:dyDescent="0.25">
      <c r="B406" s="23" t="s">
        <v>144</v>
      </c>
      <c r="C406" s="1" t="s">
        <v>153</v>
      </c>
      <c r="D406" s="1"/>
      <c r="E406" s="183" t="s">
        <v>147</v>
      </c>
      <c r="F406" s="1"/>
      <c r="G406" s="24">
        <v>44460.381886574076</v>
      </c>
      <c r="H406" s="24">
        <v>46132</v>
      </c>
      <c r="I406" s="1" t="s">
        <v>109</v>
      </c>
      <c r="J406" s="182">
        <v>126143.84</v>
      </c>
      <c r="K406" s="182">
        <v>100950.84</v>
      </c>
      <c r="L406" s="182">
        <v>101207.4652787605</v>
      </c>
      <c r="M406" s="182">
        <v>126143.84</v>
      </c>
      <c r="N406" s="182">
        <v>80.231793545200006</v>
      </c>
      <c r="O406" s="26" t="s">
        <v>0</v>
      </c>
    </row>
    <row r="407" spans="2:15" x14ac:dyDescent="0.25">
      <c r="B407" s="23" t="s">
        <v>144</v>
      </c>
      <c r="C407" s="1" t="s">
        <v>153</v>
      </c>
      <c r="D407" s="1"/>
      <c r="E407" s="183" t="s">
        <v>147</v>
      </c>
      <c r="F407" s="1"/>
      <c r="G407" s="24">
        <v>44467.425694444442</v>
      </c>
      <c r="H407" s="24">
        <v>46132</v>
      </c>
      <c r="I407" s="1" t="s">
        <v>109</v>
      </c>
      <c r="J407" s="182">
        <v>126143.84</v>
      </c>
      <c r="K407" s="182">
        <v>101056.67</v>
      </c>
      <c r="L407" s="182">
        <v>101207.4663569988</v>
      </c>
      <c r="M407" s="182">
        <v>126143.84</v>
      </c>
      <c r="N407" s="182">
        <v>80.231794399899997</v>
      </c>
      <c r="O407" s="26" t="s">
        <v>0</v>
      </c>
    </row>
    <row r="408" spans="2:15" x14ac:dyDescent="0.25">
      <c r="B408" s="23" t="s">
        <v>144</v>
      </c>
      <c r="C408" s="1" t="s">
        <v>153</v>
      </c>
      <c r="D408" s="1"/>
      <c r="E408" s="183" t="s">
        <v>147</v>
      </c>
      <c r="F408" s="1"/>
      <c r="G408" s="24">
        <v>44489.416250000002</v>
      </c>
      <c r="H408" s="24">
        <v>46132</v>
      </c>
      <c r="I408" s="1" t="s">
        <v>109</v>
      </c>
      <c r="J408" s="182">
        <v>124787.68</v>
      </c>
      <c r="K408" s="182">
        <v>100033.4</v>
      </c>
      <c r="L408" s="182">
        <v>101207.4663569988</v>
      </c>
      <c r="M408" s="182">
        <v>124787.68</v>
      </c>
      <c r="N408" s="182">
        <v>81.103732641700006</v>
      </c>
      <c r="O408" s="26" t="s">
        <v>0</v>
      </c>
    </row>
    <row r="409" spans="2:15" x14ac:dyDescent="0.25">
      <c r="B409" s="23" t="s">
        <v>144</v>
      </c>
      <c r="C409" s="1" t="s">
        <v>153</v>
      </c>
      <c r="D409" s="1"/>
      <c r="E409" s="183" t="s">
        <v>147</v>
      </c>
      <c r="F409" s="1"/>
      <c r="G409" s="24">
        <v>44490.394548611112</v>
      </c>
      <c r="H409" s="24">
        <v>46132</v>
      </c>
      <c r="I409" s="1" t="s">
        <v>109</v>
      </c>
      <c r="J409" s="182">
        <v>124787.68</v>
      </c>
      <c r="K409" s="182">
        <v>100048.34</v>
      </c>
      <c r="L409" s="182">
        <v>101207.46532332239</v>
      </c>
      <c r="M409" s="182">
        <v>124787.68</v>
      </c>
      <c r="N409" s="182">
        <v>81.103731813400003</v>
      </c>
      <c r="O409" s="26" t="s">
        <v>0</v>
      </c>
    </row>
    <row r="410" spans="2:15" x14ac:dyDescent="0.25">
      <c r="B410" s="23" t="s">
        <v>144</v>
      </c>
      <c r="C410" s="1" t="s">
        <v>153</v>
      </c>
      <c r="D410" s="1"/>
      <c r="E410" s="183" t="s">
        <v>147</v>
      </c>
      <c r="F410" s="1"/>
      <c r="G410" s="24">
        <v>44551.479930555557</v>
      </c>
      <c r="H410" s="24">
        <v>46132</v>
      </c>
      <c r="I410" s="1" t="s">
        <v>109</v>
      </c>
      <c r="J410" s="182">
        <v>124787.68</v>
      </c>
      <c r="K410" s="182">
        <v>100965.89</v>
      </c>
      <c r="L410" s="182">
        <v>101207.46532332239</v>
      </c>
      <c r="M410" s="182">
        <v>124787.68</v>
      </c>
      <c r="N410" s="182">
        <v>81.103731813400003</v>
      </c>
      <c r="O410" s="26" t="s">
        <v>0</v>
      </c>
    </row>
    <row r="411" spans="2:15" x14ac:dyDescent="0.25">
      <c r="B411" s="23" t="s">
        <v>144</v>
      </c>
      <c r="C411" s="1" t="s">
        <v>153</v>
      </c>
      <c r="D411" s="1"/>
      <c r="E411" s="183" t="s">
        <v>147</v>
      </c>
      <c r="F411" s="1"/>
      <c r="G411" s="24">
        <v>44551.482951388891</v>
      </c>
      <c r="H411" s="24">
        <v>46132</v>
      </c>
      <c r="I411" s="1" t="s">
        <v>109</v>
      </c>
      <c r="J411" s="182">
        <v>124787.68</v>
      </c>
      <c r="K411" s="182">
        <v>100965.89</v>
      </c>
      <c r="L411" s="182">
        <v>101207.46532332239</v>
      </c>
      <c r="M411" s="182">
        <v>124787.68</v>
      </c>
      <c r="N411" s="182">
        <v>81.103731813400003</v>
      </c>
      <c r="O411" s="26" t="s">
        <v>0</v>
      </c>
    </row>
    <row r="412" spans="2:15" x14ac:dyDescent="0.25">
      <c r="B412" s="23" t="s">
        <v>144</v>
      </c>
      <c r="C412" s="1" t="s">
        <v>153</v>
      </c>
      <c r="D412" s="1"/>
      <c r="E412" s="183" t="s">
        <v>147</v>
      </c>
      <c r="F412" s="1"/>
      <c r="G412" s="24">
        <v>44551.482974537037</v>
      </c>
      <c r="H412" s="24">
        <v>46132</v>
      </c>
      <c r="I412" s="1" t="s">
        <v>109</v>
      </c>
      <c r="J412" s="182">
        <v>124787.68</v>
      </c>
      <c r="K412" s="182">
        <v>100965.89</v>
      </c>
      <c r="L412" s="182">
        <v>101207.46532332239</v>
      </c>
      <c r="M412" s="182">
        <v>124787.68</v>
      </c>
      <c r="N412" s="182">
        <v>81.103731813400003</v>
      </c>
      <c r="O412" s="26" t="s">
        <v>0</v>
      </c>
    </row>
    <row r="413" spans="2:15" x14ac:dyDescent="0.25">
      <c r="B413" s="23" t="s">
        <v>144</v>
      </c>
      <c r="C413" s="1" t="s">
        <v>153</v>
      </c>
      <c r="D413" s="1"/>
      <c r="E413" s="183" t="s">
        <v>147</v>
      </c>
      <c r="F413" s="1"/>
      <c r="G413" s="24">
        <v>44565.384328703702</v>
      </c>
      <c r="H413" s="24">
        <v>46132</v>
      </c>
      <c r="I413" s="1" t="s">
        <v>109</v>
      </c>
      <c r="J413" s="182">
        <v>124787.68</v>
      </c>
      <c r="K413" s="182">
        <v>101177.65</v>
      </c>
      <c r="L413" s="182">
        <v>101207.46532332239</v>
      </c>
      <c r="M413" s="182">
        <v>124787.68</v>
      </c>
      <c r="N413" s="182">
        <v>81.103731813400003</v>
      </c>
      <c r="O413" s="26" t="s">
        <v>0</v>
      </c>
    </row>
    <row r="414" spans="2:15" x14ac:dyDescent="0.25">
      <c r="B414" s="23" t="s">
        <v>144</v>
      </c>
      <c r="C414" s="1" t="s">
        <v>153</v>
      </c>
      <c r="D414" s="1"/>
      <c r="E414" s="183" t="s">
        <v>147</v>
      </c>
      <c r="F414" s="1"/>
      <c r="G414" s="24">
        <v>44593.54614583333</v>
      </c>
      <c r="H414" s="24">
        <v>46132</v>
      </c>
      <c r="I414" s="1" t="s">
        <v>109</v>
      </c>
      <c r="J414" s="182">
        <v>123416.45</v>
      </c>
      <c r="K414" s="182">
        <v>100228.2</v>
      </c>
      <c r="L414" s="182">
        <v>101207.4663569988</v>
      </c>
      <c r="M414" s="182">
        <v>123416.45</v>
      </c>
      <c r="N414" s="182">
        <v>82.004843241700001</v>
      </c>
      <c r="O414" s="26" t="s">
        <v>0</v>
      </c>
    </row>
    <row r="415" spans="2:15" x14ac:dyDescent="0.25">
      <c r="B415" s="23" t="s">
        <v>162</v>
      </c>
      <c r="C415" s="1" t="s">
        <v>153</v>
      </c>
      <c r="D415" s="1"/>
      <c r="E415" s="183" t="s">
        <v>147</v>
      </c>
      <c r="F415" s="1"/>
      <c r="G415" s="24">
        <v>44601.457673611112</v>
      </c>
      <c r="H415" s="24">
        <v>46659</v>
      </c>
      <c r="I415" s="1" t="s">
        <v>109</v>
      </c>
      <c r="J415" s="182">
        <v>54706.67</v>
      </c>
      <c r="K415" s="182">
        <v>40892.75</v>
      </c>
      <c r="L415" s="182">
        <v>40622.340241424303</v>
      </c>
      <c r="M415" s="182">
        <v>54706.67</v>
      </c>
      <c r="N415" s="182">
        <v>74.254821654099999</v>
      </c>
      <c r="O415" s="26" t="s">
        <v>0</v>
      </c>
    </row>
    <row r="416" spans="2:15" x14ac:dyDescent="0.25">
      <c r="B416" s="23" t="s">
        <v>162</v>
      </c>
      <c r="C416" s="1" t="s">
        <v>153</v>
      </c>
      <c r="D416" s="1"/>
      <c r="E416" s="183" t="s">
        <v>147</v>
      </c>
      <c r="F416" s="1"/>
      <c r="G416" s="24">
        <v>44601.462418981479</v>
      </c>
      <c r="H416" s="24">
        <v>47753</v>
      </c>
      <c r="I416" s="1" t="s">
        <v>109</v>
      </c>
      <c r="J416" s="182">
        <v>399419.97</v>
      </c>
      <c r="K416" s="182">
        <v>257968.58</v>
      </c>
      <c r="L416" s="182">
        <v>256162.58735586979</v>
      </c>
      <c r="M416" s="182">
        <v>399419.97</v>
      </c>
      <c r="N416" s="182">
        <v>64.133645434900004</v>
      </c>
      <c r="O416" s="26" t="s">
        <v>0</v>
      </c>
    </row>
    <row r="417" spans="2:15" x14ac:dyDescent="0.25">
      <c r="B417" s="23" t="s">
        <v>162</v>
      </c>
      <c r="C417" s="1" t="s">
        <v>153</v>
      </c>
      <c r="D417" s="1"/>
      <c r="E417" s="183" t="s">
        <v>147</v>
      </c>
      <c r="F417" s="1"/>
      <c r="G417" s="24">
        <v>44609.547418981485</v>
      </c>
      <c r="H417" s="24">
        <v>47753</v>
      </c>
      <c r="I417" s="1" t="s">
        <v>109</v>
      </c>
      <c r="J417" s="182">
        <v>792500.01</v>
      </c>
      <c r="K417" s="182">
        <v>512554.8</v>
      </c>
      <c r="L417" s="182">
        <v>508254.18663339701</v>
      </c>
      <c r="M417" s="182">
        <v>792500.01</v>
      </c>
      <c r="N417" s="182">
        <v>64.133019586100005</v>
      </c>
      <c r="O417" s="26" t="s">
        <v>0</v>
      </c>
    </row>
    <row r="418" spans="2:15" x14ac:dyDescent="0.25">
      <c r="B418" s="23" t="s">
        <v>162</v>
      </c>
      <c r="C418" s="1" t="s">
        <v>153</v>
      </c>
      <c r="D418" s="1"/>
      <c r="E418" s="183" t="s">
        <v>147</v>
      </c>
      <c r="F418" s="1"/>
      <c r="G418" s="24">
        <v>44754.625162037039</v>
      </c>
      <c r="H418" s="24">
        <v>47753</v>
      </c>
      <c r="I418" s="1" t="s">
        <v>109</v>
      </c>
      <c r="J418" s="182">
        <v>3105.15</v>
      </c>
      <c r="K418" s="182">
        <v>2037.02</v>
      </c>
      <c r="L418" s="182">
        <v>2033.0891510311999</v>
      </c>
      <c r="M418" s="182">
        <v>3105.15</v>
      </c>
      <c r="N418" s="182">
        <v>65.474748435099997</v>
      </c>
      <c r="O418" s="26" t="s">
        <v>0</v>
      </c>
    </row>
    <row r="419" spans="2:15" x14ac:dyDescent="0.25">
      <c r="B419" s="23" t="s">
        <v>163</v>
      </c>
      <c r="C419" s="1" t="s">
        <v>153</v>
      </c>
      <c r="D419" s="1"/>
      <c r="E419" s="183" t="s">
        <v>147</v>
      </c>
      <c r="F419" s="1"/>
      <c r="G419" s="24">
        <v>44846.398391203707</v>
      </c>
      <c r="H419" s="24">
        <v>46659</v>
      </c>
      <c r="I419" s="1" t="s">
        <v>109</v>
      </c>
      <c r="J419" s="182">
        <v>780197.22</v>
      </c>
      <c r="K419" s="182">
        <v>590613.96</v>
      </c>
      <c r="L419" s="182">
        <v>599700.5912797458</v>
      </c>
      <c r="M419" s="182">
        <v>780197.22</v>
      </c>
      <c r="N419" s="182">
        <v>76.865256105300006</v>
      </c>
      <c r="O419" s="26" t="s">
        <v>0</v>
      </c>
    </row>
    <row r="420" spans="2:15" x14ac:dyDescent="0.25">
      <c r="B420" s="23" t="s">
        <v>144</v>
      </c>
      <c r="C420" s="1" t="s">
        <v>153</v>
      </c>
      <c r="D420" s="1"/>
      <c r="E420" s="183" t="s">
        <v>147</v>
      </c>
      <c r="F420" s="1"/>
      <c r="G420" s="24">
        <v>44861.407326388893</v>
      </c>
      <c r="H420" s="24">
        <v>46111</v>
      </c>
      <c r="I420" s="1" t="s">
        <v>109</v>
      </c>
      <c r="J420" s="182">
        <v>119363.03</v>
      </c>
      <c r="K420" s="182">
        <v>100528.34</v>
      </c>
      <c r="L420" s="182">
        <v>100167.6634282361</v>
      </c>
      <c r="M420" s="182">
        <v>119363.03</v>
      </c>
      <c r="N420" s="182">
        <v>83.918499244100005</v>
      </c>
      <c r="O420" s="26" t="s">
        <v>0</v>
      </c>
    </row>
    <row r="421" spans="2:15" x14ac:dyDescent="0.25">
      <c r="B421" s="23" t="s">
        <v>144</v>
      </c>
      <c r="C421" s="1" t="s">
        <v>153</v>
      </c>
      <c r="D421" s="1"/>
      <c r="E421" s="183" t="s">
        <v>147</v>
      </c>
      <c r="F421" s="1"/>
      <c r="G421" s="24">
        <v>44862.4221412037</v>
      </c>
      <c r="H421" s="24">
        <v>46111</v>
      </c>
      <c r="I421" s="1" t="s">
        <v>109</v>
      </c>
      <c r="J421" s="182">
        <v>119363.03</v>
      </c>
      <c r="K421" s="182">
        <v>100543.38</v>
      </c>
      <c r="L421" s="182">
        <v>100167.6634282361</v>
      </c>
      <c r="M421" s="182">
        <v>119363.03</v>
      </c>
      <c r="N421" s="182">
        <v>83.918499244100005</v>
      </c>
      <c r="O421" s="26" t="s">
        <v>0</v>
      </c>
    </row>
    <row r="422" spans="2:15" x14ac:dyDescent="0.25">
      <c r="B422" s="23" t="s">
        <v>144</v>
      </c>
      <c r="C422" s="1" t="s">
        <v>153</v>
      </c>
      <c r="D422" s="1"/>
      <c r="E422" s="183" t="s">
        <v>147</v>
      </c>
      <c r="F422" s="1"/>
      <c r="G422" s="24">
        <v>44928.613437500004</v>
      </c>
      <c r="H422" s="24">
        <v>46111</v>
      </c>
      <c r="I422" s="1" t="s">
        <v>109</v>
      </c>
      <c r="J422" s="182">
        <v>118006.87</v>
      </c>
      <c r="K422" s="182">
        <v>100182.82</v>
      </c>
      <c r="L422" s="182">
        <v>100167.6634282361</v>
      </c>
      <c r="M422" s="182">
        <v>118006.87</v>
      </c>
      <c r="N422" s="182">
        <v>84.882908451199995</v>
      </c>
      <c r="O422" s="26" t="s">
        <v>0</v>
      </c>
    </row>
    <row r="423" spans="2:15" x14ac:dyDescent="0.25">
      <c r="B423" s="23" t="s">
        <v>144</v>
      </c>
      <c r="C423" s="1" t="s">
        <v>153</v>
      </c>
      <c r="D423" s="1"/>
      <c r="E423" s="183" t="s">
        <v>147</v>
      </c>
      <c r="F423" s="1"/>
      <c r="G423" s="24">
        <v>44928.614942129629</v>
      </c>
      <c r="H423" s="24">
        <v>46111</v>
      </c>
      <c r="I423" s="1" t="s">
        <v>109</v>
      </c>
      <c r="J423" s="182">
        <v>118006.87</v>
      </c>
      <c r="K423" s="182">
        <v>100182.82</v>
      </c>
      <c r="L423" s="182">
        <v>100167.6634282361</v>
      </c>
      <c r="M423" s="182">
        <v>118006.87</v>
      </c>
      <c r="N423" s="182">
        <v>84.882908451199995</v>
      </c>
      <c r="O423" s="26" t="s">
        <v>0</v>
      </c>
    </row>
    <row r="424" spans="2:15" x14ac:dyDescent="0.25">
      <c r="B424" s="23" t="s">
        <v>162</v>
      </c>
      <c r="C424" s="1" t="s">
        <v>153</v>
      </c>
      <c r="D424" s="1"/>
      <c r="E424" s="183" t="s">
        <v>147</v>
      </c>
      <c r="F424" s="1"/>
      <c r="G424" s="24">
        <v>44945.408449074072</v>
      </c>
      <c r="H424" s="24">
        <v>45139</v>
      </c>
      <c r="I424" s="1" t="s">
        <v>109</v>
      </c>
      <c r="J424" s="182">
        <v>2115.92</v>
      </c>
      <c r="K424" s="182">
        <v>2033.56</v>
      </c>
      <c r="L424" s="182">
        <v>2024.9741037703</v>
      </c>
      <c r="M424" s="182">
        <v>2115.92</v>
      </c>
      <c r="N424" s="182">
        <v>95.701827279400007</v>
      </c>
      <c r="O424" s="26" t="s">
        <v>0</v>
      </c>
    </row>
    <row r="425" spans="2:15" x14ac:dyDescent="0.25">
      <c r="B425" s="23" t="s">
        <v>163</v>
      </c>
      <c r="C425" s="1" t="s">
        <v>153</v>
      </c>
      <c r="D425" s="1"/>
      <c r="E425" s="183" t="s">
        <v>147</v>
      </c>
      <c r="F425" s="1"/>
      <c r="G425" s="24">
        <v>44945.420844907407</v>
      </c>
      <c r="H425" s="24">
        <v>46659</v>
      </c>
      <c r="I425" s="1" t="s">
        <v>109</v>
      </c>
      <c r="J425" s="182">
        <v>92323.3</v>
      </c>
      <c r="K425" s="182">
        <v>71602.66</v>
      </c>
      <c r="L425" s="182">
        <v>71427.191813220299</v>
      </c>
      <c r="M425" s="182">
        <v>92323.3</v>
      </c>
      <c r="N425" s="182">
        <v>77.366376432799996</v>
      </c>
      <c r="O425" s="26" t="s">
        <v>0</v>
      </c>
    </row>
    <row r="426" spans="2:15" x14ac:dyDescent="0.25">
      <c r="B426" s="23" t="s">
        <v>144</v>
      </c>
      <c r="C426" s="1" t="s">
        <v>153</v>
      </c>
      <c r="D426" s="1"/>
      <c r="E426" s="183" t="s">
        <v>147</v>
      </c>
      <c r="F426" s="1"/>
      <c r="G426" s="24">
        <v>44945.430937500001</v>
      </c>
      <c r="H426" s="24">
        <v>45412</v>
      </c>
      <c r="I426" s="1" t="s">
        <v>109</v>
      </c>
      <c r="J426" s="182">
        <v>26517.78</v>
      </c>
      <c r="K426" s="182">
        <v>25083.56</v>
      </c>
      <c r="L426" s="182">
        <v>25092.0952469408</v>
      </c>
      <c r="M426" s="182">
        <v>26517.78</v>
      </c>
      <c r="N426" s="182">
        <v>94.623664752300002</v>
      </c>
      <c r="O426" s="26" t="s">
        <v>0</v>
      </c>
    </row>
    <row r="427" spans="2:15" x14ac:dyDescent="0.25">
      <c r="B427" s="23" t="s">
        <v>144</v>
      </c>
      <c r="C427" s="1" t="s">
        <v>153</v>
      </c>
      <c r="D427" s="1"/>
      <c r="E427" s="183" t="s">
        <v>147</v>
      </c>
      <c r="F427" s="1"/>
      <c r="G427" s="24">
        <v>44945.433611111112</v>
      </c>
      <c r="H427" s="24">
        <v>45412</v>
      </c>
      <c r="I427" s="1" t="s">
        <v>109</v>
      </c>
      <c r="J427" s="182">
        <v>26517.78</v>
      </c>
      <c r="K427" s="182">
        <v>25083.56</v>
      </c>
      <c r="L427" s="182">
        <v>25092.0952469408</v>
      </c>
      <c r="M427" s="182">
        <v>26517.78</v>
      </c>
      <c r="N427" s="182">
        <v>94.623664752300002</v>
      </c>
      <c r="O427" s="26" t="s">
        <v>0</v>
      </c>
    </row>
    <row r="428" spans="2:15" x14ac:dyDescent="0.25">
      <c r="B428" s="23" t="s">
        <v>144</v>
      </c>
      <c r="C428" s="1" t="s">
        <v>153</v>
      </c>
      <c r="D428" s="1"/>
      <c r="E428" s="183" t="s">
        <v>147</v>
      </c>
      <c r="F428" s="1"/>
      <c r="G428" s="24">
        <v>44986.519317129634</v>
      </c>
      <c r="H428" s="24">
        <v>46153</v>
      </c>
      <c r="I428" s="1" t="s">
        <v>109</v>
      </c>
      <c r="J428" s="182">
        <v>122105.48</v>
      </c>
      <c r="K428" s="182">
        <v>104514.58</v>
      </c>
      <c r="L428" s="182">
        <v>100883.9752398577</v>
      </c>
      <c r="M428" s="182">
        <v>122105.48</v>
      </c>
      <c r="N428" s="182">
        <v>82.620350241300002</v>
      </c>
      <c r="O428" s="26" t="s">
        <v>0</v>
      </c>
    </row>
    <row r="429" spans="2:15" x14ac:dyDescent="0.25">
      <c r="B429" s="23" t="s">
        <v>144</v>
      </c>
      <c r="C429" s="1" t="s">
        <v>153</v>
      </c>
      <c r="D429" s="1"/>
      <c r="E429" s="183" t="s">
        <v>147</v>
      </c>
      <c r="F429" s="1"/>
      <c r="G429" s="24">
        <v>44986.519756944443</v>
      </c>
      <c r="H429" s="24">
        <v>46153</v>
      </c>
      <c r="I429" s="1" t="s">
        <v>109</v>
      </c>
      <c r="J429" s="182">
        <v>122105.48</v>
      </c>
      <c r="K429" s="182">
        <v>104514.58</v>
      </c>
      <c r="L429" s="182">
        <v>100883.9752398577</v>
      </c>
      <c r="M429" s="182">
        <v>122105.48</v>
      </c>
      <c r="N429" s="182">
        <v>82.620350241300002</v>
      </c>
      <c r="O429" s="26" t="s">
        <v>0</v>
      </c>
    </row>
    <row r="430" spans="2:15" x14ac:dyDescent="0.25">
      <c r="B430" s="23" t="s">
        <v>144</v>
      </c>
      <c r="C430" s="1" t="s">
        <v>153</v>
      </c>
      <c r="D430" s="1"/>
      <c r="E430" s="183" t="s">
        <v>147</v>
      </c>
      <c r="F430" s="1"/>
      <c r="G430" s="24">
        <v>44986.519768518519</v>
      </c>
      <c r="H430" s="24">
        <v>46153</v>
      </c>
      <c r="I430" s="1" t="s">
        <v>109</v>
      </c>
      <c r="J430" s="182">
        <v>122105.48</v>
      </c>
      <c r="K430" s="182">
        <v>104514.58</v>
      </c>
      <c r="L430" s="182">
        <v>100883.9752398577</v>
      </c>
      <c r="M430" s="182">
        <v>122105.48</v>
      </c>
      <c r="N430" s="182">
        <v>82.620350241300002</v>
      </c>
      <c r="O430" s="26" t="s">
        <v>0</v>
      </c>
    </row>
    <row r="431" spans="2:15" x14ac:dyDescent="0.25">
      <c r="B431" s="23" t="s">
        <v>144</v>
      </c>
      <c r="C431" s="1" t="s">
        <v>153</v>
      </c>
      <c r="D431" s="1"/>
      <c r="E431" s="183" t="s">
        <v>147</v>
      </c>
      <c r="F431" s="1"/>
      <c r="G431" s="24">
        <v>44986.519768518519</v>
      </c>
      <c r="H431" s="24">
        <v>46153</v>
      </c>
      <c r="I431" s="1" t="s">
        <v>109</v>
      </c>
      <c r="J431" s="182">
        <v>122105.48</v>
      </c>
      <c r="K431" s="182">
        <v>104514.58</v>
      </c>
      <c r="L431" s="182">
        <v>100883.9752398577</v>
      </c>
      <c r="M431" s="182">
        <v>122105.48</v>
      </c>
      <c r="N431" s="182">
        <v>82.620350241300002</v>
      </c>
      <c r="O431" s="26" t="s">
        <v>0</v>
      </c>
    </row>
    <row r="432" spans="2:15" x14ac:dyDescent="0.25">
      <c r="B432" s="23" t="s">
        <v>144</v>
      </c>
      <c r="C432" s="1" t="s">
        <v>153</v>
      </c>
      <c r="D432" s="1"/>
      <c r="E432" s="183" t="s">
        <v>147</v>
      </c>
      <c r="F432" s="1"/>
      <c r="G432" s="24">
        <v>44986.519780092589</v>
      </c>
      <c r="H432" s="24">
        <v>46153</v>
      </c>
      <c r="I432" s="1" t="s">
        <v>109</v>
      </c>
      <c r="J432" s="182">
        <v>122105.48</v>
      </c>
      <c r="K432" s="182">
        <v>104514.58</v>
      </c>
      <c r="L432" s="182">
        <v>100883.9752398577</v>
      </c>
      <c r="M432" s="182">
        <v>122105.48</v>
      </c>
      <c r="N432" s="182">
        <v>82.620350241300002</v>
      </c>
      <c r="O432" s="26" t="s">
        <v>0</v>
      </c>
    </row>
    <row r="433" spans="2:15" x14ac:dyDescent="0.25">
      <c r="B433" s="23" t="s">
        <v>162</v>
      </c>
      <c r="C433" s="1" t="s">
        <v>153</v>
      </c>
      <c r="D433" s="1"/>
      <c r="E433" s="183" t="s">
        <v>147</v>
      </c>
      <c r="F433" s="1"/>
      <c r="G433" s="24">
        <v>45020.712453703702</v>
      </c>
      <c r="H433" s="24">
        <v>46659</v>
      </c>
      <c r="I433" s="1" t="s">
        <v>109</v>
      </c>
      <c r="J433" s="182">
        <v>223307.78</v>
      </c>
      <c r="K433" s="182">
        <v>175176.2</v>
      </c>
      <c r="L433" s="182">
        <v>177713.26304452639</v>
      </c>
      <c r="M433" s="182">
        <v>223307.78</v>
      </c>
      <c r="N433" s="182">
        <v>79.582208485799995</v>
      </c>
      <c r="O433" s="26" t="s">
        <v>166</v>
      </c>
    </row>
    <row r="434" spans="2:15" x14ac:dyDescent="0.25">
      <c r="B434" s="23" t="s">
        <v>162</v>
      </c>
      <c r="C434" s="1" t="s">
        <v>153</v>
      </c>
      <c r="D434" s="1"/>
      <c r="E434" s="183" t="s">
        <v>147</v>
      </c>
      <c r="F434" s="1"/>
      <c r="G434" s="24">
        <v>45020.71466435185</v>
      </c>
      <c r="H434" s="24">
        <v>46657</v>
      </c>
      <c r="I434" s="1" t="s">
        <v>109</v>
      </c>
      <c r="J434" s="182">
        <v>141640.93</v>
      </c>
      <c r="K434" s="182">
        <v>111111.76</v>
      </c>
      <c r="L434" s="182">
        <v>112720.9798441373</v>
      </c>
      <c r="M434" s="182">
        <v>141640.93</v>
      </c>
      <c r="N434" s="182">
        <v>79.582208224799999</v>
      </c>
      <c r="O434" s="26" t="s">
        <v>0</v>
      </c>
    </row>
    <row r="435" spans="2:15" x14ac:dyDescent="0.25">
      <c r="B435" s="23" t="s">
        <v>144</v>
      </c>
      <c r="C435" s="1" t="s">
        <v>153</v>
      </c>
      <c r="D435" s="1"/>
      <c r="E435" s="183" t="s">
        <v>147</v>
      </c>
      <c r="F435" s="1"/>
      <c r="G435" s="24">
        <v>45026.435648148152</v>
      </c>
      <c r="H435" s="24">
        <v>46146</v>
      </c>
      <c r="I435" s="1" t="s">
        <v>109</v>
      </c>
      <c r="J435" s="182">
        <v>119378.08</v>
      </c>
      <c r="K435" s="182">
        <v>102505.38</v>
      </c>
      <c r="L435" s="182">
        <v>101007.5949672807</v>
      </c>
      <c r="M435" s="182">
        <v>119378.08</v>
      </c>
      <c r="N435" s="182">
        <v>84.611509053700004</v>
      </c>
      <c r="O435" s="26" t="s">
        <v>0</v>
      </c>
    </row>
    <row r="436" spans="2:15" x14ac:dyDescent="0.25">
      <c r="B436" s="23" t="s">
        <v>163</v>
      </c>
      <c r="C436" s="1" t="s">
        <v>153</v>
      </c>
      <c r="D436" s="1"/>
      <c r="E436" s="183" t="s">
        <v>147</v>
      </c>
      <c r="F436" s="1"/>
      <c r="G436" s="24">
        <v>45042.485995370371</v>
      </c>
      <c r="H436" s="24">
        <v>46659</v>
      </c>
      <c r="I436" s="1" t="s">
        <v>109</v>
      </c>
      <c r="J436" s="182">
        <v>38112.29</v>
      </c>
      <c r="K436" s="182">
        <v>30138.09</v>
      </c>
      <c r="L436" s="182">
        <v>30456.957814282701</v>
      </c>
      <c r="M436" s="182">
        <v>38112.29</v>
      </c>
      <c r="N436" s="182">
        <v>79.913743871799994</v>
      </c>
      <c r="O436" s="26" t="s">
        <v>0</v>
      </c>
    </row>
    <row r="437" spans="2:15" x14ac:dyDescent="0.25">
      <c r="B437" s="23" t="s">
        <v>144</v>
      </c>
      <c r="C437" s="1" t="s">
        <v>153</v>
      </c>
      <c r="D437" s="1"/>
      <c r="E437" s="183" t="s">
        <v>147</v>
      </c>
      <c r="F437" s="1"/>
      <c r="G437" s="24">
        <v>45044.606481481489</v>
      </c>
      <c r="H437" s="24">
        <v>46146</v>
      </c>
      <c r="I437" s="1" t="s">
        <v>109</v>
      </c>
      <c r="J437" s="182">
        <v>116650.68</v>
      </c>
      <c r="K437" s="182">
        <v>100066.08</v>
      </c>
      <c r="L437" s="182">
        <v>101006.6702628468</v>
      </c>
      <c r="M437" s="182">
        <v>116650.68</v>
      </c>
      <c r="N437" s="182">
        <v>86.589011108099996</v>
      </c>
      <c r="O437" s="26" t="s">
        <v>0</v>
      </c>
    </row>
    <row r="438" spans="2:15" x14ac:dyDescent="0.25">
      <c r="B438" s="23" t="s">
        <v>144</v>
      </c>
      <c r="C438" s="1" t="s">
        <v>153</v>
      </c>
      <c r="D438" s="1"/>
      <c r="E438" s="183" t="s">
        <v>147</v>
      </c>
      <c r="F438" s="1"/>
      <c r="G438" s="24">
        <v>45062.496712962966</v>
      </c>
      <c r="H438" s="24">
        <v>46146</v>
      </c>
      <c r="I438" s="1" t="s">
        <v>109</v>
      </c>
      <c r="J438" s="182">
        <v>116650.68</v>
      </c>
      <c r="K438" s="182">
        <v>100319.14</v>
      </c>
      <c r="L438" s="182">
        <v>100992.45049284449</v>
      </c>
      <c r="M438" s="182">
        <v>116650.68</v>
      </c>
      <c r="N438" s="182">
        <v>86.576821063400004</v>
      </c>
      <c r="O438" s="26" t="s">
        <v>0</v>
      </c>
    </row>
    <row r="439" spans="2:15" x14ac:dyDescent="0.25">
      <c r="B439" s="23" t="s">
        <v>144</v>
      </c>
      <c r="C439" s="1" t="s">
        <v>153</v>
      </c>
      <c r="D439" s="1"/>
      <c r="E439" s="183" t="s">
        <v>147</v>
      </c>
      <c r="F439" s="1"/>
      <c r="G439" s="24">
        <v>45062.497789351859</v>
      </c>
      <c r="H439" s="24">
        <v>46146</v>
      </c>
      <c r="I439" s="1" t="s">
        <v>109</v>
      </c>
      <c r="J439" s="182">
        <v>116650.68</v>
      </c>
      <c r="K439" s="182">
        <v>100319.14</v>
      </c>
      <c r="L439" s="182">
        <v>100992.45049284449</v>
      </c>
      <c r="M439" s="182">
        <v>116650.68</v>
      </c>
      <c r="N439" s="182">
        <v>86.576821063400004</v>
      </c>
      <c r="O439" s="26" t="s">
        <v>0</v>
      </c>
    </row>
    <row r="440" spans="2:15" x14ac:dyDescent="0.25">
      <c r="B440" s="23" t="s">
        <v>144</v>
      </c>
      <c r="C440" s="1" t="s">
        <v>153</v>
      </c>
      <c r="D440" s="1"/>
      <c r="E440" s="183" t="s">
        <v>147</v>
      </c>
      <c r="F440" s="1"/>
      <c r="G440" s="24">
        <v>45062.497800925928</v>
      </c>
      <c r="H440" s="24">
        <v>46146</v>
      </c>
      <c r="I440" s="1" t="s">
        <v>109</v>
      </c>
      <c r="J440" s="182">
        <v>116650.68</v>
      </c>
      <c r="K440" s="182">
        <v>100319.14</v>
      </c>
      <c r="L440" s="182">
        <v>100992.45049284449</v>
      </c>
      <c r="M440" s="182">
        <v>116650.68</v>
      </c>
      <c r="N440" s="182">
        <v>86.576821063400004</v>
      </c>
      <c r="O440" s="26" t="s">
        <v>0</v>
      </c>
    </row>
    <row r="441" spans="2:15" x14ac:dyDescent="0.25">
      <c r="B441" s="23" t="s">
        <v>145</v>
      </c>
      <c r="C441" s="1" t="s">
        <v>159</v>
      </c>
      <c r="D441" s="1"/>
      <c r="E441" s="183" t="s">
        <v>147</v>
      </c>
      <c r="F441" s="1" t="s">
        <v>148</v>
      </c>
      <c r="G441" s="24">
        <v>45002.67109953703</v>
      </c>
      <c r="H441" s="24">
        <v>47297</v>
      </c>
      <c r="I441" s="1" t="s">
        <v>109</v>
      </c>
      <c r="J441" s="182">
        <v>109031.4</v>
      </c>
      <c r="K441" s="182">
        <v>76021.440000000002</v>
      </c>
      <c r="L441" s="182">
        <v>76223.984896628506</v>
      </c>
      <c r="M441" s="182">
        <v>109031.4</v>
      </c>
      <c r="N441" s="182">
        <v>69.910122126900006</v>
      </c>
      <c r="O441" s="26" t="s">
        <v>166</v>
      </c>
    </row>
    <row r="442" spans="2:15" x14ac:dyDescent="0.25">
      <c r="B442" s="23" t="s">
        <v>145</v>
      </c>
      <c r="C442" s="1" t="s">
        <v>159</v>
      </c>
      <c r="D442" s="1"/>
      <c r="E442" s="183" t="s">
        <v>147</v>
      </c>
      <c r="F442" s="1" t="s">
        <v>148</v>
      </c>
      <c r="G442" s="24">
        <v>45033.515509259261</v>
      </c>
      <c r="H442" s="24">
        <v>47297</v>
      </c>
      <c r="I442" s="1" t="s">
        <v>109</v>
      </c>
      <c r="J442" s="182">
        <v>1436301.5</v>
      </c>
      <c r="K442" s="182">
        <v>1002109.61</v>
      </c>
      <c r="L442" s="182">
        <v>1016307.7385492659</v>
      </c>
      <c r="M442" s="182">
        <v>1436301.5</v>
      </c>
      <c r="N442" s="182">
        <v>70.758663034799994</v>
      </c>
      <c r="O442" s="26" t="s">
        <v>0</v>
      </c>
    </row>
    <row r="443" spans="2:15" x14ac:dyDescent="0.25">
      <c r="B443" s="23" t="s">
        <v>145</v>
      </c>
      <c r="C443" s="1" t="s">
        <v>159</v>
      </c>
      <c r="D443" s="1"/>
      <c r="E443" s="183" t="s">
        <v>147</v>
      </c>
      <c r="F443" s="1" t="s">
        <v>148</v>
      </c>
      <c r="G443" s="24">
        <v>45078.688472222217</v>
      </c>
      <c r="H443" s="24">
        <v>47297</v>
      </c>
      <c r="I443" s="1" t="s">
        <v>109</v>
      </c>
      <c r="J443" s="182">
        <v>2886965.75</v>
      </c>
      <c r="K443" s="182">
        <v>2031586.93</v>
      </c>
      <c r="L443" s="182">
        <v>2042818.2163628796</v>
      </c>
      <c r="M443" s="182">
        <v>2886965.75</v>
      </c>
      <c r="N443" s="182">
        <v>70.760043355700006</v>
      </c>
      <c r="O443" s="26" t="s">
        <v>0</v>
      </c>
    </row>
    <row r="444" spans="2:15" x14ac:dyDescent="0.25">
      <c r="B444" s="23" t="s">
        <v>145</v>
      </c>
      <c r="C444" s="1" t="s">
        <v>159</v>
      </c>
      <c r="D444" s="1"/>
      <c r="E444" s="183" t="s">
        <v>147</v>
      </c>
      <c r="F444" s="1" t="s">
        <v>148</v>
      </c>
      <c r="G444" s="24">
        <v>45099.663877314815</v>
      </c>
      <c r="H444" s="24">
        <v>47297</v>
      </c>
      <c r="I444" s="1" t="s">
        <v>109</v>
      </c>
      <c r="J444" s="182">
        <v>1397521.25</v>
      </c>
      <c r="K444" s="182">
        <v>987368.4</v>
      </c>
      <c r="L444" s="182">
        <v>988871.27634269395</v>
      </c>
      <c r="M444" s="182">
        <v>1397521.25</v>
      </c>
      <c r="N444" s="182">
        <v>70.758943833100005</v>
      </c>
      <c r="O444" s="26" t="s">
        <v>0</v>
      </c>
    </row>
    <row r="445" spans="2:15" x14ac:dyDescent="0.25">
      <c r="B445" s="23" t="s">
        <v>145</v>
      </c>
      <c r="C445" s="1" t="s">
        <v>192</v>
      </c>
      <c r="D445" s="1" t="s">
        <v>200</v>
      </c>
      <c r="E445" s="183" t="s">
        <v>147</v>
      </c>
      <c r="F445" s="1"/>
      <c r="G445" s="24">
        <v>44376.652337962965</v>
      </c>
      <c r="H445" s="24">
        <v>46931</v>
      </c>
      <c r="I445" s="1" t="s">
        <v>109</v>
      </c>
      <c r="J445" s="182">
        <v>2234999.94</v>
      </c>
      <c r="K445" s="182">
        <v>1500000.02</v>
      </c>
      <c r="L445" s="182">
        <v>1500003.2156540861</v>
      </c>
      <c r="M445" s="182">
        <v>2234999.94</v>
      </c>
      <c r="N445" s="182">
        <v>67.114239638599997</v>
      </c>
      <c r="O445" s="26" t="s">
        <v>0</v>
      </c>
    </row>
    <row r="446" spans="2:15" x14ac:dyDescent="0.25">
      <c r="B446" s="23" t="s">
        <v>145</v>
      </c>
      <c r="C446" s="1" t="s">
        <v>192</v>
      </c>
      <c r="D446" s="1" t="s">
        <v>200</v>
      </c>
      <c r="E446" s="183" t="s">
        <v>147</v>
      </c>
      <c r="F446" s="1"/>
      <c r="G446" s="24">
        <v>44720.433750000004</v>
      </c>
      <c r="H446" s="24">
        <v>46202</v>
      </c>
      <c r="I446" s="1" t="s">
        <v>109</v>
      </c>
      <c r="J446" s="182">
        <v>141678.59</v>
      </c>
      <c r="K446" s="182">
        <v>112383.7</v>
      </c>
      <c r="L446" s="182">
        <v>111002.0928327209</v>
      </c>
      <c r="M446" s="182">
        <v>141678.59</v>
      </c>
      <c r="N446" s="182">
        <v>78.3478243486</v>
      </c>
      <c r="O446" s="26" t="s">
        <v>0</v>
      </c>
    </row>
    <row r="447" spans="2:15" x14ac:dyDescent="0.25">
      <c r="B447" s="23" t="s">
        <v>145</v>
      </c>
      <c r="C447" s="1" t="s">
        <v>192</v>
      </c>
      <c r="D447" s="1" t="s">
        <v>200</v>
      </c>
      <c r="E447" s="183" t="s">
        <v>147</v>
      </c>
      <c r="F447" s="1"/>
      <c r="G447" s="24">
        <v>44865.539166666669</v>
      </c>
      <c r="H447" s="24">
        <v>46931</v>
      </c>
      <c r="I447" s="1" t="s">
        <v>109</v>
      </c>
      <c r="J447" s="182">
        <v>1261947.95</v>
      </c>
      <c r="K447" s="182">
        <v>905350.68</v>
      </c>
      <c r="L447" s="182">
        <v>900026.95860438491</v>
      </c>
      <c r="M447" s="182">
        <v>1261947.95</v>
      </c>
      <c r="N447" s="182">
        <v>71.320450150499994</v>
      </c>
      <c r="O447" s="26" t="s">
        <v>0</v>
      </c>
    </row>
    <row r="448" spans="2:15" x14ac:dyDescent="0.25">
      <c r="B448" s="23" t="s">
        <v>145</v>
      </c>
      <c r="C448" s="1" t="s">
        <v>192</v>
      </c>
      <c r="D448" s="1" t="s">
        <v>200</v>
      </c>
      <c r="E448" s="183" t="s">
        <v>147</v>
      </c>
      <c r="F448" s="1"/>
      <c r="G448" s="24">
        <v>44985.641481481485</v>
      </c>
      <c r="H448" s="24">
        <v>46202</v>
      </c>
      <c r="I448" s="1" t="s">
        <v>109</v>
      </c>
      <c r="J448" s="182">
        <v>429593.86</v>
      </c>
      <c r="K448" s="182">
        <v>353739.73</v>
      </c>
      <c r="L448" s="182">
        <v>350009.19963542902</v>
      </c>
      <c r="M448" s="182">
        <v>429593.86</v>
      </c>
      <c r="N448" s="182">
        <v>81.474441845000001</v>
      </c>
      <c r="O448" s="26" t="s">
        <v>0</v>
      </c>
    </row>
    <row r="449" spans="2:15" x14ac:dyDescent="0.25">
      <c r="B449" s="23" t="s">
        <v>145</v>
      </c>
      <c r="C449" s="1" t="s">
        <v>192</v>
      </c>
      <c r="D449" s="1" t="s">
        <v>200</v>
      </c>
      <c r="E449" s="183" t="s">
        <v>147</v>
      </c>
      <c r="F449" s="1"/>
      <c r="G449" s="24">
        <v>45002.674942129634</v>
      </c>
      <c r="H449" s="24">
        <v>48026</v>
      </c>
      <c r="I449" s="1" t="s">
        <v>109</v>
      </c>
      <c r="J449" s="182">
        <v>1647014.89</v>
      </c>
      <c r="K449" s="182">
        <v>1021897.35</v>
      </c>
      <c r="L449" s="182">
        <v>1006002.7606416836</v>
      </c>
      <c r="M449" s="182">
        <v>1647014.89</v>
      </c>
      <c r="N449" s="182">
        <v>61.080368292300001</v>
      </c>
      <c r="O449" s="26" t="s">
        <v>0</v>
      </c>
    </row>
    <row r="450" spans="2:15" x14ac:dyDescent="0.25">
      <c r="B450" s="23" t="s">
        <v>145</v>
      </c>
      <c r="C450" s="1" t="s">
        <v>192</v>
      </c>
      <c r="D450" s="1" t="s">
        <v>200</v>
      </c>
      <c r="E450" s="183" t="s">
        <v>147</v>
      </c>
      <c r="F450" s="1"/>
      <c r="G450" s="24">
        <v>45002.67496527778</v>
      </c>
      <c r="H450" s="24">
        <v>48026</v>
      </c>
      <c r="I450" s="1" t="s">
        <v>109</v>
      </c>
      <c r="J450" s="182">
        <v>122789.47</v>
      </c>
      <c r="K450" s="182">
        <v>76185.17</v>
      </c>
      <c r="L450" s="182">
        <v>75000.272182443194</v>
      </c>
      <c r="M450" s="182">
        <v>122789.47</v>
      </c>
      <c r="N450" s="182">
        <v>61.080377806400001</v>
      </c>
      <c r="O450" s="26" t="s">
        <v>166</v>
      </c>
    </row>
    <row r="451" spans="2:15" x14ac:dyDescent="0.25">
      <c r="B451" s="23" t="s">
        <v>145</v>
      </c>
      <c r="C451" s="1" t="s">
        <v>192</v>
      </c>
      <c r="D451" s="1" t="s">
        <v>200</v>
      </c>
      <c r="E451" s="183" t="s">
        <v>147</v>
      </c>
      <c r="F451" s="1"/>
      <c r="G451" s="24">
        <v>45007.672500000001</v>
      </c>
      <c r="H451" s="24">
        <v>48026</v>
      </c>
      <c r="I451" s="1" t="s">
        <v>109</v>
      </c>
      <c r="J451" s="182">
        <v>85133.99</v>
      </c>
      <c r="K451" s="182">
        <v>52876.22</v>
      </c>
      <c r="L451" s="182">
        <v>52000.823931693703</v>
      </c>
      <c r="M451" s="182">
        <v>85133.99</v>
      </c>
      <c r="N451" s="182">
        <v>61.081154462199997</v>
      </c>
      <c r="O451" s="26" t="s">
        <v>0</v>
      </c>
    </row>
    <row r="452" spans="2:15" x14ac:dyDescent="0.25">
      <c r="B452" s="23" t="s">
        <v>145</v>
      </c>
      <c r="C452" s="1" t="s">
        <v>192</v>
      </c>
      <c r="D452" s="1" t="s">
        <v>200</v>
      </c>
      <c r="E452" s="183" t="s">
        <v>147</v>
      </c>
      <c r="F452" s="1"/>
      <c r="G452" s="24">
        <v>45012.696631944447</v>
      </c>
      <c r="H452" s="24">
        <v>46931</v>
      </c>
      <c r="I452" s="1" t="s">
        <v>109</v>
      </c>
      <c r="J452" s="182">
        <v>141240.67000000001</v>
      </c>
      <c r="K452" s="182">
        <v>103701.86</v>
      </c>
      <c r="L452" s="182">
        <v>102000.6030280105</v>
      </c>
      <c r="M452" s="182">
        <v>141240.67000000001</v>
      </c>
      <c r="N452" s="182">
        <v>72.217586498299994</v>
      </c>
      <c r="O452" s="26" t="s">
        <v>0</v>
      </c>
    </row>
    <row r="453" spans="2:15" x14ac:dyDescent="0.25">
      <c r="B453" s="23" t="s">
        <v>145</v>
      </c>
      <c r="C453" s="1" t="s">
        <v>192</v>
      </c>
      <c r="D453" s="1" t="s">
        <v>200</v>
      </c>
      <c r="E453" s="183" t="s">
        <v>147</v>
      </c>
      <c r="F453" s="1"/>
      <c r="G453" s="24">
        <v>45012.698842592596</v>
      </c>
      <c r="H453" s="24">
        <v>46931</v>
      </c>
      <c r="I453" s="1" t="s">
        <v>109</v>
      </c>
      <c r="J453" s="182">
        <v>69235.56</v>
      </c>
      <c r="K453" s="182">
        <v>50834.27</v>
      </c>
      <c r="L453" s="182">
        <v>50000.246977075301</v>
      </c>
      <c r="M453" s="182">
        <v>69235.56</v>
      </c>
      <c r="N453" s="182">
        <v>72.217581510200006</v>
      </c>
      <c r="O453" s="26" t="s">
        <v>0</v>
      </c>
    </row>
    <row r="454" spans="2:15" x14ac:dyDescent="0.25">
      <c r="B454" s="23" t="s">
        <v>145</v>
      </c>
      <c r="C454" s="1" t="s">
        <v>192</v>
      </c>
      <c r="D454" s="1" t="s">
        <v>200</v>
      </c>
      <c r="E454" s="183" t="s">
        <v>147</v>
      </c>
      <c r="F454" s="1"/>
      <c r="G454" s="24">
        <v>45021.426516203705</v>
      </c>
      <c r="H454" s="24">
        <v>46202</v>
      </c>
      <c r="I454" s="1" t="s">
        <v>109</v>
      </c>
      <c r="J454" s="182">
        <v>224072.98</v>
      </c>
      <c r="K454" s="182">
        <v>185164.73</v>
      </c>
      <c r="L454" s="182">
        <v>185001.09070483709</v>
      </c>
      <c r="M454" s="182">
        <v>224072.98</v>
      </c>
      <c r="N454" s="182">
        <v>82.562873357100003</v>
      </c>
      <c r="O454" s="26" t="s">
        <v>0</v>
      </c>
    </row>
    <row r="455" spans="2:15" x14ac:dyDescent="0.25">
      <c r="B455" s="23" t="s">
        <v>145</v>
      </c>
      <c r="C455" s="1" t="s">
        <v>192</v>
      </c>
      <c r="D455" s="1" t="s">
        <v>200</v>
      </c>
      <c r="E455" s="183" t="s">
        <v>147</v>
      </c>
      <c r="F455" s="1"/>
      <c r="G455" s="24">
        <v>45021.429687499993</v>
      </c>
      <c r="H455" s="24">
        <v>45947</v>
      </c>
      <c r="I455" s="1" t="s">
        <v>109</v>
      </c>
      <c r="J455" s="182">
        <v>363241.44</v>
      </c>
      <c r="K455" s="182">
        <v>314087.32</v>
      </c>
      <c r="L455" s="182">
        <v>313820.1126677352</v>
      </c>
      <c r="M455" s="182">
        <v>363241.44</v>
      </c>
      <c r="N455" s="182">
        <v>86.394358713000003</v>
      </c>
      <c r="O455" s="26" t="s">
        <v>0</v>
      </c>
    </row>
    <row r="456" spans="2:15" x14ac:dyDescent="0.25">
      <c r="B456" s="23" t="s">
        <v>145</v>
      </c>
      <c r="C456" s="1" t="s">
        <v>192</v>
      </c>
      <c r="D456" s="1" t="s">
        <v>200</v>
      </c>
      <c r="E456" s="183" t="s">
        <v>147</v>
      </c>
      <c r="F456" s="1"/>
      <c r="G456" s="24">
        <v>45029.647152777776</v>
      </c>
      <c r="H456" s="24">
        <v>48026</v>
      </c>
      <c r="I456" s="1" t="s">
        <v>109</v>
      </c>
      <c r="J456" s="182">
        <v>161849.26</v>
      </c>
      <c r="K456" s="182">
        <v>100267.13</v>
      </c>
      <c r="L456" s="182">
        <v>100002.0492373306</v>
      </c>
      <c r="M456" s="182">
        <v>161849.26</v>
      </c>
      <c r="N456" s="182">
        <v>61.787152587100003</v>
      </c>
      <c r="O456" s="26" t="s">
        <v>0</v>
      </c>
    </row>
    <row r="457" spans="2:15" x14ac:dyDescent="0.25">
      <c r="B457" s="23" t="s">
        <v>145</v>
      </c>
      <c r="C457" s="1" t="s">
        <v>192</v>
      </c>
      <c r="D457" s="1" t="s">
        <v>200</v>
      </c>
      <c r="E457" s="183" t="s">
        <v>147</v>
      </c>
      <c r="F457" s="1"/>
      <c r="G457" s="24">
        <v>45029.650648148148</v>
      </c>
      <c r="H457" s="24">
        <v>48026</v>
      </c>
      <c r="I457" s="1" t="s">
        <v>109</v>
      </c>
      <c r="J457" s="182">
        <v>161849.26</v>
      </c>
      <c r="K457" s="182">
        <v>100267.13</v>
      </c>
      <c r="L457" s="182">
        <v>100002.0492373306</v>
      </c>
      <c r="M457" s="182">
        <v>161849.26</v>
      </c>
      <c r="N457" s="182">
        <v>61.787152587100003</v>
      </c>
      <c r="O457" s="26" t="s">
        <v>0</v>
      </c>
    </row>
    <row r="458" spans="2:15" x14ac:dyDescent="0.25">
      <c r="B458" s="23" t="s">
        <v>145</v>
      </c>
      <c r="C458" s="1" t="s">
        <v>192</v>
      </c>
      <c r="D458" s="1" t="s">
        <v>200</v>
      </c>
      <c r="E458" s="183" t="s">
        <v>147</v>
      </c>
      <c r="F458" s="1"/>
      <c r="G458" s="24">
        <v>45029.66138888889</v>
      </c>
      <c r="H458" s="24">
        <v>48026</v>
      </c>
      <c r="I458" s="1" t="s">
        <v>109</v>
      </c>
      <c r="J458" s="182">
        <v>8092.4</v>
      </c>
      <c r="K458" s="182">
        <v>5013.3599999999997</v>
      </c>
      <c r="L458" s="182">
        <v>5000.0616797182001</v>
      </c>
      <c r="M458" s="182">
        <v>8092.4</v>
      </c>
      <c r="N458" s="182">
        <v>61.787129649000001</v>
      </c>
      <c r="O458" s="26" t="s">
        <v>0</v>
      </c>
    </row>
    <row r="459" spans="2:15" x14ac:dyDescent="0.25">
      <c r="B459" s="23" t="s">
        <v>145</v>
      </c>
      <c r="C459" s="1" t="s">
        <v>192</v>
      </c>
      <c r="D459" s="1" t="s">
        <v>200</v>
      </c>
      <c r="E459" s="183" t="s">
        <v>147</v>
      </c>
      <c r="F459" s="1"/>
      <c r="G459" s="24">
        <v>45030.695567129624</v>
      </c>
      <c r="H459" s="24">
        <v>48026</v>
      </c>
      <c r="I459" s="1" t="s">
        <v>109</v>
      </c>
      <c r="J459" s="182">
        <v>173178.7</v>
      </c>
      <c r="K459" s="182">
        <v>107307.78</v>
      </c>
      <c r="L459" s="182">
        <v>107002.2917621013</v>
      </c>
      <c r="M459" s="182">
        <v>173178.7</v>
      </c>
      <c r="N459" s="182">
        <v>61.787212724299998</v>
      </c>
      <c r="O459" s="26" t="s">
        <v>0</v>
      </c>
    </row>
    <row r="460" spans="2:15" x14ac:dyDescent="0.25">
      <c r="B460" s="23" t="s">
        <v>145</v>
      </c>
      <c r="C460" s="1" t="s">
        <v>192</v>
      </c>
      <c r="D460" s="1" t="s">
        <v>200</v>
      </c>
      <c r="E460" s="183" t="s">
        <v>147</v>
      </c>
      <c r="F460" s="1"/>
      <c r="G460" s="24">
        <v>45030.69935185185</v>
      </c>
      <c r="H460" s="24">
        <v>48026</v>
      </c>
      <c r="I460" s="1" t="s">
        <v>109</v>
      </c>
      <c r="J460" s="182">
        <v>173178.7</v>
      </c>
      <c r="K460" s="182">
        <v>107307.78</v>
      </c>
      <c r="L460" s="182">
        <v>107002.2917621013</v>
      </c>
      <c r="M460" s="182">
        <v>173178.7</v>
      </c>
      <c r="N460" s="182">
        <v>61.787212724299998</v>
      </c>
      <c r="O460" s="26" t="s">
        <v>166</v>
      </c>
    </row>
    <row r="461" spans="2:15" x14ac:dyDescent="0.25">
      <c r="B461" s="23" t="s">
        <v>145</v>
      </c>
      <c r="C461" s="1" t="s">
        <v>192</v>
      </c>
      <c r="D461" s="1" t="s">
        <v>200</v>
      </c>
      <c r="E461" s="183" t="s">
        <v>147</v>
      </c>
      <c r="F461" s="1"/>
      <c r="G461" s="24">
        <v>45030.703310185185</v>
      </c>
      <c r="H461" s="24">
        <v>48026</v>
      </c>
      <c r="I461" s="1" t="s">
        <v>109</v>
      </c>
      <c r="J461" s="182">
        <v>883697.21</v>
      </c>
      <c r="K461" s="182">
        <v>547570.66</v>
      </c>
      <c r="L461" s="182">
        <v>546011.88090403646</v>
      </c>
      <c r="M461" s="182">
        <v>883697.21</v>
      </c>
      <c r="N461" s="182">
        <v>61.7872133945</v>
      </c>
      <c r="O461" s="26" t="s">
        <v>0</v>
      </c>
    </row>
    <row r="462" spans="2:15" x14ac:dyDescent="0.25">
      <c r="B462" s="23" t="s">
        <v>145</v>
      </c>
      <c r="C462" s="1" t="s">
        <v>192</v>
      </c>
      <c r="D462" s="1" t="s">
        <v>200</v>
      </c>
      <c r="E462" s="183" t="s">
        <v>147</v>
      </c>
      <c r="F462" s="1"/>
      <c r="G462" s="24">
        <v>45097.665590277778</v>
      </c>
      <c r="H462" s="24">
        <v>48026</v>
      </c>
      <c r="I462" s="1" t="s">
        <v>109</v>
      </c>
      <c r="J462" s="182">
        <v>113294.42</v>
      </c>
      <c r="K462" s="182">
        <v>71166.27</v>
      </c>
      <c r="L462" s="182">
        <v>70002.331380614502</v>
      </c>
      <c r="M462" s="182">
        <v>113294.42</v>
      </c>
      <c r="N462" s="182">
        <v>61.787978066900003</v>
      </c>
      <c r="O462" s="26" t="s">
        <v>166</v>
      </c>
    </row>
    <row r="463" spans="2:15" x14ac:dyDescent="0.25">
      <c r="B463" s="23" t="s">
        <v>145</v>
      </c>
      <c r="C463" s="1" t="s">
        <v>192</v>
      </c>
      <c r="D463" s="1" t="s">
        <v>200</v>
      </c>
      <c r="E463" s="183" t="s">
        <v>147</v>
      </c>
      <c r="F463" s="1"/>
      <c r="G463" s="24">
        <v>45097.666180555556</v>
      </c>
      <c r="H463" s="24">
        <v>48026</v>
      </c>
      <c r="I463" s="1" t="s">
        <v>109</v>
      </c>
      <c r="J463" s="182">
        <v>48554.81</v>
      </c>
      <c r="K463" s="182">
        <v>30499.81</v>
      </c>
      <c r="L463" s="182">
        <v>30001.038700105499</v>
      </c>
      <c r="M463" s="182">
        <v>48554.81</v>
      </c>
      <c r="N463" s="182">
        <v>61.787984959900001</v>
      </c>
      <c r="O463" s="26" t="s">
        <v>0</v>
      </c>
    </row>
    <row r="464" spans="2:15" x14ac:dyDescent="0.25">
      <c r="B464" s="23" t="s">
        <v>145</v>
      </c>
      <c r="C464" s="1" t="s">
        <v>192</v>
      </c>
      <c r="D464" s="1" t="s">
        <v>200</v>
      </c>
      <c r="E464" s="183" t="s">
        <v>147</v>
      </c>
      <c r="F464" s="1"/>
      <c r="G464" s="24">
        <v>45107.670300925922</v>
      </c>
      <c r="H464" s="24">
        <v>47588</v>
      </c>
      <c r="I464" s="1" t="s">
        <v>109</v>
      </c>
      <c r="J464" s="182">
        <v>226065.38</v>
      </c>
      <c r="K464" s="182">
        <v>152145.01</v>
      </c>
      <c r="L464" s="182">
        <v>152144.98414084609</v>
      </c>
      <c r="M464" s="182">
        <v>226065.38</v>
      </c>
      <c r="N464" s="182">
        <v>67.301319707100006</v>
      </c>
      <c r="O464" s="26" t="s">
        <v>0</v>
      </c>
    </row>
    <row r="465" spans="2:15" x14ac:dyDescent="0.25">
      <c r="B465" s="23" t="s">
        <v>144</v>
      </c>
      <c r="C465" s="1" t="s">
        <v>154</v>
      </c>
      <c r="D465" s="1"/>
      <c r="E465" s="183" t="s">
        <v>147</v>
      </c>
      <c r="F465" s="1" t="s">
        <v>148</v>
      </c>
      <c r="G465" s="24">
        <v>44350.661041666666</v>
      </c>
      <c r="H465" s="24">
        <v>45448</v>
      </c>
      <c r="I465" s="1" t="s">
        <v>109</v>
      </c>
      <c r="J465" s="182">
        <v>110230</v>
      </c>
      <c r="K465" s="182">
        <v>100000</v>
      </c>
      <c r="L465" s="182">
        <v>100231.2270033477</v>
      </c>
      <c r="M465" s="182">
        <v>110230</v>
      </c>
      <c r="N465" s="182">
        <v>90.929172642099999</v>
      </c>
      <c r="O465" s="26" t="s">
        <v>0</v>
      </c>
    </row>
    <row r="466" spans="2:15" x14ac:dyDescent="0.25">
      <c r="B466" s="23" t="s">
        <v>144</v>
      </c>
      <c r="C466" s="1" t="s">
        <v>154</v>
      </c>
      <c r="D466" s="1"/>
      <c r="E466" s="183" t="s">
        <v>147</v>
      </c>
      <c r="F466" s="1" t="s">
        <v>148</v>
      </c>
      <c r="G466" s="24">
        <v>44350.662847222222</v>
      </c>
      <c r="H466" s="24">
        <v>45448</v>
      </c>
      <c r="I466" s="1" t="s">
        <v>109</v>
      </c>
      <c r="J466" s="182">
        <v>110230</v>
      </c>
      <c r="K466" s="182">
        <v>100000</v>
      </c>
      <c r="L466" s="182">
        <v>100231.2270033477</v>
      </c>
      <c r="M466" s="182">
        <v>110230</v>
      </c>
      <c r="N466" s="182">
        <v>90.929172642099999</v>
      </c>
      <c r="O466" s="26" t="s">
        <v>0</v>
      </c>
    </row>
    <row r="467" spans="2:15" x14ac:dyDescent="0.25">
      <c r="B467" s="23" t="s">
        <v>144</v>
      </c>
      <c r="C467" s="1" t="s">
        <v>154</v>
      </c>
      <c r="D467" s="1"/>
      <c r="E467" s="183" t="s">
        <v>147</v>
      </c>
      <c r="F467" s="1" t="s">
        <v>148</v>
      </c>
      <c r="G467" s="24">
        <v>44350.664224537039</v>
      </c>
      <c r="H467" s="24">
        <v>45448</v>
      </c>
      <c r="I467" s="1" t="s">
        <v>109</v>
      </c>
      <c r="J467" s="182">
        <v>110230</v>
      </c>
      <c r="K467" s="182">
        <v>100000</v>
      </c>
      <c r="L467" s="182">
        <v>100231.2270033477</v>
      </c>
      <c r="M467" s="182">
        <v>110230</v>
      </c>
      <c r="N467" s="182">
        <v>90.929172642099999</v>
      </c>
      <c r="O467" s="26" t="s">
        <v>0</v>
      </c>
    </row>
    <row r="468" spans="2:15" x14ac:dyDescent="0.25">
      <c r="B468" s="23" t="s">
        <v>144</v>
      </c>
      <c r="C468" s="1" t="s">
        <v>154</v>
      </c>
      <c r="D468" s="1"/>
      <c r="E468" s="183" t="s">
        <v>147</v>
      </c>
      <c r="F468" s="1" t="s">
        <v>148</v>
      </c>
      <c r="G468" s="24">
        <v>44350.664861111109</v>
      </c>
      <c r="H468" s="24">
        <v>45448</v>
      </c>
      <c r="I468" s="1" t="s">
        <v>109</v>
      </c>
      <c r="J468" s="182">
        <v>110230</v>
      </c>
      <c r="K468" s="182">
        <v>100000</v>
      </c>
      <c r="L468" s="182">
        <v>100231.2270033477</v>
      </c>
      <c r="M468" s="182">
        <v>110230</v>
      </c>
      <c r="N468" s="182">
        <v>90.929172642099999</v>
      </c>
      <c r="O468" s="26" t="s">
        <v>0</v>
      </c>
    </row>
    <row r="469" spans="2:15" x14ac:dyDescent="0.25">
      <c r="B469" s="23" t="s">
        <v>144</v>
      </c>
      <c r="C469" s="1" t="s">
        <v>154</v>
      </c>
      <c r="D469" s="1"/>
      <c r="E469" s="183" t="s">
        <v>147</v>
      </c>
      <c r="F469" s="1" t="s">
        <v>148</v>
      </c>
      <c r="G469" s="24">
        <v>44350.665405092594</v>
      </c>
      <c r="H469" s="24">
        <v>45448</v>
      </c>
      <c r="I469" s="1" t="s">
        <v>109</v>
      </c>
      <c r="J469" s="182">
        <v>110230</v>
      </c>
      <c r="K469" s="182">
        <v>100000</v>
      </c>
      <c r="L469" s="182">
        <v>100231.2270033477</v>
      </c>
      <c r="M469" s="182">
        <v>110230</v>
      </c>
      <c r="N469" s="182">
        <v>90.929172642099999</v>
      </c>
      <c r="O469" s="26" t="s">
        <v>0</v>
      </c>
    </row>
    <row r="470" spans="2:15" x14ac:dyDescent="0.25">
      <c r="B470" s="23" t="s">
        <v>144</v>
      </c>
      <c r="C470" s="1" t="s">
        <v>154</v>
      </c>
      <c r="D470" s="1"/>
      <c r="E470" s="183" t="s">
        <v>147</v>
      </c>
      <c r="F470" s="1" t="s">
        <v>148</v>
      </c>
      <c r="G470" s="24">
        <v>44350.665659722225</v>
      </c>
      <c r="H470" s="24">
        <v>45448</v>
      </c>
      <c r="I470" s="1" t="s">
        <v>109</v>
      </c>
      <c r="J470" s="182">
        <v>110230</v>
      </c>
      <c r="K470" s="182">
        <v>100000</v>
      </c>
      <c r="L470" s="182">
        <v>100231.2270033477</v>
      </c>
      <c r="M470" s="182">
        <v>110230</v>
      </c>
      <c r="N470" s="182">
        <v>90.929172642099999</v>
      </c>
      <c r="O470" s="26" t="s">
        <v>0</v>
      </c>
    </row>
    <row r="471" spans="2:15" x14ac:dyDescent="0.25">
      <c r="B471" s="23" t="s">
        <v>144</v>
      </c>
      <c r="C471" s="1" t="s">
        <v>154</v>
      </c>
      <c r="D471" s="1"/>
      <c r="E471" s="183" t="s">
        <v>147</v>
      </c>
      <c r="F471" s="1" t="s">
        <v>148</v>
      </c>
      <c r="G471" s="24">
        <v>44350.665972222225</v>
      </c>
      <c r="H471" s="24">
        <v>45448</v>
      </c>
      <c r="I471" s="1" t="s">
        <v>109</v>
      </c>
      <c r="J471" s="182">
        <v>110230</v>
      </c>
      <c r="K471" s="182">
        <v>100000</v>
      </c>
      <c r="L471" s="182">
        <v>100231.2270033477</v>
      </c>
      <c r="M471" s="182">
        <v>110230</v>
      </c>
      <c r="N471" s="182">
        <v>90.929172642099999</v>
      </c>
      <c r="O471" s="26" t="s">
        <v>0</v>
      </c>
    </row>
    <row r="472" spans="2:15" x14ac:dyDescent="0.25">
      <c r="B472" s="23" t="s">
        <v>144</v>
      </c>
      <c r="C472" s="1" t="s">
        <v>154</v>
      </c>
      <c r="D472" s="1"/>
      <c r="E472" s="183" t="s">
        <v>147</v>
      </c>
      <c r="F472" s="1" t="s">
        <v>148</v>
      </c>
      <c r="G472" s="24">
        <v>44350.666273148148</v>
      </c>
      <c r="H472" s="24">
        <v>45448</v>
      </c>
      <c r="I472" s="1" t="s">
        <v>109</v>
      </c>
      <c r="J472" s="182">
        <v>110230</v>
      </c>
      <c r="K472" s="182">
        <v>100000</v>
      </c>
      <c r="L472" s="182">
        <v>100231.2270033477</v>
      </c>
      <c r="M472" s="182">
        <v>110230</v>
      </c>
      <c r="N472" s="182">
        <v>90.929172642099999</v>
      </c>
      <c r="O472" s="26" t="s">
        <v>0</v>
      </c>
    </row>
    <row r="473" spans="2:15" x14ac:dyDescent="0.25">
      <c r="B473" s="23" t="s">
        <v>144</v>
      </c>
      <c r="C473" s="1" t="s">
        <v>154</v>
      </c>
      <c r="D473" s="1"/>
      <c r="E473" s="183" t="s">
        <v>147</v>
      </c>
      <c r="F473" s="1" t="s">
        <v>148</v>
      </c>
      <c r="G473" s="24">
        <v>44350.666527777779</v>
      </c>
      <c r="H473" s="24">
        <v>45448</v>
      </c>
      <c r="I473" s="1" t="s">
        <v>109</v>
      </c>
      <c r="J473" s="182">
        <v>110230</v>
      </c>
      <c r="K473" s="182">
        <v>100000</v>
      </c>
      <c r="L473" s="182">
        <v>100231.2270033477</v>
      </c>
      <c r="M473" s="182">
        <v>110230</v>
      </c>
      <c r="N473" s="182">
        <v>90.929172642099999</v>
      </c>
      <c r="O473" s="26" t="s">
        <v>0</v>
      </c>
    </row>
    <row r="474" spans="2:15" x14ac:dyDescent="0.25">
      <c r="B474" s="23" t="s">
        <v>144</v>
      </c>
      <c r="C474" s="1" t="s">
        <v>154</v>
      </c>
      <c r="D474" s="1"/>
      <c r="E474" s="183" t="s">
        <v>147</v>
      </c>
      <c r="F474" s="1" t="s">
        <v>148</v>
      </c>
      <c r="G474" s="24">
        <v>44350.666770833333</v>
      </c>
      <c r="H474" s="24">
        <v>45448</v>
      </c>
      <c r="I474" s="1" t="s">
        <v>109</v>
      </c>
      <c r="J474" s="182">
        <v>110230</v>
      </c>
      <c r="K474" s="182">
        <v>100000</v>
      </c>
      <c r="L474" s="182">
        <v>100231.2270033477</v>
      </c>
      <c r="M474" s="182">
        <v>110230</v>
      </c>
      <c r="N474" s="182">
        <v>90.929172642099999</v>
      </c>
      <c r="O474" s="26" t="s">
        <v>0</v>
      </c>
    </row>
    <row r="475" spans="2:15" x14ac:dyDescent="0.25">
      <c r="B475" s="23" t="s">
        <v>144</v>
      </c>
      <c r="C475" s="1" t="s">
        <v>154</v>
      </c>
      <c r="D475" s="1"/>
      <c r="E475" s="183" t="s">
        <v>147</v>
      </c>
      <c r="F475" s="1" t="s">
        <v>148</v>
      </c>
      <c r="G475" s="24">
        <v>44350.669583333336</v>
      </c>
      <c r="H475" s="24">
        <v>45448</v>
      </c>
      <c r="I475" s="1" t="s">
        <v>109</v>
      </c>
      <c r="J475" s="182">
        <v>275572</v>
      </c>
      <c r="K475" s="182">
        <v>250000</v>
      </c>
      <c r="L475" s="182">
        <v>250578.00025751689</v>
      </c>
      <c r="M475" s="182">
        <v>275572</v>
      </c>
      <c r="N475" s="182">
        <v>90.930138133599996</v>
      </c>
      <c r="O475" s="26" t="s">
        <v>0</v>
      </c>
    </row>
    <row r="476" spans="2:15" x14ac:dyDescent="0.25">
      <c r="B476" s="23" t="s">
        <v>144</v>
      </c>
      <c r="C476" s="1" t="s">
        <v>154</v>
      </c>
      <c r="D476" s="1"/>
      <c r="E476" s="183" t="s">
        <v>147</v>
      </c>
      <c r="F476" s="1" t="s">
        <v>148</v>
      </c>
      <c r="G476" s="24">
        <v>44350.670624999992</v>
      </c>
      <c r="H476" s="24">
        <v>45448</v>
      </c>
      <c r="I476" s="1" t="s">
        <v>109</v>
      </c>
      <c r="J476" s="182">
        <v>275572</v>
      </c>
      <c r="K476" s="182">
        <v>250000</v>
      </c>
      <c r="L476" s="182">
        <v>250578.00025751689</v>
      </c>
      <c r="M476" s="182">
        <v>275572</v>
      </c>
      <c r="N476" s="182">
        <v>90.930138133599996</v>
      </c>
      <c r="O476" s="26" t="s">
        <v>0</v>
      </c>
    </row>
    <row r="477" spans="2:15" x14ac:dyDescent="0.25">
      <c r="B477" s="23" t="s">
        <v>144</v>
      </c>
      <c r="C477" s="1" t="s">
        <v>154</v>
      </c>
      <c r="D477" s="1"/>
      <c r="E477" s="183" t="s">
        <v>147</v>
      </c>
      <c r="F477" s="1" t="s">
        <v>148</v>
      </c>
      <c r="G477" s="24">
        <v>44350.670937499999</v>
      </c>
      <c r="H477" s="24">
        <v>45448</v>
      </c>
      <c r="I477" s="1" t="s">
        <v>109</v>
      </c>
      <c r="J477" s="182">
        <v>275572</v>
      </c>
      <c r="K477" s="182">
        <v>250000</v>
      </c>
      <c r="L477" s="182">
        <v>250578.00025751689</v>
      </c>
      <c r="M477" s="182">
        <v>275572</v>
      </c>
      <c r="N477" s="182">
        <v>90.930138133599996</v>
      </c>
      <c r="O477" s="26" t="s">
        <v>0</v>
      </c>
    </row>
    <row r="478" spans="2:15" x14ac:dyDescent="0.25">
      <c r="B478" s="23" t="s">
        <v>144</v>
      </c>
      <c r="C478" s="1" t="s">
        <v>154</v>
      </c>
      <c r="D478" s="1"/>
      <c r="E478" s="183" t="s">
        <v>147</v>
      </c>
      <c r="F478" s="1" t="s">
        <v>148</v>
      </c>
      <c r="G478" s="24">
        <v>44350.671238425923</v>
      </c>
      <c r="H478" s="24">
        <v>45448</v>
      </c>
      <c r="I478" s="1" t="s">
        <v>109</v>
      </c>
      <c r="J478" s="182">
        <v>275572</v>
      </c>
      <c r="K478" s="182">
        <v>250000</v>
      </c>
      <c r="L478" s="182">
        <v>250578.00025751689</v>
      </c>
      <c r="M478" s="182">
        <v>275572</v>
      </c>
      <c r="N478" s="182">
        <v>90.930138133599996</v>
      </c>
      <c r="O478" s="26" t="s">
        <v>0</v>
      </c>
    </row>
    <row r="479" spans="2:15" x14ac:dyDescent="0.25">
      <c r="B479" s="23" t="s">
        <v>144</v>
      </c>
      <c r="C479" s="1" t="s">
        <v>154</v>
      </c>
      <c r="D479" s="1"/>
      <c r="E479" s="183" t="s">
        <v>147</v>
      </c>
      <c r="F479" s="1" t="s">
        <v>148</v>
      </c>
      <c r="G479" s="24">
        <v>44421.644953703704</v>
      </c>
      <c r="H479" s="24">
        <v>45141</v>
      </c>
      <c r="I479" s="1" t="s">
        <v>109</v>
      </c>
      <c r="J479" s="182">
        <v>105524</v>
      </c>
      <c r="K479" s="182">
        <v>100000</v>
      </c>
      <c r="L479" s="182">
        <v>101118.6914033603</v>
      </c>
      <c r="M479" s="182">
        <v>105524</v>
      </c>
      <c r="N479" s="182">
        <v>95.825301735500005</v>
      </c>
      <c r="O479" s="26" t="s">
        <v>0</v>
      </c>
    </row>
    <row r="480" spans="2:15" x14ac:dyDescent="0.25">
      <c r="B480" s="23" t="s">
        <v>144</v>
      </c>
      <c r="C480" s="1" t="s">
        <v>154</v>
      </c>
      <c r="D480" s="1"/>
      <c r="E480" s="183" t="s">
        <v>147</v>
      </c>
      <c r="F480" s="1" t="s">
        <v>148</v>
      </c>
      <c r="G480" s="24">
        <v>44421.644965277774</v>
      </c>
      <c r="H480" s="24">
        <v>45141</v>
      </c>
      <c r="I480" s="1" t="s">
        <v>109</v>
      </c>
      <c r="J480" s="182">
        <v>105524</v>
      </c>
      <c r="K480" s="182">
        <v>100000</v>
      </c>
      <c r="L480" s="182">
        <v>101118.6914033603</v>
      </c>
      <c r="M480" s="182">
        <v>105524</v>
      </c>
      <c r="N480" s="182">
        <v>95.825301735500005</v>
      </c>
      <c r="O480" s="26" t="s">
        <v>0</v>
      </c>
    </row>
    <row r="481" spans="2:15" x14ac:dyDescent="0.25">
      <c r="B481" s="23" t="s">
        <v>144</v>
      </c>
      <c r="C481" s="1" t="s">
        <v>154</v>
      </c>
      <c r="D481" s="1"/>
      <c r="E481" s="183" t="s">
        <v>147</v>
      </c>
      <c r="F481" s="1" t="s">
        <v>148</v>
      </c>
      <c r="G481" s="24">
        <v>44421.644976851851</v>
      </c>
      <c r="H481" s="24">
        <v>45141</v>
      </c>
      <c r="I481" s="1" t="s">
        <v>109</v>
      </c>
      <c r="J481" s="182">
        <v>105524</v>
      </c>
      <c r="K481" s="182">
        <v>100000</v>
      </c>
      <c r="L481" s="182">
        <v>101118.6914033603</v>
      </c>
      <c r="M481" s="182">
        <v>105524</v>
      </c>
      <c r="N481" s="182">
        <v>95.825301735500005</v>
      </c>
      <c r="O481" s="26" t="s">
        <v>0</v>
      </c>
    </row>
    <row r="482" spans="2:15" x14ac:dyDescent="0.25">
      <c r="B482" s="23" t="s">
        <v>144</v>
      </c>
      <c r="C482" s="1" t="s">
        <v>154</v>
      </c>
      <c r="D482" s="1"/>
      <c r="E482" s="183" t="s">
        <v>147</v>
      </c>
      <c r="F482" s="1" t="s">
        <v>148</v>
      </c>
      <c r="G482" s="24">
        <v>44421.644999999997</v>
      </c>
      <c r="H482" s="24">
        <v>45141</v>
      </c>
      <c r="I482" s="1" t="s">
        <v>109</v>
      </c>
      <c r="J482" s="182">
        <v>105524</v>
      </c>
      <c r="K482" s="182">
        <v>100000</v>
      </c>
      <c r="L482" s="182">
        <v>101118.6914033603</v>
      </c>
      <c r="M482" s="182">
        <v>105524</v>
      </c>
      <c r="N482" s="182">
        <v>95.825301735500005</v>
      </c>
      <c r="O482" s="26" t="s">
        <v>0</v>
      </c>
    </row>
    <row r="483" spans="2:15" x14ac:dyDescent="0.25">
      <c r="B483" s="23" t="s">
        <v>144</v>
      </c>
      <c r="C483" s="1" t="s">
        <v>154</v>
      </c>
      <c r="D483" s="1"/>
      <c r="E483" s="183" t="s">
        <v>147</v>
      </c>
      <c r="F483" s="1" t="s">
        <v>148</v>
      </c>
      <c r="G483" s="24">
        <v>44421.645162037035</v>
      </c>
      <c r="H483" s="24">
        <v>45141</v>
      </c>
      <c r="I483" s="1" t="s">
        <v>109</v>
      </c>
      <c r="J483" s="182">
        <v>105524</v>
      </c>
      <c r="K483" s="182">
        <v>100000</v>
      </c>
      <c r="L483" s="182">
        <v>101118.6914033603</v>
      </c>
      <c r="M483" s="182">
        <v>105524</v>
      </c>
      <c r="N483" s="182">
        <v>95.825301735500005</v>
      </c>
      <c r="O483" s="26" t="s">
        <v>0</v>
      </c>
    </row>
    <row r="484" spans="2:15" x14ac:dyDescent="0.25">
      <c r="B484" s="23" t="s">
        <v>144</v>
      </c>
      <c r="C484" s="1" t="s">
        <v>154</v>
      </c>
      <c r="D484" s="1"/>
      <c r="E484" s="183" t="s">
        <v>147</v>
      </c>
      <c r="F484" s="1" t="s">
        <v>148</v>
      </c>
      <c r="G484" s="24">
        <v>44424.668935185182</v>
      </c>
      <c r="H484" s="24">
        <v>45145</v>
      </c>
      <c r="I484" s="1" t="s">
        <v>109</v>
      </c>
      <c r="J484" s="182">
        <v>105532</v>
      </c>
      <c r="K484" s="182">
        <v>100000</v>
      </c>
      <c r="L484" s="182">
        <v>101089.8476309604</v>
      </c>
      <c r="M484" s="182">
        <v>105532</v>
      </c>
      <c r="N484" s="182">
        <v>95.790705786800004</v>
      </c>
      <c r="O484" s="26" t="s">
        <v>0</v>
      </c>
    </row>
    <row r="485" spans="2:15" x14ac:dyDescent="0.25">
      <c r="B485" s="23" t="s">
        <v>144</v>
      </c>
      <c r="C485" s="1" t="s">
        <v>154</v>
      </c>
      <c r="D485" s="1"/>
      <c r="E485" s="183" t="s">
        <v>147</v>
      </c>
      <c r="F485" s="1" t="s">
        <v>148</v>
      </c>
      <c r="G485" s="24">
        <v>44424.674687500003</v>
      </c>
      <c r="H485" s="24">
        <v>45145</v>
      </c>
      <c r="I485" s="1" t="s">
        <v>109</v>
      </c>
      <c r="J485" s="182">
        <v>105532</v>
      </c>
      <c r="K485" s="182">
        <v>100000</v>
      </c>
      <c r="L485" s="182">
        <v>101089.8476309604</v>
      </c>
      <c r="M485" s="182">
        <v>105532</v>
      </c>
      <c r="N485" s="182">
        <v>95.790705786800004</v>
      </c>
      <c r="O485" s="26" t="s">
        <v>0</v>
      </c>
    </row>
    <row r="486" spans="2:15" x14ac:dyDescent="0.25">
      <c r="B486" s="23" t="s">
        <v>144</v>
      </c>
      <c r="C486" s="1" t="s">
        <v>154</v>
      </c>
      <c r="D486" s="1"/>
      <c r="E486" s="183" t="s">
        <v>147</v>
      </c>
      <c r="F486" s="1" t="s">
        <v>148</v>
      </c>
      <c r="G486" s="24">
        <v>44424.674699074072</v>
      </c>
      <c r="H486" s="24">
        <v>45145</v>
      </c>
      <c r="I486" s="1" t="s">
        <v>109</v>
      </c>
      <c r="J486" s="182">
        <v>105532</v>
      </c>
      <c r="K486" s="182">
        <v>100000</v>
      </c>
      <c r="L486" s="182">
        <v>101089.8476309604</v>
      </c>
      <c r="M486" s="182">
        <v>105532</v>
      </c>
      <c r="N486" s="182">
        <v>95.790705786800004</v>
      </c>
      <c r="O486" s="26" t="s">
        <v>0</v>
      </c>
    </row>
    <row r="487" spans="2:15" x14ac:dyDescent="0.25">
      <c r="B487" s="23" t="s">
        <v>144</v>
      </c>
      <c r="C487" s="1" t="s">
        <v>154</v>
      </c>
      <c r="D487" s="1"/>
      <c r="E487" s="183" t="s">
        <v>147</v>
      </c>
      <c r="F487" s="1" t="s">
        <v>148</v>
      </c>
      <c r="G487" s="24">
        <v>44424.674710648149</v>
      </c>
      <c r="H487" s="24">
        <v>45145</v>
      </c>
      <c r="I487" s="1" t="s">
        <v>109</v>
      </c>
      <c r="J487" s="182">
        <v>105532</v>
      </c>
      <c r="K487" s="182">
        <v>100000</v>
      </c>
      <c r="L487" s="182">
        <v>101089.8476309604</v>
      </c>
      <c r="M487" s="182">
        <v>105532</v>
      </c>
      <c r="N487" s="182">
        <v>95.790705786800004</v>
      </c>
      <c r="O487" s="26" t="s">
        <v>0</v>
      </c>
    </row>
    <row r="488" spans="2:15" x14ac:dyDescent="0.25">
      <c r="B488" s="23" t="s">
        <v>144</v>
      </c>
      <c r="C488" s="1" t="s">
        <v>154</v>
      </c>
      <c r="D488" s="1"/>
      <c r="E488" s="183" t="s">
        <v>147</v>
      </c>
      <c r="F488" s="1" t="s">
        <v>148</v>
      </c>
      <c r="G488" s="24">
        <v>44424.674710648149</v>
      </c>
      <c r="H488" s="24">
        <v>45145</v>
      </c>
      <c r="I488" s="1" t="s">
        <v>109</v>
      </c>
      <c r="J488" s="182">
        <v>105532</v>
      </c>
      <c r="K488" s="182">
        <v>100000</v>
      </c>
      <c r="L488" s="182">
        <v>101089.8476309604</v>
      </c>
      <c r="M488" s="182">
        <v>105532</v>
      </c>
      <c r="N488" s="182">
        <v>95.790705786800004</v>
      </c>
      <c r="O488" s="26" t="s">
        <v>0</v>
      </c>
    </row>
    <row r="489" spans="2:15" x14ac:dyDescent="0.25">
      <c r="B489" s="23" t="s">
        <v>144</v>
      </c>
      <c r="C489" s="1" t="s">
        <v>154</v>
      </c>
      <c r="D489" s="1"/>
      <c r="E489" s="183" t="s">
        <v>147</v>
      </c>
      <c r="F489" s="1" t="s">
        <v>148</v>
      </c>
      <c r="G489" s="24">
        <v>44424.674722222226</v>
      </c>
      <c r="H489" s="24">
        <v>45145</v>
      </c>
      <c r="I489" s="1" t="s">
        <v>109</v>
      </c>
      <c r="J489" s="182">
        <v>105532</v>
      </c>
      <c r="K489" s="182">
        <v>100000</v>
      </c>
      <c r="L489" s="182">
        <v>101089.8476309604</v>
      </c>
      <c r="M489" s="182">
        <v>105532</v>
      </c>
      <c r="N489" s="182">
        <v>95.790705786800004</v>
      </c>
      <c r="O489" s="26" t="s">
        <v>0</v>
      </c>
    </row>
    <row r="490" spans="2:15" x14ac:dyDescent="0.25">
      <c r="B490" s="23" t="s">
        <v>144</v>
      </c>
      <c r="C490" s="1" t="s">
        <v>154</v>
      </c>
      <c r="D490" s="1"/>
      <c r="E490" s="183" t="s">
        <v>147</v>
      </c>
      <c r="F490" s="1" t="s">
        <v>148</v>
      </c>
      <c r="G490" s="24">
        <v>44424.674733796295</v>
      </c>
      <c r="H490" s="24">
        <v>45145</v>
      </c>
      <c r="I490" s="1" t="s">
        <v>109</v>
      </c>
      <c r="J490" s="182">
        <v>105532</v>
      </c>
      <c r="K490" s="182">
        <v>100000</v>
      </c>
      <c r="L490" s="182">
        <v>101089.8476309604</v>
      </c>
      <c r="M490" s="182">
        <v>105532</v>
      </c>
      <c r="N490" s="182">
        <v>95.790705786800004</v>
      </c>
      <c r="O490" s="26" t="s">
        <v>0</v>
      </c>
    </row>
    <row r="491" spans="2:15" x14ac:dyDescent="0.25">
      <c r="B491" s="23" t="s">
        <v>144</v>
      </c>
      <c r="C491" s="1" t="s">
        <v>154</v>
      </c>
      <c r="D491" s="1"/>
      <c r="E491" s="183" t="s">
        <v>147</v>
      </c>
      <c r="F491" s="1" t="s">
        <v>148</v>
      </c>
      <c r="G491" s="24">
        <v>44424.674745370372</v>
      </c>
      <c r="H491" s="24">
        <v>45145</v>
      </c>
      <c r="I491" s="1" t="s">
        <v>109</v>
      </c>
      <c r="J491" s="182">
        <v>105532</v>
      </c>
      <c r="K491" s="182">
        <v>100000</v>
      </c>
      <c r="L491" s="182">
        <v>101089.8476309604</v>
      </c>
      <c r="M491" s="182">
        <v>105532</v>
      </c>
      <c r="N491" s="182">
        <v>95.790705786800004</v>
      </c>
      <c r="O491" s="26" t="s">
        <v>0</v>
      </c>
    </row>
    <row r="492" spans="2:15" x14ac:dyDescent="0.25">
      <c r="B492" s="23" t="s">
        <v>144</v>
      </c>
      <c r="C492" s="1" t="s">
        <v>154</v>
      </c>
      <c r="D492" s="1"/>
      <c r="E492" s="183" t="s">
        <v>147</v>
      </c>
      <c r="F492" s="1" t="s">
        <v>148</v>
      </c>
      <c r="G492" s="24">
        <v>44424.674861111111</v>
      </c>
      <c r="H492" s="24">
        <v>45145</v>
      </c>
      <c r="I492" s="1" t="s">
        <v>109</v>
      </c>
      <c r="J492" s="182">
        <v>105532</v>
      </c>
      <c r="K492" s="182">
        <v>100000</v>
      </c>
      <c r="L492" s="182">
        <v>101089.8476309604</v>
      </c>
      <c r="M492" s="182">
        <v>105532</v>
      </c>
      <c r="N492" s="182">
        <v>95.790705786800004</v>
      </c>
      <c r="O492" s="26" t="s">
        <v>0</v>
      </c>
    </row>
    <row r="493" spans="2:15" x14ac:dyDescent="0.25">
      <c r="B493" s="23" t="s">
        <v>144</v>
      </c>
      <c r="C493" s="1" t="s">
        <v>154</v>
      </c>
      <c r="D493" s="1"/>
      <c r="E493" s="183" t="s">
        <v>147</v>
      </c>
      <c r="F493" s="1" t="s">
        <v>148</v>
      </c>
      <c r="G493" s="24">
        <v>44424.674872685187</v>
      </c>
      <c r="H493" s="24">
        <v>45145</v>
      </c>
      <c r="I493" s="1" t="s">
        <v>109</v>
      </c>
      <c r="J493" s="182">
        <v>105532</v>
      </c>
      <c r="K493" s="182">
        <v>100000</v>
      </c>
      <c r="L493" s="182">
        <v>101089.8476309604</v>
      </c>
      <c r="M493" s="182">
        <v>105532</v>
      </c>
      <c r="N493" s="182">
        <v>95.790705786800004</v>
      </c>
      <c r="O493" s="26" t="s">
        <v>0</v>
      </c>
    </row>
    <row r="494" spans="2:15" x14ac:dyDescent="0.25">
      <c r="B494" s="23" t="s">
        <v>144</v>
      </c>
      <c r="C494" s="1" t="s">
        <v>161</v>
      </c>
      <c r="D494" s="1"/>
      <c r="E494" s="183" t="s">
        <v>147</v>
      </c>
      <c r="F494" s="1"/>
      <c r="G494" s="24">
        <v>44225.550902777773</v>
      </c>
      <c r="H494" s="24">
        <v>45320</v>
      </c>
      <c r="I494" s="1" t="s">
        <v>109</v>
      </c>
      <c r="J494" s="182">
        <v>28753.42</v>
      </c>
      <c r="K494" s="182">
        <v>25003.4</v>
      </c>
      <c r="L494" s="182">
        <v>25249.3953873969</v>
      </c>
      <c r="M494" s="182">
        <v>28753.42</v>
      </c>
      <c r="N494" s="182">
        <v>87.813537963100003</v>
      </c>
      <c r="O494" s="26" t="s">
        <v>0</v>
      </c>
    </row>
    <row r="495" spans="2:15" x14ac:dyDescent="0.25">
      <c r="B495" s="23" t="s">
        <v>144</v>
      </c>
      <c r="C495" s="1" t="s">
        <v>161</v>
      </c>
      <c r="D495" s="1"/>
      <c r="E495" s="183" t="s">
        <v>147</v>
      </c>
      <c r="F495" s="1"/>
      <c r="G495" s="24">
        <v>44225.551400462966</v>
      </c>
      <c r="H495" s="24">
        <v>45320</v>
      </c>
      <c r="I495" s="1" t="s">
        <v>109</v>
      </c>
      <c r="J495" s="182">
        <v>28753.42</v>
      </c>
      <c r="K495" s="182">
        <v>25003.4</v>
      </c>
      <c r="L495" s="182">
        <v>25249.3953873969</v>
      </c>
      <c r="M495" s="182">
        <v>28753.42</v>
      </c>
      <c r="N495" s="182">
        <v>87.813537963100003</v>
      </c>
      <c r="O495" s="26" t="s">
        <v>0</v>
      </c>
    </row>
    <row r="496" spans="2:15" x14ac:dyDescent="0.25">
      <c r="B496" s="23" t="s">
        <v>144</v>
      </c>
      <c r="C496" s="1" t="s">
        <v>161</v>
      </c>
      <c r="D496" s="1"/>
      <c r="E496" s="183" t="s">
        <v>147</v>
      </c>
      <c r="F496" s="1"/>
      <c r="G496" s="24">
        <v>44225.551666666666</v>
      </c>
      <c r="H496" s="24">
        <v>45320</v>
      </c>
      <c r="I496" s="1" t="s">
        <v>109</v>
      </c>
      <c r="J496" s="182">
        <v>28753.42</v>
      </c>
      <c r="K496" s="182">
        <v>25003.4</v>
      </c>
      <c r="L496" s="182">
        <v>25249.3953873969</v>
      </c>
      <c r="M496" s="182">
        <v>28753.42</v>
      </c>
      <c r="N496" s="182">
        <v>87.813537963100003</v>
      </c>
      <c r="O496" s="26" t="s">
        <v>0</v>
      </c>
    </row>
    <row r="497" spans="2:15" x14ac:dyDescent="0.25">
      <c r="B497" s="23" t="s">
        <v>144</v>
      </c>
      <c r="C497" s="1" t="s">
        <v>161</v>
      </c>
      <c r="D497" s="1"/>
      <c r="E497" s="183" t="s">
        <v>147</v>
      </c>
      <c r="F497" s="1"/>
      <c r="G497" s="24">
        <v>44225.552025462966</v>
      </c>
      <c r="H497" s="24">
        <v>45320</v>
      </c>
      <c r="I497" s="1" t="s">
        <v>109</v>
      </c>
      <c r="J497" s="182">
        <v>28753.42</v>
      </c>
      <c r="K497" s="182">
        <v>25003.4</v>
      </c>
      <c r="L497" s="182">
        <v>25249.3953873969</v>
      </c>
      <c r="M497" s="182">
        <v>28753.42</v>
      </c>
      <c r="N497" s="182">
        <v>87.813537963100003</v>
      </c>
      <c r="O497" s="26" t="s">
        <v>0</v>
      </c>
    </row>
    <row r="498" spans="2:15" x14ac:dyDescent="0.25">
      <c r="B498" s="23" t="s">
        <v>144</v>
      </c>
      <c r="C498" s="1" t="s">
        <v>161</v>
      </c>
      <c r="D498" s="1"/>
      <c r="E498" s="183" t="s">
        <v>147</v>
      </c>
      <c r="F498" s="1"/>
      <c r="G498" s="24">
        <v>44225.55229166666</v>
      </c>
      <c r="H498" s="24">
        <v>45320</v>
      </c>
      <c r="I498" s="1" t="s">
        <v>109</v>
      </c>
      <c r="J498" s="182">
        <v>28753.42</v>
      </c>
      <c r="K498" s="182">
        <v>25003.4</v>
      </c>
      <c r="L498" s="182">
        <v>25249.3953873969</v>
      </c>
      <c r="M498" s="182">
        <v>28753.42</v>
      </c>
      <c r="N498" s="182">
        <v>87.813537963100003</v>
      </c>
      <c r="O498" s="26" t="s">
        <v>0</v>
      </c>
    </row>
    <row r="499" spans="2:15" x14ac:dyDescent="0.25">
      <c r="B499" s="23" t="s">
        <v>144</v>
      </c>
      <c r="C499" s="1" t="s">
        <v>161</v>
      </c>
      <c r="D499" s="1"/>
      <c r="E499" s="183" t="s">
        <v>147</v>
      </c>
      <c r="F499" s="1"/>
      <c r="G499" s="24">
        <v>44225.553368055553</v>
      </c>
      <c r="H499" s="24">
        <v>45320</v>
      </c>
      <c r="I499" s="1" t="s">
        <v>109</v>
      </c>
      <c r="J499" s="182">
        <v>28753.42</v>
      </c>
      <c r="K499" s="182">
        <v>25003.4</v>
      </c>
      <c r="L499" s="182">
        <v>25249.3953873969</v>
      </c>
      <c r="M499" s="182">
        <v>28753.42</v>
      </c>
      <c r="N499" s="182">
        <v>87.813537963100003</v>
      </c>
      <c r="O499" s="26" t="s">
        <v>0</v>
      </c>
    </row>
    <row r="500" spans="2:15" x14ac:dyDescent="0.25">
      <c r="B500" s="23" t="s">
        <v>144</v>
      </c>
      <c r="C500" s="1" t="s">
        <v>161</v>
      </c>
      <c r="D500" s="1"/>
      <c r="E500" s="183" t="s">
        <v>147</v>
      </c>
      <c r="F500" s="1"/>
      <c r="G500" s="24">
        <v>44225.553796296299</v>
      </c>
      <c r="H500" s="24">
        <v>45320</v>
      </c>
      <c r="I500" s="1" t="s">
        <v>109</v>
      </c>
      <c r="J500" s="182">
        <v>28753.42</v>
      </c>
      <c r="K500" s="182">
        <v>25003.4</v>
      </c>
      <c r="L500" s="182">
        <v>25249.3953873969</v>
      </c>
      <c r="M500" s="182">
        <v>28753.42</v>
      </c>
      <c r="N500" s="182">
        <v>87.813537963100003</v>
      </c>
      <c r="O500" s="26" t="s">
        <v>0</v>
      </c>
    </row>
    <row r="501" spans="2:15" x14ac:dyDescent="0.25">
      <c r="B501" s="23" t="s">
        <v>144</v>
      </c>
      <c r="C501" s="1" t="s">
        <v>161</v>
      </c>
      <c r="D501" s="1"/>
      <c r="E501" s="183" t="s">
        <v>147</v>
      </c>
      <c r="F501" s="1"/>
      <c r="G501" s="24">
        <v>44225.554131944446</v>
      </c>
      <c r="H501" s="24">
        <v>45320</v>
      </c>
      <c r="I501" s="1" t="s">
        <v>109</v>
      </c>
      <c r="J501" s="182">
        <v>28753.42</v>
      </c>
      <c r="K501" s="182">
        <v>25003.4</v>
      </c>
      <c r="L501" s="182">
        <v>25249.3953873969</v>
      </c>
      <c r="M501" s="182">
        <v>28753.42</v>
      </c>
      <c r="N501" s="182">
        <v>87.813537963100003</v>
      </c>
      <c r="O501" s="26" t="s">
        <v>0</v>
      </c>
    </row>
    <row r="502" spans="2:15" x14ac:dyDescent="0.25">
      <c r="B502" s="23" t="s">
        <v>144</v>
      </c>
      <c r="C502" s="1" t="s">
        <v>161</v>
      </c>
      <c r="D502" s="1"/>
      <c r="E502" s="183" t="s">
        <v>147</v>
      </c>
      <c r="F502" s="1"/>
      <c r="G502" s="24">
        <v>44225.554444444439</v>
      </c>
      <c r="H502" s="24">
        <v>45320</v>
      </c>
      <c r="I502" s="1" t="s">
        <v>109</v>
      </c>
      <c r="J502" s="182">
        <v>28753.42</v>
      </c>
      <c r="K502" s="182">
        <v>25003.4</v>
      </c>
      <c r="L502" s="182">
        <v>25249.3953873969</v>
      </c>
      <c r="M502" s="182">
        <v>28753.42</v>
      </c>
      <c r="N502" s="182">
        <v>87.813537963100003</v>
      </c>
      <c r="O502" s="26" t="s">
        <v>0</v>
      </c>
    </row>
    <row r="503" spans="2:15" x14ac:dyDescent="0.25">
      <c r="B503" s="23" t="s">
        <v>144</v>
      </c>
      <c r="C503" s="1" t="s">
        <v>161</v>
      </c>
      <c r="D503" s="1"/>
      <c r="E503" s="183" t="s">
        <v>147</v>
      </c>
      <c r="F503" s="1"/>
      <c r="G503" s="24">
        <v>44225.554768518516</v>
      </c>
      <c r="H503" s="24">
        <v>45320</v>
      </c>
      <c r="I503" s="1" t="s">
        <v>109</v>
      </c>
      <c r="J503" s="182">
        <v>28753.42</v>
      </c>
      <c r="K503" s="182">
        <v>25003.4</v>
      </c>
      <c r="L503" s="182">
        <v>25249.3953873969</v>
      </c>
      <c r="M503" s="182">
        <v>28753.42</v>
      </c>
      <c r="N503" s="182">
        <v>87.813537963100003</v>
      </c>
      <c r="O503" s="26" t="s">
        <v>0</v>
      </c>
    </row>
    <row r="504" spans="2:15" x14ac:dyDescent="0.25">
      <c r="B504" s="23" t="s">
        <v>162</v>
      </c>
      <c r="C504" s="1" t="s">
        <v>161</v>
      </c>
      <c r="D504" s="1"/>
      <c r="E504" s="183" t="s">
        <v>147</v>
      </c>
      <c r="F504" s="1"/>
      <c r="G504" s="24">
        <v>44558.418020833335</v>
      </c>
      <c r="H504" s="24">
        <v>47882</v>
      </c>
      <c r="I504" s="1" t="s">
        <v>109</v>
      </c>
      <c r="J504" s="182">
        <v>3028.23</v>
      </c>
      <c r="K504" s="182">
        <v>2026.54</v>
      </c>
      <c r="L504" s="182">
        <v>2026.5011230378</v>
      </c>
      <c r="M504" s="182">
        <v>3028.23</v>
      </c>
      <c r="N504" s="182">
        <v>66.920317249299998</v>
      </c>
      <c r="O504" s="26" t="s">
        <v>0</v>
      </c>
    </row>
    <row r="505" spans="2:15" x14ac:dyDescent="0.25">
      <c r="B505" s="23" t="s">
        <v>162</v>
      </c>
      <c r="C505" s="1" t="s">
        <v>161</v>
      </c>
      <c r="D505" s="1"/>
      <c r="E505" s="183" t="s">
        <v>147</v>
      </c>
      <c r="F505" s="1"/>
      <c r="G505" s="24">
        <v>45083.428136574068</v>
      </c>
      <c r="H505" s="24">
        <v>47819</v>
      </c>
      <c r="I505" s="1" t="s">
        <v>109</v>
      </c>
      <c r="J505" s="182">
        <v>14219.15</v>
      </c>
      <c r="K505" s="182">
        <v>10094.950000000001</v>
      </c>
      <c r="L505" s="182">
        <v>10131.2467691192</v>
      </c>
      <c r="M505" s="182">
        <v>14219.15</v>
      </c>
      <c r="N505" s="182">
        <v>71.250720114200007</v>
      </c>
      <c r="O505" s="26" t="s">
        <v>0</v>
      </c>
    </row>
    <row r="506" spans="2:15" x14ac:dyDescent="0.25">
      <c r="B506" s="23" t="s">
        <v>162</v>
      </c>
      <c r="C506" s="1" t="s">
        <v>155</v>
      </c>
      <c r="D506" s="1"/>
      <c r="E506" s="183" t="s">
        <v>147</v>
      </c>
      <c r="F506" s="1" t="s">
        <v>148</v>
      </c>
      <c r="G506" s="24">
        <v>44474.425127314811</v>
      </c>
      <c r="H506" s="24">
        <v>48094</v>
      </c>
      <c r="I506" s="1" t="s">
        <v>109</v>
      </c>
      <c r="J506" s="182">
        <v>144876.79999999999</v>
      </c>
      <c r="K506" s="182">
        <v>100734.3</v>
      </c>
      <c r="L506" s="182">
        <v>100614.37163430431</v>
      </c>
      <c r="M506" s="182">
        <v>144876.79999999999</v>
      </c>
      <c r="N506" s="182">
        <v>69.448228863599994</v>
      </c>
      <c r="O506" s="26" t="s">
        <v>0</v>
      </c>
    </row>
    <row r="507" spans="2:15" x14ac:dyDescent="0.25">
      <c r="B507" s="23" t="s">
        <v>162</v>
      </c>
      <c r="C507" s="1" t="s">
        <v>155</v>
      </c>
      <c r="D507" s="1"/>
      <c r="E507" s="183" t="s">
        <v>147</v>
      </c>
      <c r="F507" s="1" t="s">
        <v>148</v>
      </c>
      <c r="G507" s="24">
        <v>44550.543495370366</v>
      </c>
      <c r="H507" s="24">
        <v>47458</v>
      </c>
      <c r="I507" s="1" t="s">
        <v>109</v>
      </c>
      <c r="J507" s="182">
        <v>61540.800000000003</v>
      </c>
      <c r="K507" s="182">
        <v>40699.85</v>
      </c>
      <c r="L507" s="182">
        <v>40677.359305275299</v>
      </c>
      <c r="M507" s="182">
        <v>61540.800000000003</v>
      </c>
      <c r="N507" s="182">
        <v>66.098197139600003</v>
      </c>
      <c r="O507" s="26" t="s">
        <v>0</v>
      </c>
    </row>
    <row r="508" spans="2:15" x14ac:dyDescent="0.25">
      <c r="B508" s="23" t="s">
        <v>162</v>
      </c>
      <c r="C508" s="1" t="s">
        <v>155</v>
      </c>
      <c r="D508" s="1"/>
      <c r="E508" s="183" t="s">
        <v>147</v>
      </c>
      <c r="F508" s="1" t="s">
        <v>148</v>
      </c>
      <c r="G508" s="24">
        <v>44558.425266203696</v>
      </c>
      <c r="H508" s="24">
        <v>46056</v>
      </c>
      <c r="I508" s="1" t="s">
        <v>109</v>
      </c>
      <c r="J508" s="182">
        <v>6483.42</v>
      </c>
      <c r="K508" s="182">
        <v>5046.99</v>
      </c>
      <c r="L508" s="182">
        <v>5049.8054249303996</v>
      </c>
      <c r="M508" s="182">
        <v>6483.42</v>
      </c>
      <c r="N508" s="182">
        <v>77.887988514200003</v>
      </c>
      <c r="O508" s="26" t="s">
        <v>0</v>
      </c>
    </row>
    <row r="509" spans="2:15" x14ac:dyDescent="0.25">
      <c r="B509" s="23" t="s">
        <v>162</v>
      </c>
      <c r="C509" s="1" t="s">
        <v>155</v>
      </c>
      <c r="D509" s="1"/>
      <c r="E509" s="183" t="s">
        <v>147</v>
      </c>
      <c r="F509" s="1" t="s">
        <v>148</v>
      </c>
      <c r="G509" s="24">
        <v>44558.43005787037</v>
      </c>
      <c r="H509" s="24">
        <v>46632</v>
      </c>
      <c r="I509" s="1" t="s">
        <v>109</v>
      </c>
      <c r="J509" s="182">
        <v>7042.84</v>
      </c>
      <c r="K509" s="182">
        <v>5018.54</v>
      </c>
      <c r="L509" s="182">
        <v>5021.4395415263998</v>
      </c>
      <c r="M509" s="182">
        <v>7042.84</v>
      </c>
      <c r="N509" s="182">
        <v>71.2985037503</v>
      </c>
      <c r="O509" s="26" t="s">
        <v>0</v>
      </c>
    </row>
    <row r="510" spans="2:15" x14ac:dyDescent="0.25">
      <c r="B510" s="23" t="s">
        <v>162</v>
      </c>
      <c r="C510" s="1" t="s">
        <v>155</v>
      </c>
      <c r="D510" s="1"/>
      <c r="E510" s="183" t="s">
        <v>147</v>
      </c>
      <c r="F510" s="1" t="s">
        <v>148</v>
      </c>
      <c r="G510" s="24">
        <v>44684.69226851852</v>
      </c>
      <c r="H510" s="24">
        <v>47458</v>
      </c>
      <c r="I510" s="1" t="s">
        <v>109</v>
      </c>
      <c r="J510" s="182">
        <v>9130.07</v>
      </c>
      <c r="K510" s="182">
        <v>6052.14</v>
      </c>
      <c r="L510" s="182">
        <v>6016.7130358369004</v>
      </c>
      <c r="M510" s="182">
        <v>9130.07</v>
      </c>
      <c r="N510" s="182">
        <v>65.899966110199998</v>
      </c>
      <c r="O510" s="26" t="s">
        <v>0</v>
      </c>
    </row>
    <row r="511" spans="2:15" x14ac:dyDescent="0.25">
      <c r="B511" s="23" t="s">
        <v>162</v>
      </c>
      <c r="C511" s="1" t="s">
        <v>155</v>
      </c>
      <c r="D511" s="1"/>
      <c r="E511" s="183" t="s">
        <v>147</v>
      </c>
      <c r="F511" s="1" t="s">
        <v>148</v>
      </c>
      <c r="G511" s="24">
        <v>44729.62436342593</v>
      </c>
      <c r="H511" s="24">
        <v>47458</v>
      </c>
      <c r="I511" s="1" t="s">
        <v>109</v>
      </c>
      <c r="J511" s="182">
        <v>12038.9</v>
      </c>
      <c r="K511" s="182">
        <v>8001.47</v>
      </c>
      <c r="L511" s="182">
        <v>8022.0453601948002</v>
      </c>
      <c r="M511" s="182">
        <v>12038.9</v>
      </c>
      <c r="N511" s="182">
        <v>66.6343715804</v>
      </c>
      <c r="O511" s="26" t="s">
        <v>0</v>
      </c>
    </row>
    <row r="512" spans="2:15" x14ac:dyDescent="0.25">
      <c r="B512" s="23" t="s">
        <v>162</v>
      </c>
      <c r="C512" s="1" t="s">
        <v>155</v>
      </c>
      <c r="D512" s="1"/>
      <c r="E512" s="183" t="s">
        <v>147</v>
      </c>
      <c r="F512" s="1" t="s">
        <v>148</v>
      </c>
      <c r="G512" s="24">
        <v>44754.624259259261</v>
      </c>
      <c r="H512" s="24">
        <v>47458</v>
      </c>
      <c r="I512" s="1" t="s">
        <v>109</v>
      </c>
      <c r="J512" s="182">
        <v>9029.1</v>
      </c>
      <c r="K512" s="182">
        <v>6028.84</v>
      </c>
      <c r="L512" s="182">
        <v>6016.6827665977999</v>
      </c>
      <c r="M512" s="182">
        <v>9029.1</v>
      </c>
      <c r="N512" s="182">
        <v>66.636572488900001</v>
      </c>
      <c r="O512" s="26" t="s">
        <v>0</v>
      </c>
    </row>
    <row r="513" spans="2:15" x14ac:dyDescent="0.25">
      <c r="B513" s="23" t="s">
        <v>162</v>
      </c>
      <c r="C513" s="1" t="s">
        <v>155</v>
      </c>
      <c r="D513" s="1"/>
      <c r="E513" s="183" t="s">
        <v>147</v>
      </c>
      <c r="F513" s="1" t="s">
        <v>148</v>
      </c>
      <c r="G513" s="24">
        <v>44784.446875000001</v>
      </c>
      <c r="H513" s="24">
        <v>46632</v>
      </c>
      <c r="I513" s="1" t="s">
        <v>109</v>
      </c>
      <c r="J513" s="182">
        <v>137303.76999999999</v>
      </c>
      <c r="K513" s="182">
        <v>110679.79</v>
      </c>
      <c r="L513" s="182">
        <v>108394.3742079417</v>
      </c>
      <c r="M513" s="182">
        <v>137303.76999999999</v>
      </c>
      <c r="N513" s="182">
        <v>78.944936623299995</v>
      </c>
      <c r="O513" s="26" t="s">
        <v>0</v>
      </c>
    </row>
    <row r="514" spans="2:15" x14ac:dyDescent="0.25">
      <c r="B514" s="23" t="s">
        <v>162</v>
      </c>
      <c r="C514" s="1" t="s">
        <v>155</v>
      </c>
      <c r="D514" s="1"/>
      <c r="E514" s="183" t="s">
        <v>147</v>
      </c>
      <c r="F514" s="1" t="s">
        <v>148</v>
      </c>
      <c r="G514" s="24">
        <v>44839.447106481479</v>
      </c>
      <c r="H514" s="24">
        <v>48094</v>
      </c>
      <c r="I514" s="1" t="s">
        <v>109</v>
      </c>
      <c r="J514" s="182">
        <v>701945.24</v>
      </c>
      <c r="K514" s="182">
        <v>501294.52</v>
      </c>
      <c r="L514" s="182">
        <v>500986.94304192922</v>
      </c>
      <c r="M514" s="182">
        <v>701945.24</v>
      </c>
      <c r="N514" s="182">
        <v>71.371228764500003</v>
      </c>
      <c r="O514" s="26" t="s">
        <v>0</v>
      </c>
    </row>
    <row r="515" spans="2:15" x14ac:dyDescent="0.25">
      <c r="B515" s="23" t="s">
        <v>162</v>
      </c>
      <c r="C515" s="1" t="s">
        <v>155</v>
      </c>
      <c r="D515" s="1"/>
      <c r="E515" s="183" t="s">
        <v>147</v>
      </c>
      <c r="F515" s="1" t="s">
        <v>148</v>
      </c>
      <c r="G515" s="24">
        <v>44886.702476851846</v>
      </c>
      <c r="H515" s="24">
        <v>48094</v>
      </c>
      <c r="I515" s="1" t="s">
        <v>109</v>
      </c>
      <c r="J515" s="182">
        <v>248488.44</v>
      </c>
      <c r="K515" s="182">
        <v>178483.88</v>
      </c>
      <c r="L515" s="182">
        <v>177349.52409401981</v>
      </c>
      <c r="M515" s="182">
        <v>248488.44</v>
      </c>
      <c r="N515" s="182">
        <v>71.371337875500004</v>
      </c>
      <c r="O515" s="26" t="s">
        <v>0</v>
      </c>
    </row>
    <row r="516" spans="2:15" x14ac:dyDescent="0.25">
      <c r="B516" s="23" t="s">
        <v>162</v>
      </c>
      <c r="C516" s="1" t="s">
        <v>155</v>
      </c>
      <c r="D516" s="1"/>
      <c r="E516" s="183" t="s">
        <v>147</v>
      </c>
      <c r="F516" s="1" t="s">
        <v>148</v>
      </c>
      <c r="G516" s="24">
        <v>44886.704849537033</v>
      </c>
      <c r="H516" s="24">
        <v>48094</v>
      </c>
      <c r="I516" s="1" t="s">
        <v>109</v>
      </c>
      <c r="J516" s="182">
        <v>308855.92</v>
      </c>
      <c r="K516" s="182">
        <v>221844.4</v>
      </c>
      <c r="L516" s="182">
        <v>220434.43008397191</v>
      </c>
      <c r="M516" s="182">
        <v>308855.92</v>
      </c>
      <c r="N516" s="182">
        <v>71.371282144800006</v>
      </c>
      <c r="O516" s="26" t="s">
        <v>0</v>
      </c>
    </row>
    <row r="517" spans="2:15" x14ac:dyDescent="0.25">
      <c r="B517" s="23" t="s">
        <v>162</v>
      </c>
      <c r="C517" s="1" t="s">
        <v>155</v>
      </c>
      <c r="D517" s="1"/>
      <c r="E517" s="183" t="s">
        <v>147</v>
      </c>
      <c r="F517" s="1" t="s">
        <v>148</v>
      </c>
      <c r="G517" s="24">
        <v>44890.428784722222</v>
      </c>
      <c r="H517" s="24">
        <v>48094</v>
      </c>
      <c r="I517" s="1" t="s">
        <v>109</v>
      </c>
      <c r="J517" s="182">
        <v>1252270.3600000001</v>
      </c>
      <c r="K517" s="182">
        <v>899918.04</v>
      </c>
      <c r="L517" s="182">
        <v>893760.19726387807</v>
      </c>
      <c r="M517" s="182">
        <v>1252270.3600000001</v>
      </c>
      <c r="N517" s="182">
        <v>71.371185154000003</v>
      </c>
      <c r="O517" s="26" t="s">
        <v>0</v>
      </c>
    </row>
    <row r="518" spans="2:15" x14ac:dyDescent="0.25">
      <c r="B518" s="23" t="s">
        <v>162</v>
      </c>
      <c r="C518" s="1" t="s">
        <v>155</v>
      </c>
      <c r="D518" s="1"/>
      <c r="E518" s="183" t="s">
        <v>147</v>
      </c>
      <c r="F518" s="1" t="s">
        <v>148</v>
      </c>
      <c r="G518" s="24">
        <v>44893.640173611107</v>
      </c>
      <c r="H518" s="24">
        <v>48094</v>
      </c>
      <c r="I518" s="1" t="s">
        <v>109</v>
      </c>
      <c r="J518" s="182">
        <v>8423.52</v>
      </c>
      <c r="K518" s="182">
        <v>5242.4799999999996</v>
      </c>
      <c r="L518" s="182">
        <v>5240.0792679492997</v>
      </c>
      <c r="M518" s="182">
        <v>8423.52</v>
      </c>
      <c r="N518" s="182">
        <v>62.207714446600001</v>
      </c>
      <c r="O518" s="26" t="s">
        <v>0</v>
      </c>
    </row>
    <row r="519" spans="2:15" x14ac:dyDescent="0.25">
      <c r="B519" s="23" t="s">
        <v>162</v>
      </c>
      <c r="C519" s="1" t="s">
        <v>155</v>
      </c>
      <c r="D519" s="1"/>
      <c r="E519" s="183" t="s">
        <v>147</v>
      </c>
      <c r="F519" s="1" t="s">
        <v>148</v>
      </c>
      <c r="G519" s="24">
        <v>44915.640844907408</v>
      </c>
      <c r="H519" s="24">
        <v>46056</v>
      </c>
      <c r="I519" s="1" t="s">
        <v>109</v>
      </c>
      <c r="J519" s="182">
        <v>36806.28</v>
      </c>
      <c r="K519" s="182">
        <v>30241.65</v>
      </c>
      <c r="L519" s="182">
        <v>30299.0046316304</v>
      </c>
      <c r="M519" s="182">
        <v>36806.28</v>
      </c>
      <c r="N519" s="182">
        <v>82.320203594700004</v>
      </c>
      <c r="O519" s="26" t="s">
        <v>0</v>
      </c>
    </row>
    <row r="520" spans="2:15" x14ac:dyDescent="0.25">
      <c r="B520" s="23" t="s">
        <v>144</v>
      </c>
      <c r="C520" s="1" t="s">
        <v>155</v>
      </c>
      <c r="D520" s="1"/>
      <c r="E520" s="183" t="s">
        <v>147</v>
      </c>
      <c r="F520" s="1" t="s">
        <v>148</v>
      </c>
      <c r="G520" s="24">
        <v>44929.527048611111</v>
      </c>
      <c r="H520" s="24">
        <v>45919</v>
      </c>
      <c r="I520" s="1" t="s">
        <v>109</v>
      </c>
      <c r="J520" s="182">
        <v>11289.63</v>
      </c>
      <c r="K520" s="182">
        <v>9567.23</v>
      </c>
      <c r="L520" s="182">
        <v>9676.1768029090999</v>
      </c>
      <c r="M520" s="182">
        <v>11289.63</v>
      </c>
      <c r="N520" s="182">
        <v>85.708537860899995</v>
      </c>
      <c r="O520" s="26" t="s">
        <v>0</v>
      </c>
    </row>
    <row r="521" spans="2:15" x14ac:dyDescent="0.25">
      <c r="B521" s="23" t="s">
        <v>162</v>
      </c>
      <c r="C521" s="1" t="s">
        <v>155</v>
      </c>
      <c r="D521" s="1"/>
      <c r="E521" s="183" t="s">
        <v>147</v>
      </c>
      <c r="F521" s="1" t="s">
        <v>148</v>
      </c>
      <c r="G521" s="24">
        <v>45036.459490740745</v>
      </c>
      <c r="H521" s="24">
        <v>47458</v>
      </c>
      <c r="I521" s="1" t="s">
        <v>109</v>
      </c>
      <c r="J521" s="182">
        <v>1454.41</v>
      </c>
      <c r="K521" s="182">
        <v>1006.44</v>
      </c>
      <c r="L521" s="182">
        <v>1002.7842418365</v>
      </c>
      <c r="M521" s="182">
        <v>1454.41</v>
      </c>
      <c r="N521" s="182">
        <v>68.947837393599997</v>
      </c>
      <c r="O521" s="26" t="s">
        <v>0</v>
      </c>
    </row>
    <row r="522" spans="2:15" x14ac:dyDescent="0.25">
      <c r="B522" s="23" t="s">
        <v>162</v>
      </c>
      <c r="C522" s="1" t="s">
        <v>155</v>
      </c>
      <c r="D522" s="1"/>
      <c r="E522" s="183" t="s">
        <v>147</v>
      </c>
      <c r="F522" s="1" t="s">
        <v>148</v>
      </c>
      <c r="G522" s="24">
        <v>45042.491689814815</v>
      </c>
      <c r="H522" s="24">
        <v>47458</v>
      </c>
      <c r="I522" s="1" t="s">
        <v>109</v>
      </c>
      <c r="J522" s="182">
        <v>14543.83</v>
      </c>
      <c r="K522" s="182">
        <v>10075.81</v>
      </c>
      <c r="L522" s="182">
        <v>10027.883721873301</v>
      </c>
      <c r="M522" s="182">
        <v>14543.83</v>
      </c>
      <c r="N522" s="182">
        <v>68.949401374100006</v>
      </c>
      <c r="O522" s="26" t="s">
        <v>0</v>
      </c>
    </row>
    <row r="523" spans="2:15" x14ac:dyDescent="0.25">
      <c r="B523" s="23" t="s">
        <v>162</v>
      </c>
      <c r="C523" s="1" t="s">
        <v>155</v>
      </c>
      <c r="D523" s="1"/>
      <c r="E523" s="183" t="s">
        <v>147</v>
      </c>
      <c r="F523" s="1" t="s">
        <v>148</v>
      </c>
      <c r="G523" s="24">
        <v>45091.45103009259</v>
      </c>
      <c r="H523" s="24">
        <v>48094</v>
      </c>
      <c r="I523" s="1" t="s">
        <v>109</v>
      </c>
      <c r="J523" s="182">
        <v>342558.07</v>
      </c>
      <c r="K523" s="182">
        <v>250000</v>
      </c>
      <c r="L523" s="182">
        <v>250490.8850991379</v>
      </c>
      <c r="M523" s="182">
        <v>342558.07</v>
      </c>
      <c r="N523" s="182">
        <v>73.123626922300005</v>
      </c>
      <c r="O523" s="26" t="s">
        <v>0</v>
      </c>
    </row>
    <row r="524" spans="2:15" x14ac:dyDescent="0.25">
      <c r="B524" s="23" t="s">
        <v>162</v>
      </c>
      <c r="C524" s="1" t="s">
        <v>155</v>
      </c>
      <c r="D524" s="1"/>
      <c r="E524" s="183" t="s">
        <v>147</v>
      </c>
      <c r="F524" s="1" t="s">
        <v>148</v>
      </c>
      <c r="G524" s="24">
        <v>45091.663333333338</v>
      </c>
      <c r="H524" s="24">
        <v>48094</v>
      </c>
      <c r="I524" s="1" t="s">
        <v>109</v>
      </c>
      <c r="J524" s="182">
        <v>342558.07</v>
      </c>
      <c r="K524" s="182">
        <v>250000</v>
      </c>
      <c r="L524" s="182">
        <v>250490.8850991379</v>
      </c>
      <c r="M524" s="182">
        <v>342558.07</v>
      </c>
      <c r="N524" s="182">
        <v>73.123626922300005</v>
      </c>
      <c r="O524" s="26" t="s">
        <v>0</v>
      </c>
    </row>
    <row r="525" spans="2:15" x14ac:dyDescent="0.25">
      <c r="B525" s="23" t="s">
        <v>162</v>
      </c>
      <c r="C525" s="1" t="s">
        <v>155</v>
      </c>
      <c r="D525" s="1"/>
      <c r="E525" s="183" t="s">
        <v>147</v>
      </c>
      <c r="F525" s="1" t="s">
        <v>148</v>
      </c>
      <c r="G525" s="24">
        <v>45100.407974537033</v>
      </c>
      <c r="H525" s="24">
        <v>45114</v>
      </c>
      <c r="I525" s="1" t="s">
        <v>109</v>
      </c>
      <c r="J525" s="182">
        <v>1002837.53</v>
      </c>
      <c r="K525" s="182">
        <v>1001109.59</v>
      </c>
      <c r="L525" s="182">
        <v>1001973.1874389641</v>
      </c>
      <c r="M525" s="182">
        <v>1002837.53</v>
      </c>
      <c r="N525" s="182">
        <v>99.913810309699997</v>
      </c>
      <c r="O525" s="26" t="s">
        <v>0</v>
      </c>
    </row>
    <row r="526" spans="2:15" x14ac:dyDescent="0.25">
      <c r="B526" s="23" t="s">
        <v>162</v>
      </c>
      <c r="C526" s="1" t="s">
        <v>155</v>
      </c>
      <c r="D526" s="1"/>
      <c r="E526" s="183" t="s">
        <v>147</v>
      </c>
      <c r="F526" s="1" t="s">
        <v>148</v>
      </c>
      <c r="G526" s="24">
        <v>45105.37945601852</v>
      </c>
      <c r="H526" s="24">
        <v>45112</v>
      </c>
      <c r="I526" s="1" t="s">
        <v>109</v>
      </c>
      <c r="J526" s="182">
        <v>1002590.53</v>
      </c>
      <c r="K526" s="182">
        <v>1001726.03</v>
      </c>
      <c r="L526" s="182">
        <v>1001972.9538571751</v>
      </c>
      <c r="M526" s="182">
        <v>1002590.53</v>
      </c>
      <c r="N526" s="182">
        <v>99.938401957300002</v>
      </c>
      <c r="O526" s="26" t="s">
        <v>0</v>
      </c>
    </row>
    <row r="527" spans="2:15" x14ac:dyDescent="0.25">
      <c r="B527" s="23" t="s">
        <v>162</v>
      </c>
      <c r="C527" s="1" t="s">
        <v>155</v>
      </c>
      <c r="D527" s="1"/>
      <c r="E527" s="183" t="s">
        <v>147</v>
      </c>
      <c r="F527" s="1" t="s">
        <v>148</v>
      </c>
      <c r="G527" s="24">
        <v>45106.410127314812</v>
      </c>
      <c r="H527" s="24">
        <v>45113</v>
      </c>
      <c r="I527" s="1" t="s">
        <v>109</v>
      </c>
      <c r="J527" s="182">
        <v>1002713.92</v>
      </c>
      <c r="K527" s="182">
        <v>1001849.32</v>
      </c>
      <c r="L527" s="182">
        <v>1001972.7886334162</v>
      </c>
      <c r="M527" s="182">
        <v>1002713.92</v>
      </c>
      <c r="N527" s="182">
        <v>99.926087456100007</v>
      </c>
      <c r="O527" s="26" t="s">
        <v>0</v>
      </c>
    </row>
    <row r="528" spans="2:15" x14ac:dyDescent="0.25">
      <c r="B528" s="23" t="s">
        <v>162</v>
      </c>
      <c r="C528" s="1" t="s">
        <v>155</v>
      </c>
      <c r="D528" s="1"/>
      <c r="E528" s="183" t="s">
        <v>147</v>
      </c>
      <c r="F528" s="1" t="s">
        <v>148</v>
      </c>
      <c r="G528" s="24">
        <v>45107.680578703701</v>
      </c>
      <c r="H528" s="24">
        <v>48094</v>
      </c>
      <c r="I528" s="1" t="s">
        <v>109</v>
      </c>
      <c r="J528" s="182">
        <v>98656.74</v>
      </c>
      <c r="K528" s="182">
        <v>72142.06</v>
      </c>
      <c r="L528" s="182">
        <v>72142.047119518698</v>
      </c>
      <c r="M528" s="182">
        <v>98656.74</v>
      </c>
      <c r="N528" s="182">
        <v>73.124296545299998</v>
      </c>
      <c r="O528" s="26" t="s">
        <v>0</v>
      </c>
    </row>
    <row r="529" spans="2:15" x14ac:dyDescent="0.25">
      <c r="B529" s="23" t="s">
        <v>162</v>
      </c>
      <c r="C529" s="1" t="s">
        <v>155</v>
      </c>
      <c r="D529" s="1"/>
      <c r="E529" s="183" t="s">
        <v>147</v>
      </c>
      <c r="F529" s="1" t="s">
        <v>148</v>
      </c>
      <c r="G529" s="24">
        <v>45107.689537037033</v>
      </c>
      <c r="H529" s="24">
        <v>48094</v>
      </c>
      <c r="I529" s="1" t="s">
        <v>109</v>
      </c>
      <c r="J529" s="182">
        <v>49328.37</v>
      </c>
      <c r="K529" s="182">
        <v>36071.03</v>
      </c>
      <c r="L529" s="182">
        <v>36071.028768358403</v>
      </c>
      <c r="M529" s="182">
        <v>49328.37</v>
      </c>
      <c r="N529" s="182">
        <v>73.124307104300001</v>
      </c>
      <c r="O529" s="26" t="s">
        <v>0</v>
      </c>
    </row>
    <row r="530" spans="2:15" x14ac:dyDescent="0.25">
      <c r="B530" s="23" t="s">
        <v>144</v>
      </c>
      <c r="C530" s="1" t="s">
        <v>210</v>
      </c>
      <c r="D530" s="1"/>
      <c r="E530" s="183" t="s">
        <v>147</v>
      </c>
      <c r="F530" s="1" t="s">
        <v>148</v>
      </c>
      <c r="G530" s="24">
        <v>45071.653287037043</v>
      </c>
      <c r="H530" s="24">
        <v>45253</v>
      </c>
      <c r="I530" s="1" t="s">
        <v>109</v>
      </c>
      <c r="J530" s="182">
        <v>52131</v>
      </c>
      <c r="K530" s="182">
        <v>50578.7</v>
      </c>
      <c r="L530" s="182">
        <v>50882.0368195193</v>
      </c>
      <c r="M530" s="182">
        <v>52131</v>
      </c>
      <c r="N530" s="182">
        <v>97.604183344899994</v>
      </c>
      <c r="O530" s="26" t="s">
        <v>0</v>
      </c>
    </row>
    <row r="531" spans="2:15" x14ac:dyDescent="0.25">
      <c r="B531" s="23" t="s">
        <v>144</v>
      </c>
      <c r="C531" s="1" t="s">
        <v>210</v>
      </c>
      <c r="D531" s="1"/>
      <c r="E531" s="183" t="s">
        <v>147</v>
      </c>
      <c r="F531" s="1" t="s">
        <v>148</v>
      </c>
      <c r="G531" s="24">
        <v>45071.656782407408</v>
      </c>
      <c r="H531" s="24">
        <v>45253</v>
      </c>
      <c r="I531" s="1" t="s">
        <v>109</v>
      </c>
      <c r="J531" s="182">
        <v>52131</v>
      </c>
      <c r="K531" s="182">
        <v>50578.7</v>
      </c>
      <c r="L531" s="182">
        <v>50882.0368195193</v>
      </c>
      <c r="M531" s="182">
        <v>52131</v>
      </c>
      <c r="N531" s="182">
        <v>97.604183344899994</v>
      </c>
      <c r="O531" s="26" t="s">
        <v>0</v>
      </c>
    </row>
    <row r="532" spans="2:15" x14ac:dyDescent="0.25">
      <c r="B532" s="23" t="s">
        <v>144</v>
      </c>
      <c r="C532" s="1" t="s">
        <v>210</v>
      </c>
      <c r="D532" s="1"/>
      <c r="E532" s="183" t="s">
        <v>147</v>
      </c>
      <c r="F532" s="1" t="s">
        <v>148</v>
      </c>
      <c r="G532" s="24">
        <v>45071.656805555554</v>
      </c>
      <c r="H532" s="24">
        <v>45253</v>
      </c>
      <c r="I532" s="1" t="s">
        <v>109</v>
      </c>
      <c r="J532" s="182">
        <v>52131</v>
      </c>
      <c r="K532" s="182">
        <v>50578.7</v>
      </c>
      <c r="L532" s="182">
        <v>50882.0368195193</v>
      </c>
      <c r="M532" s="182">
        <v>52131</v>
      </c>
      <c r="N532" s="182">
        <v>97.604183344899994</v>
      </c>
      <c r="O532" s="26" t="s">
        <v>0</v>
      </c>
    </row>
    <row r="533" spans="2:15" x14ac:dyDescent="0.25">
      <c r="B533" s="23" t="s">
        <v>162</v>
      </c>
      <c r="C533" s="1" t="s">
        <v>193</v>
      </c>
      <c r="D533" s="1" t="s">
        <v>200</v>
      </c>
      <c r="E533" s="183" t="s">
        <v>147</v>
      </c>
      <c r="F533" s="1" t="s">
        <v>148</v>
      </c>
      <c r="G533" s="24">
        <v>43399.569872685184</v>
      </c>
      <c r="H533" s="24">
        <v>45365</v>
      </c>
      <c r="I533" s="1" t="s">
        <v>109</v>
      </c>
      <c r="J533" s="182">
        <v>77669.38</v>
      </c>
      <c r="K533" s="182">
        <v>57089.58</v>
      </c>
      <c r="L533" s="182">
        <v>52901.666215163903</v>
      </c>
      <c r="M533" s="182">
        <v>77669.38</v>
      </c>
      <c r="N533" s="182">
        <v>68.111353811699999</v>
      </c>
      <c r="O533" s="26" t="s">
        <v>0</v>
      </c>
    </row>
    <row r="534" spans="2:15" x14ac:dyDescent="0.25">
      <c r="B534" s="23" t="s">
        <v>162</v>
      </c>
      <c r="C534" s="1" t="s">
        <v>193</v>
      </c>
      <c r="D534" s="1" t="s">
        <v>200</v>
      </c>
      <c r="E534" s="183" t="s">
        <v>147</v>
      </c>
      <c r="F534" s="1" t="s">
        <v>148</v>
      </c>
      <c r="G534" s="24">
        <v>44091.497372685189</v>
      </c>
      <c r="H534" s="24">
        <v>46063</v>
      </c>
      <c r="I534" s="1" t="s">
        <v>109</v>
      </c>
      <c r="J534" s="182">
        <v>4234.18</v>
      </c>
      <c r="K534" s="182">
        <v>3018.51</v>
      </c>
      <c r="L534" s="182">
        <v>3027.6850164305001</v>
      </c>
      <c r="M534" s="182">
        <v>4234.18</v>
      </c>
      <c r="N534" s="182">
        <v>71.505817334900001</v>
      </c>
      <c r="O534" s="26" t="s">
        <v>0</v>
      </c>
    </row>
    <row r="535" spans="2:15" x14ac:dyDescent="0.25">
      <c r="B535" s="23" t="s">
        <v>162</v>
      </c>
      <c r="C535" s="1" t="s">
        <v>193</v>
      </c>
      <c r="D535" s="1" t="s">
        <v>200</v>
      </c>
      <c r="E535" s="183" t="s">
        <v>147</v>
      </c>
      <c r="F535" s="1" t="s">
        <v>148</v>
      </c>
      <c r="G535" s="24">
        <v>44160.677453703698</v>
      </c>
      <c r="H535" s="24">
        <v>46063</v>
      </c>
      <c r="I535" s="1" t="s">
        <v>109</v>
      </c>
      <c r="J535" s="182">
        <v>5570.61</v>
      </c>
      <c r="K535" s="182">
        <v>4006.57</v>
      </c>
      <c r="L535" s="182">
        <v>4036.8465244641002</v>
      </c>
      <c r="M535" s="182">
        <v>5570.61</v>
      </c>
      <c r="N535" s="182">
        <v>72.466866724900001</v>
      </c>
      <c r="O535" s="26" t="s">
        <v>0</v>
      </c>
    </row>
    <row r="536" spans="2:15" x14ac:dyDescent="0.25">
      <c r="B536" s="23" t="s">
        <v>162</v>
      </c>
      <c r="C536" s="1" t="s">
        <v>193</v>
      </c>
      <c r="D536" s="1" t="s">
        <v>200</v>
      </c>
      <c r="E536" s="183" t="s">
        <v>147</v>
      </c>
      <c r="F536" s="1" t="s">
        <v>148</v>
      </c>
      <c r="G536" s="24">
        <v>44650.514340277776</v>
      </c>
      <c r="H536" s="24">
        <v>46413</v>
      </c>
      <c r="I536" s="1" t="s">
        <v>109</v>
      </c>
      <c r="J536" s="182">
        <v>289753.40000000002</v>
      </c>
      <c r="K536" s="182">
        <v>227310.98</v>
      </c>
      <c r="L536" s="182">
        <v>221723.17242839659</v>
      </c>
      <c r="M536" s="182">
        <v>289753.40000000002</v>
      </c>
      <c r="N536" s="182">
        <v>76.521335876799995</v>
      </c>
      <c r="O536" s="26" t="s">
        <v>0</v>
      </c>
    </row>
    <row r="537" spans="2:15" x14ac:dyDescent="0.25">
      <c r="B537" s="23" t="s">
        <v>162</v>
      </c>
      <c r="C537" s="1" t="s">
        <v>193</v>
      </c>
      <c r="D537" s="1" t="s">
        <v>200</v>
      </c>
      <c r="E537" s="183" t="s">
        <v>147</v>
      </c>
      <c r="F537" s="1" t="s">
        <v>148</v>
      </c>
      <c r="G537" s="24">
        <v>44785.519895833328</v>
      </c>
      <c r="H537" s="24">
        <v>46399</v>
      </c>
      <c r="I537" s="1" t="s">
        <v>109</v>
      </c>
      <c r="J537" s="182">
        <v>7019.42</v>
      </c>
      <c r="K537" s="182">
        <v>5029.59</v>
      </c>
      <c r="L537" s="182">
        <v>5090.0022177839001</v>
      </c>
      <c r="M537" s="182">
        <v>7019.42</v>
      </c>
      <c r="N537" s="182">
        <v>72.513145214000005</v>
      </c>
      <c r="O537" s="26" t="s">
        <v>0</v>
      </c>
    </row>
    <row r="538" spans="2:15" x14ac:dyDescent="0.25">
      <c r="B538" s="23" t="s">
        <v>162</v>
      </c>
      <c r="C538" s="1" t="s">
        <v>193</v>
      </c>
      <c r="D538" s="1" t="s">
        <v>200</v>
      </c>
      <c r="E538" s="183" t="s">
        <v>147</v>
      </c>
      <c r="F538" s="1" t="s">
        <v>148</v>
      </c>
      <c r="G538" s="24">
        <v>44908.661620370374</v>
      </c>
      <c r="H538" s="24">
        <v>47820</v>
      </c>
      <c r="I538" s="1" t="s">
        <v>109</v>
      </c>
      <c r="J538" s="182">
        <v>6399.86</v>
      </c>
      <c r="K538" s="182">
        <v>4006.61</v>
      </c>
      <c r="L538" s="182">
        <v>4020.3584173796999</v>
      </c>
      <c r="M538" s="182">
        <v>6399.86</v>
      </c>
      <c r="N538" s="182">
        <v>62.819474447600001</v>
      </c>
      <c r="O538" s="26" t="s">
        <v>0</v>
      </c>
    </row>
    <row r="539" spans="2:15" x14ac:dyDescent="0.25">
      <c r="B539" s="23" t="s">
        <v>162</v>
      </c>
      <c r="C539" s="1" t="s">
        <v>193</v>
      </c>
      <c r="D539" s="1" t="s">
        <v>200</v>
      </c>
      <c r="E539" s="183" t="s">
        <v>147</v>
      </c>
      <c r="F539" s="1" t="s">
        <v>148</v>
      </c>
      <c r="G539" s="24">
        <v>44908.666921296295</v>
      </c>
      <c r="H539" s="24">
        <v>48185</v>
      </c>
      <c r="I539" s="1" t="s">
        <v>109</v>
      </c>
      <c r="J539" s="182">
        <v>33950.06</v>
      </c>
      <c r="K539" s="182">
        <v>20033.96</v>
      </c>
      <c r="L539" s="182">
        <v>20105.735857562398</v>
      </c>
      <c r="M539" s="182">
        <v>33950.06</v>
      </c>
      <c r="N539" s="182">
        <v>59.221503165400001</v>
      </c>
      <c r="O539" s="26" t="s">
        <v>0</v>
      </c>
    </row>
    <row r="540" spans="2:15" x14ac:dyDescent="0.25">
      <c r="B540" s="23" t="s">
        <v>162</v>
      </c>
      <c r="C540" s="1" t="s">
        <v>193</v>
      </c>
      <c r="D540" s="1" t="s">
        <v>200</v>
      </c>
      <c r="E540" s="183" t="s">
        <v>147</v>
      </c>
      <c r="F540" s="1" t="s">
        <v>148</v>
      </c>
      <c r="G540" s="24">
        <v>44909.673657407409</v>
      </c>
      <c r="H540" s="24">
        <v>48550</v>
      </c>
      <c r="I540" s="1" t="s">
        <v>109</v>
      </c>
      <c r="J540" s="182">
        <v>124200.03</v>
      </c>
      <c r="K540" s="182">
        <v>69136.12</v>
      </c>
      <c r="L540" s="182">
        <v>69376.501918145004</v>
      </c>
      <c r="M540" s="182">
        <v>124200.03</v>
      </c>
      <c r="N540" s="182">
        <v>55.858683704100002</v>
      </c>
      <c r="O540" s="26" t="s">
        <v>0</v>
      </c>
    </row>
    <row r="541" spans="2:15" x14ac:dyDescent="0.25">
      <c r="B541" s="23" t="s">
        <v>144</v>
      </c>
      <c r="C541" s="1" t="s">
        <v>193</v>
      </c>
      <c r="D541" s="1" t="s">
        <v>200</v>
      </c>
      <c r="E541" s="183" t="s">
        <v>147</v>
      </c>
      <c r="F541" s="1" t="s">
        <v>148</v>
      </c>
      <c r="G541" s="24">
        <v>44939.729236111118</v>
      </c>
      <c r="H541" s="24">
        <v>45309</v>
      </c>
      <c r="I541" s="1" t="s">
        <v>109</v>
      </c>
      <c r="J541" s="182">
        <v>106082</v>
      </c>
      <c r="K541" s="182">
        <v>99999.99</v>
      </c>
      <c r="L541" s="182">
        <v>101280.6865072099</v>
      </c>
      <c r="M541" s="182">
        <v>106082</v>
      </c>
      <c r="N541" s="182">
        <v>95.473960245100002</v>
      </c>
      <c r="O541" s="26" t="s">
        <v>0</v>
      </c>
    </row>
    <row r="542" spans="2:15" x14ac:dyDescent="0.25">
      <c r="B542" s="23" t="s">
        <v>144</v>
      </c>
      <c r="C542" s="1" t="s">
        <v>193</v>
      </c>
      <c r="D542" s="1" t="s">
        <v>200</v>
      </c>
      <c r="E542" s="183" t="s">
        <v>147</v>
      </c>
      <c r="F542" s="1" t="s">
        <v>148</v>
      </c>
      <c r="G542" s="24">
        <v>44939.73028935185</v>
      </c>
      <c r="H542" s="24">
        <v>45309</v>
      </c>
      <c r="I542" s="1" t="s">
        <v>109</v>
      </c>
      <c r="J542" s="182">
        <v>106082</v>
      </c>
      <c r="K542" s="182">
        <v>99999.99</v>
      </c>
      <c r="L542" s="182">
        <v>101280.6865072099</v>
      </c>
      <c r="M542" s="182">
        <v>106082</v>
      </c>
      <c r="N542" s="182">
        <v>95.473960245100002</v>
      </c>
      <c r="O542" s="26" t="s">
        <v>0</v>
      </c>
    </row>
    <row r="543" spans="2:15" x14ac:dyDescent="0.25">
      <c r="B543" s="23" t="s">
        <v>144</v>
      </c>
      <c r="C543" s="1" t="s">
        <v>193</v>
      </c>
      <c r="D543" s="1" t="s">
        <v>200</v>
      </c>
      <c r="E543" s="183" t="s">
        <v>147</v>
      </c>
      <c r="F543" s="1" t="s">
        <v>148</v>
      </c>
      <c r="G543" s="24">
        <v>44939.730300925927</v>
      </c>
      <c r="H543" s="24">
        <v>45309</v>
      </c>
      <c r="I543" s="1" t="s">
        <v>109</v>
      </c>
      <c r="J543" s="182">
        <v>106082</v>
      </c>
      <c r="K543" s="182">
        <v>99999.99</v>
      </c>
      <c r="L543" s="182">
        <v>101280.6865072099</v>
      </c>
      <c r="M543" s="182">
        <v>106082</v>
      </c>
      <c r="N543" s="182">
        <v>95.473960245100002</v>
      </c>
      <c r="O543" s="26" t="s">
        <v>0</v>
      </c>
    </row>
    <row r="544" spans="2:15" x14ac:dyDescent="0.25">
      <c r="B544" s="23" t="s">
        <v>144</v>
      </c>
      <c r="C544" s="1" t="s">
        <v>193</v>
      </c>
      <c r="D544" s="1" t="s">
        <v>200</v>
      </c>
      <c r="E544" s="183" t="s">
        <v>147</v>
      </c>
      <c r="F544" s="1" t="s">
        <v>148</v>
      </c>
      <c r="G544" s="24">
        <v>44939.73033564815</v>
      </c>
      <c r="H544" s="24">
        <v>45309</v>
      </c>
      <c r="I544" s="1" t="s">
        <v>109</v>
      </c>
      <c r="J544" s="182">
        <v>106082</v>
      </c>
      <c r="K544" s="182">
        <v>99999.99</v>
      </c>
      <c r="L544" s="182">
        <v>101280.6865072099</v>
      </c>
      <c r="M544" s="182">
        <v>106082</v>
      </c>
      <c r="N544" s="182">
        <v>95.473960245100002</v>
      </c>
      <c r="O544" s="26" t="s">
        <v>0</v>
      </c>
    </row>
    <row r="545" spans="2:15" x14ac:dyDescent="0.25">
      <c r="B545" s="23" t="s">
        <v>144</v>
      </c>
      <c r="C545" s="1" t="s">
        <v>193</v>
      </c>
      <c r="D545" s="1" t="s">
        <v>200</v>
      </c>
      <c r="E545" s="183" t="s">
        <v>147</v>
      </c>
      <c r="F545" s="1" t="s">
        <v>148</v>
      </c>
      <c r="G545" s="24">
        <v>44939.730370370373</v>
      </c>
      <c r="H545" s="24">
        <v>45309</v>
      </c>
      <c r="I545" s="1" t="s">
        <v>109</v>
      </c>
      <c r="J545" s="182">
        <v>106082</v>
      </c>
      <c r="K545" s="182">
        <v>99999.99</v>
      </c>
      <c r="L545" s="182">
        <v>101280.6865072099</v>
      </c>
      <c r="M545" s="182">
        <v>106082</v>
      </c>
      <c r="N545" s="182">
        <v>95.473960245100002</v>
      </c>
      <c r="O545" s="26" t="s">
        <v>0</v>
      </c>
    </row>
    <row r="546" spans="2:15" x14ac:dyDescent="0.25">
      <c r="B546" s="23" t="s">
        <v>163</v>
      </c>
      <c r="C546" s="1" t="s">
        <v>193</v>
      </c>
      <c r="D546" s="1" t="s">
        <v>200</v>
      </c>
      <c r="E546" s="183" t="s">
        <v>147</v>
      </c>
      <c r="F546" s="1" t="s">
        <v>148</v>
      </c>
      <c r="G546" s="24">
        <v>45075.612303240741</v>
      </c>
      <c r="H546" s="24">
        <v>45365</v>
      </c>
      <c r="I546" s="1" t="s">
        <v>109</v>
      </c>
      <c r="J546" s="182">
        <v>7628.28</v>
      </c>
      <c r="K546" s="182">
        <v>7262.13</v>
      </c>
      <c r="L546" s="182">
        <v>7145.7962517568003</v>
      </c>
      <c r="M546" s="182">
        <v>7628.28</v>
      </c>
      <c r="N546" s="182">
        <v>93.675065044199997</v>
      </c>
      <c r="O546" s="26" t="s">
        <v>0</v>
      </c>
    </row>
    <row r="547" spans="2:15" ht="15.75" thickBot="1" x14ac:dyDescent="0.3">
      <c r="B547" s="177"/>
      <c r="C547" s="178"/>
      <c r="D547" s="178"/>
      <c r="E547" s="178"/>
      <c r="F547" s="178"/>
      <c r="G547" s="178"/>
      <c r="H547" s="178"/>
      <c r="I547" s="184" t="s">
        <v>156</v>
      </c>
      <c r="J547" s="185">
        <f>SUM(J234:J546)</f>
        <v>67213956.969999999</v>
      </c>
      <c r="K547" s="185">
        <f>SUM(K234:K546)</f>
        <v>56217787.420000009</v>
      </c>
      <c r="L547" s="185">
        <f>SUM(L234:L546)</f>
        <v>56387882.818722337</v>
      </c>
      <c r="M547" s="185">
        <f>SUM(M234:M546)</f>
        <v>67213956.969999999</v>
      </c>
      <c r="N547" s="179"/>
      <c r="O547" s="180"/>
    </row>
    <row r="548" spans="2:15" ht="15.75" thickTop="1" x14ac:dyDescent="0.25"/>
  </sheetData>
  <mergeCells count="3">
    <mergeCell ref="B8:O9"/>
    <mergeCell ref="B2:O2"/>
    <mergeCell ref="B230:O231"/>
  </mergeCells>
  <hyperlinks>
    <hyperlink ref="A1" location="INDICE!A1" display="INDICE" xr:uid="{DD3F4B20-8830-4284-ADF0-153AC9D59580}"/>
  </hyperlinks>
  <pageMargins left="0.7" right="0.7" top="0.75" bottom="0.75" header="0.3" footer="0.3"/>
  <pageSetup paperSize="9"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k1Nspm7H/9QDQ0kU4Hx31ThOPXAg16YDr+dXdnstuG4=</DigestValue>
    </Reference>
    <Reference Type="http://www.w3.org/2000/09/xmldsig#Object" URI="#idOfficeObject">
      <DigestMethod Algorithm="http://www.w3.org/2001/04/xmlenc#sha256"/>
      <DigestValue>9NOJ5sfSq2GXXSDalt1KBxxqZey8N4/jeJv2MAb0kqE=</DigestValue>
    </Reference>
    <Reference Type="http://uri.etsi.org/01903#SignedProperties" URI="#idSignedProperties">
      <Transforms>
        <Transform Algorithm="http://www.w3.org/TR/2001/REC-xml-c14n-20010315"/>
      </Transforms>
      <DigestMethod Algorithm="http://www.w3.org/2001/04/xmlenc#sha256"/>
      <DigestValue>40/RpGG8V+gr9PqfT9daXRKqJUh42iaE/LJYKDIvOLI=</DigestValue>
    </Reference>
  </SignedInfo>
  <SignatureValue>Lt0oVXjy0NFrAnMi+RVmEj/fSO57kV4GBFoN6ZOFwaZPAYqXNuCG20mXX7UGMeHHJCfc9p8UpiFr
l/rNiewKzbmYvZrBkLjbLOL+5IifbLcMhCis/9tT4mBSvloJh7hSlgZ/P9tHTaJxCezw9zjDhAsX
HWWNx2b0sEOkuCslOiVhOa0/REt9wQhMkLQbWVHde+M9PP/YrbZT45I/AigYAXKVozG3x442bcyu
6RkMDgmpAXbvRIRpviKKuKqjbM07huSpgGC5VtKLx3ZuHjCXU6FUxOUCls+3qxjiGMr0FfEsr5eF
cyeSl/Lkr3BghfEe8qe+qzYtpbUOaIov4+HcSQ==</SignatureValue>
  <KeyInfo>
    <X509Data>
      <X509Certificate>MIIIgzCCBmugAwIBAgIICXObfQmYPu8wDQYJKoZIhvcNAQELBQAwWjEaMBgGA1UEAwwRQ0EtRE9DVU1FTlRBIFMuQS4xFjAUBgNVBAUTDVJVQzgwMDUwMTcyLTExFzAVBgNVBAoMDkRPQ1VNRU5UQSBTLkEuMQswCQYDVQQGEwJQWTAeFw0yMzA1MTcxNTA0MDBaFw0yNTA1MTYxNTA0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L5FcC3VPRURSFu03HWE9gpVzS5E1U7oE7KyAazcSaMTXYguQ4E5Xt8W416vNStK6KqZeZ56rASRh8EvryIodxPjrV3Ng0u3+u1kEY6VLVqFU466lyIJ/gshpb8hS0Xlry30g1cJ2dDqQ8KvHosAb/2J32yWAGD12xt1jC4BJ1GNUxGbsWRD3zMkcreGKaxddDeiN9HsmTvhwFGq40/pkNob5udx4AvUWzjFyu+clRHQn6xcJHvpImuRf75HR4L16YRvrrdXmeQ2Occ8Wlh0OLDLqyRuLmDeWijnB+lCwMFy00rjhjjGau2jHFT6xR481lDkBDYJJdX234qiqLR2BR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BYS7htHzCcTmA/B2f2PL1tE05QQMA4GA1UdDwEB/wQEAwIF4DANBgkqhkiG9w0BAQsFAAOCAgEAGfc0JsKLIijtDZ00AGIdbj6LX6EpILQ1n9Gh28V0hOOJWENsVC7d0luPwaBlSTrv128WwVKlEG4N0G2MJGmwVF4taOfTrKIoR7UbmjeMKkPGORT0C988Qi1y/QtsLYBe1f7l+5QLV8iZTVM6s3Z4uYNGJCbZ2zROainnSY3YKuEL9LFeJ3mAtoMJfPQZQcBbMZCquqOe+/u5Wi2LimP9Yrt7utW4GVZmmDgXTgnmbnvh8P/Hn6r0Gqc/NeYGcKzDt5dUHpgJaMRXFtYkYKB7DZ5KQRFxCWlbir19Y9LRBcTbaPBiVIy7wSomVJqYpC4tboQQ/hVv0Ld8Vbf0EZBEfe/XWD9S47DtBhYyNHQPLRXrSj0/uU8vQm/5Gel1v1U/3GhoNU1vtlnPvAluY5IXoBnsad8W9BJRF9Xnqih6HvmmxLj4yIJFoHXyUafhbaISL9pvtfkHQBRM22+ztUwb+9AgN+4YQUN9X1Q3H8Kd83hBnKqd6jgQ34I95+NpCngGwtSYzUAZbUeTtjCzgv8mUlweLc6Ry+oPUKn/6GBUVNBX/SkmowE8IUBNoSlrS7Un+snHbGvglifnt1908RXR3rUckajXnBO6JM/TMx4rNam4SqEebr746mxE2algyHYOpXdHXxIHnBLJ1PKBtHXdKdGyV2HbGsI2b9c5mgeDRp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4JwoQYvPG7T9Nhyrlnt3PNBxsWJ8eG4eBQmLbWHWg1Y=</DigestValue>
      </Reference>
      <Reference URI="/xl/printerSettings/printerSettings1.bin?ContentType=application/vnd.openxmlformats-officedocument.spreadsheetml.printerSettings">
        <DigestMethod Algorithm="http://www.w3.org/2001/04/xmlenc#sha256"/>
        <DigestValue>ZG6Or+5M57tcFc8+0++SZKQrMcQtMGRYRbbG7EEIu5w=</DigestValue>
      </Reference>
      <Reference URI="/xl/printerSettings/printerSettings2.bin?ContentType=application/vnd.openxmlformats-officedocument.spreadsheetml.printerSettings">
        <DigestMethod Algorithm="http://www.w3.org/2001/04/xmlenc#sha256"/>
        <DigestValue>KmqqTC+EYbzxnVNb+Ww/iG4Tt5f0mE1lt9mnj3IdeUg=</DigestValue>
      </Reference>
      <Reference URI="/xl/printerSettings/printerSettings3.bin?ContentType=application/vnd.openxmlformats-officedocument.spreadsheetml.printerSettings">
        <DigestMethod Algorithm="http://www.w3.org/2001/04/xmlenc#sha256"/>
        <DigestValue>ZG6Or+5M57tcFc8+0++SZKQrMcQtMGRYRbbG7EEIu5w=</DigestValue>
      </Reference>
      <Reference URI="/xl/printerSettings/printerSettings4.bin?ContentType=application/vnd.openxmlformats-officedocument.spreadsheetml.printerSettings">
        <DigestMethod Algorithm="http://www.w3.org/2001/04/xmlenc#sha256"/>
        <DigestValue>ZG6Or+5M57tcFc8+0++SZKQrMcQtMGRYRbbG7EEIu5w=</DigestValue>
      </Reference>
      <Reference URI="/xl/printerSettings/printerSettings5.bin?ContentType=application/vnd.openxmlformats-officedocument.spreadsheetml.printerSettings">
        <DigestMethod Algorithm="http://www.w3.org/2001/04/xmlenc#sha256"/>
        <DigestValue>cSFr9m1yGacZmId1E2+uZcLWKT3K839QVb7y7aJGG2s=</DigestValue>
      </Reference>
      <Reference URI="/xl/sharedStrings.xml?ContentType=application/vnd.openxmlformats-officedocument.spreadsheetml.sharedStrings+xml">
        <DigestMethod Algorithm="http://www.w3.org/2001/04/xmlenc#sha256"/>
        <DigestValue>Dg3qQ/bdadmQPVW5k3RW0dT7OdRdbo8ER8RB6EVORLQ=</DigestValue>
      </Reference>
      <Reference URI="/xl/styles.xml?ContentType=application/vnd.openxmlformats-officedocument.spreadsheetml.styles+xml">
        <DigestMethod Algorithm="http://www.w3.org/2001/04/xmlenc#sha256"/>
        <DigestValue>FibDzSgE7uAv6rC5OwkONyzJRF0tJCibP6nMObPp3hY=</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WFvCzFQLLihvDyoA6ZQdZfsGdE8BxaOkLmMLvRHxTa4=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wYrecB3sNJVCx8DL9Yr/Y9iYgCIxP8I2V9NlkUoeTRM=</DigestValue>
      </Reference>
      <Reference URI="/xl/worksheets/sheet2.xml?ContentType=application/vnd.openxmlformats-officedocument.spreadsheetml.worksheet+xml">
        <DigestMethod Algorithm="http://www.w3.org/2001/04/xmlenc#sha256"/>
        <DigestValue>1ETCbwLa+QrvhOMn3ZXeo8mxncan5tzt0SM2PnCLjz4=</DigestValue>
      </Reference>
      <Reference URI="/xl/worksheets/sheet3.xml?ContentType=application/vnd.openxmlformats-officedocument.spreadsheetml.worksheet+xml">
        <DigestMethod Algorithm="http://www.w3.org/2001/04/xmlenc#sha256"/>
        <DigestValue>/ktePoDDTe8jIU9xEZjyzJOeb0K/bE+xsElySHbljfk=</DigestValue>
      </Reference>
      <Reference URI="/xl/worksheets/sheet4.xml?ContentType=application/vnd.openxmlformats-officedocument.spreadsheetml.worksheet+xml">
        <DigestMethod Algorithm="http://www.w3.org/2001/04/xmlenc#sha256"/>
        <DigestValue>6v4AT3p4+fIpkdidoarUz00CXtF90xDzzOgndo9lG48=</DigestValue>
      </Reference>
      <Reference URI="/xl/worksheets/sheet5.xml?ContentType=application/vnd.openxmlformats-officedocument.spreadsheetml.worksheet+xml">
        <DigestMethod Algorithm="http://www.w3.org/2001/04/xmlenc#sha256"/>
        <DigestValue>cxo+Ea/RFoebWDZ87mlGOv5TKkE7Pcysw+75DHDXzBw=</DigestValue>
      </Reference>
      <Reference URI="/xl/worksheets/sheet6.xml?ContentType=application/vnd.openxmlformats-officedocument.spreadsheetml.worksheet+xml">
        <DigestMethod Algorithm="http://www.w3.org/2001/04/xmlenc#sha256"/>
        <DigestValue>Ab3A8HCZ5QawrH2gKMTwmOkPv7ccJGNNbqaBPFKfvVk=</DigestValue>
      </Reference>
      <Reference URI="/xl/worksheets/sheet7.xml?ContentType=application/vnd.openxmlformats-officedocument.spreadsheetml.worksheet+xml">
        <DigestMethod Algorithm="http://www.w3.org/2001/04/xmlenc#sha256"/>
        <DigestValue>PEA48Z1X2WDr9KIzrD33n/jWvHUEE388Jj6SMr1iw9w=</DigestValue>
      </Reference>
      <Reference URI="/xl/worksheets/sheet8.xml?ContentType=application/vnd.openxmlformats-officedocument.spreadsheetml.worksheet+xml">
        <DigestMethod Algorithm="http://www.w3.org/2001/04/xmlenc#sha256"/>
        <DigestValue>XQHYYVQjGz/Gymppx4mDf35DDeHrFdVhnBTyDIcS/kU=</DigestValue>
      </Reference>
    </Manifest>
    <SignatureProperties>
      <SignatureProperty Id="idSignatureTime" Target="#idPackageSignature">
        <mdssi:SignatureTime xmlns:mdssi="http://schemas.openxmlformats.org/package/2006/digital-signature">
          <mdssi:Format>YYYY-MM-DDThh:mm:ssTZD</mdssi:Format>
          <mdssi:Value>2024-07-29T19:11:23Z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16.0.17726/26</OfficeVersion>
          <ApplicationVersion>16.0.17726</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2024-07-29T19:11:23Z</xd:SigningTime>
          <xd:SigningCertificate>
            <xd:Cert>
              <xd:CertDigest>
                <DigestMethod Algorithm="http://www.w3.org/2001/04/xmlenc#sha256"/>
                <DigestValue>l6lxiiP59SJi/5nh819vkP3cZ82yAtfy/mmcIE9cjTg=</DigestValue>
              </xd:CertDigest>
              <xd:IssuerSerial>
                <X509IssuerName>C=PY, O=DOCUMENTA S.A., SERIALNUMBER=RUC80050172-1, CN=CA-DOCUMENTA S.A.</X509IssuerName>
                <X509SerialNumber>681058929997266671</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IRnxhNH5fn4zMOD9c6m9adbrW8v8I2kEDFRK/Y89sfo=</DigestValue>
    </Reference>
    <Reference Type="http://www.w3.org/2000/09/xmldsig#Object" URI="#idOfficeObject">
      <DigestMethod Algorithm="http://www.w3.org/2001/04/xmlenc#sha256"/>
      <DigestValue>/ZA9QTqdxwEPzW0VI6art3o3yPgJz0QlBeCUeHWz/rg=</DigestValue>
    </Reference>
    <Reference Type="http://uri.etsi.org/01903#SignedProperties" URI="#idSignedProperties">
      <Transforms>
        <Transform Algorithm="http://www.w3.org/TR/2001/REC-xml-c14n-20010315"/>
      </Transforms>
      <DigestMethod Algorithm="http://www.w3.org/2001/04/xmlenc#sha256"/>
      <DigestValue>K7DqLY4XUKXcFsMCQTV0Y+BW5bfNkGgG7so8UVX57+M=</DigestValue>
    </Reference>
  </SignedInfo>
  <SignatureValue>tzmGOqHJxQLx1JVO5hUr2Srb1RkIYmFIGIg/khi00Vy3OBWxdI/QiBXe9GOko7nVqqvuQMy2nXuC
UmAR0fSOhH84ENT/gNZoSxWD/KQ1ZdrLoqDpo1GJPO4eLiEzM05+h/lBr8AU+EKsdBRAOFuu6hek
njIJy/zre+XkVH6yxECsY9zqAxRdjuNi/w45xOc/cdLBHZNZjFW7aYHlWqTQ/WhnblcXJMdhCtIi
8R42IOW8i7Ktw6kGvoz7oqCeWrpxj8xqYSGv1bfTllDsL0W1JI4dBKSz8mPAhR/jHsATm/Foyox4
rQJtlrOPX70T38N0QBw7+54UP8Vc7TjAJA4ErQ==</SignatureValue>
  <KeyInfo>
    <X509Data>
      <X509Certificate>MIIHOTCCBSGgAwIBAgIIBShUvBJmmOEwDQYJKoZIhvcNAQELBQAwWzEXMBUGA1UEBRMOUlVDIDgwMDUwMTcyLTExGjAYBgNVBAMTEUNBLURPQ1VNRU5UQSBTLkEuMRcwFQYDVQQKEw5ET0NVTUVOVEEgUy5BLjELMAkGA1UEBhMCUFkwHhcNMjIwODA5MTUyMjE5WhcNMjQwODA4MTUzMjE5WjCBkTELMAkGA1UEBhMCUFkxDjAMBgNVBAQMBUdFTEFZMRIwEAYDVQQFEwlDSTIwNTgwNjcxFTATBgNVBCoMDEVMSUFTIE1JR1VFTDEXMBUGA1UECgwOUEVSU09OQSBGSVNJQ0ExETAPBgNVBAsMCEZJUk1BIEYyMRswGQYDVQQDDBJFTElBUyBNSUdVRUwgR0VMQVkwggEiMA0GCSqGSIb3DQEBAQUAA4IBDwAwggEKAoIBAQDwWxOs+PgJycsipwqrw6og52MmKAqVCSj4Q6MglwpwG/68yY96xQPGSRfI+HX4vArjYhkuKFzw3jX9KrLksXYocEgk9OzNLOgbtqhYoxXJ9WaaWMUDgwnsbVn1XUVNLp2RQdXG8rxVgPmHCm9dCHLgkO3gUJ6NclvqGw8jK1U3euEHJ0CKrXvew7axOefxrvCTfJ5ZQvaymCd4NU1l9RceIPlKIfkRtWQkhPzjP++y7RA2S494eJX/Y2YgKhfJ+dqdz0jEKg8+LOcTG6xqs11DuR6r+UhjnWEdTaqc/zNJtzmZXVt31DqEvlMaoSZZi+9csaaKfetS7b+JdLDWvG2FAgMBAAGjggLIMIICxDAMBgNVHRMBAf8EAjAAMA4GA1UdDwEB/wQEAwIF4DAnBgNVHSUEIDAeBggrBgEFBQcDAQYIKwYBBQUHAwIGCCsGAQUFBwMEMB0GA1UdDgQWBBQI8huz11Fs9r+QZVdrC0MUtOFq8zCBlwYIKwYBBQUHAQEEgYowgYcwOgYIKwYBBQUHMAGGLmh0dHBz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HwYDVR0RBBgwFoEUZWdlbGF5QGNhZGllbS5jb20ucHkwggEtBgNVHSAEggEkMIIBIDCCARwGDSsGAQQBgvk7AQEBCgEwggEJMC8GCCsGAQUFBwIBFiNodHRwczovL3d3dy5kaWdpdG8uY29tLnB5L2Rlc2NhcmdhczCB1QYIKwYBBQUHAgIwgcgagcVDZXJ0aWZpY2FkbyBjdWFsaWZpY2FkbyBkZSBmaXJtYSBlbGVjdHLzbmljYSB0aXBvIEYyIChjbGF2ZXMgZW4gZGlzcG9zaXRpdm8gY3VhbGlmaWNhZG8pLCBzdWpldGEgYSBsYXMgY29uZGljaW9uZXMgZGUgdXNvIGV4cHVlc3RhcyBlbiBsYSBEZWNsYXJhY2nzbiBkZSBQcuFjdGljYXMgZGUgQ2VydGlmaWNhY2nzbiBkZSBET0NVTUVOVEEgUy5BLjANBgkqhkiG9w0BAQsFAAOCAgEAvo228aOxSGlBeBCKOZ3JhWO+yyOFZM74HUW8j8uRbUdDuW+05unNZUVM+Rm1XcQZ8abc8xr1aInUKjeY8x1Pex9ravH2kqBO5dSRwnxN0iR0BnpE7hB5w6EIGivEWc69ASJXap7QpNd3AWl8CaSg9KDVCzzw96OUfNJL4vy1b65uZigHH3/5brXYuJqYg3xisOaqCnBOnRlbjykXBmwDOmw6a+65EGwtJ42oMYyRcrckXTmSi0pCZ9P+RmELGhYa5vdvsDtN4iQ544ElcVCotjAwJksProN/OzrUypeZPGFNTphcn5RdJ3eZ+JEyCXs7r2DrqZtqCSjMQ9vT1hc7MVuZjqay2Iz1nf93LI0UrjWRLSeOu6nCVtk/WMw7+0V4JrRY+UK4Tmwf3PyHkM3qi56VrmpKoOoOvdrp4Nm+tlU+l8uxFpMy9wXIrExUfhPs9is3UTAC5yEixM0IAc5/Tfajdz0JnI+QK8w+WHC31CkIs5j87ZtYlq9UVe7RJ2lKmuufIfrSnqUBdWZ924rLr5kDRPtuAXF2bVQzW2988ow3M47L43akuCrNPLqDzAMuNbUWJH8/WIZIt/J26TjSPoW6/w1mf/xfdY82sBnEZoh2XhSD3SeJ9TqgtM13LeYdJMcD5NFmx2bjUoLSaz7XSYd4LtqZJzIbIECqXUV0Fj4=</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4JwoQYvPG7T9Nhyrlnt3PNBxsWJ8eG4eBQmLbWHWg1Y=</DigestValue>
      </Reference>
      <Reference URI="/xl/printerSettings/printerSettings1.bin?ContentType=application/vnd.openxmlformats-officedocument.spreadsheetml.printerSettings">
        <DigestMethod Algorithm="http://www.w3.org/2001/04/xmlenc#sha256"/>
        <DigestValue>ZG6Or+5M57tcFc8+0++SZKQrMcQtMGRYRbbG7EEIu5w=</DigestValue>
      </Reference>
      <Reference URI="/xl/printerSettings/printerSettings2.bin?ContentType=application/vnd.openxmlformats-officedocument.spreadsheetml.printerSettings">
        <DigestMethod Algorithm="http://www.w3.org/2001/04/xmlenc#sha256"/>
        <DigestValue>KmqqTC+EYbzxnVNb+Ww/iG4Tt5f0mE1lt9mnj3IdeUg=</DigestValue>
      </Reference>
      <Reference URI="/xl/printerSettings/printerSettings3.bin?ContentType=application/vnd.openxmlformats-officedocument.spreadsheetml.printerSettings">
        <DigestMethod Algorithm="http://www.w3.org/2001/04/xmlenc#sha256"/>
        <DigestValue>ZG6Or+5M57tcFc8+0++SZKQrMcQtMGRYRbbG7EEIu5w=</DigestValue>
      </Reference>
      <Reference URI="/xl/printerSettings/printerSettings4.bin?ContentType=application/vnd.openxmlformats-officedocument.spreadsheetml.printerSettings">
        <DigestMethod Algorithm="http://www.w3.org/2001/04/xmlenc#sha256"/>
        <DigestValue>ZG6Or+5M57tcFc8+0++SZKQrMcQtMGRYRbbG7EEIu5w=</DigestValue>
      </Reference>
      <Reference URI="/xl/printerSettings/printerSettings5.bin?ContentType=application/vnd.openxmlformats-officedocument.spreadsheetml.printerSettings">
        <DigestMethod Algorithm="http://www.w3.org/2001/04/xmlenc#sha256"/>
        <DigestValue>cSFr9m1yGacZmId1E2+uZcLWKT3K839QVb7y7aJGG2s=</DigestValue>
      </Reference>
      <Reference URI="/xl/sharedStrings.xml?ContentType=application/vnd.openxmlformats-officedocument.spreadsheetml.sharedStrings+xml">
        <DigestMethod Algorithm="http://www.w3.org/2001/04/xmlenc#sha256"/>
        <DigestValue>Dg3qQ/bdadmQPVW5k3RW0dT7OdRdbo8ER8RB6EVORLQ=</DigestValue>
      </Reference>
      <Reference URI="/xl/styles.xml?ContentType=application/vnd.openxmlformats-officedocument.spreadsheetml.styles+xml">
        <DigestMethod Algorithm="http://www.w3.org/2001/04/xmlenc#sha256"/>
        <DigestValue>FibDzSgE7uAv6rC5OwkONyzJRF0tJCibP6nMObPp3hY=</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WFvCzFQLLihvDyoA6ZQdZfsGdE8BxaOkLmMLvRHxTa4=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wYrecB3sNJVCx8DL9Yr/Y9iYgCIxP8I2V9NlkUoeTRM=</DigestValue>
      </Reference>
      <Reference URI="/xl/worksheets/sheet2.xml?ContentType=application/vnd.openxmlformats-officedocument.spreadsheetml.worksheet+xml">
        <DigestMethod Algorithm="http://www.w3.org/2001/04/xmlenc#sha256"/>
        <DigestValue>1ETCbwLa+QrvhOMn3ZXeo8mxncan5tzt0SM2PnCLjz4=</DigestValue>
      </Reference>
      <Reference URI="/xl/worksheets/sheet3.xml?ContentType=application/vnd.openxmlformats-officedocument.spreadsheetml.worksheet+xml">
        <DigestMethod Algorithm="http://www.w3.org/2001/04/xmlenc#sha256"/>
        <DigestValue>/ktePoDDTe8jIU9xEZjyzJOeb0K/bE+xsElySHbljfk=</DigestValue>
      </Reference>
      <Reference URI="/xl/worksheets/sheet4.xml?ContentType=application/vnd.openxmlformats-officedocument.spreadsheetml.worksheet+xml">
        <DigestMethod Algorithm="http://www.w3.org/2001/04/xmlenc#sha256"/>
        <DigestValue>6v4AT3p4+fIpkdidoarUz00CXtF90xDzzOgndo9lG48=</DigestValue>
      </Reference>
      <Reference URI="/xl/worksheets/sheet5.xml?ContentType=application/vnd.openxmlformats-officedocument.spreadsheetml.worksheet+xml">
        <DigestMethod Algorithm="http://www.w3.org/2001/04/xmlenc#sha256"/>
        <DigestValue>cxo+Ea/RFoebWDZ87mlGOv5TKkE7Pcysw+75DHDXzBw=</DigestValue>
      </Reference>
      <Reference URI="/xl/worksheets/sheet6.xml?ContentType=application/vnd.openxmlformats-officedocument.spreadsheetml.worksheet+xml">
        <DigestMethod Algorithm="http://www.w3.org/2001/04/xmlenc#sha256"/>
        <DigestValue>Ab3A8HCZ5QawrH2gKMTwmOkPv7ccJGNNbqaBPFKfvVk=</DigestValue>
      </Reference>
      <Reference URI="/xl/worksheets/sheet7.xml?ContentType=application/vnd.openxmlformats-officedocument.spreadsheetml.worksheet+xml">
        <DigestMethod Algorithm="http://www.w3.org/2001/04/xmlenc#sha256"/>
        <DigestValue>PEA48Z1X2WDr9KIzrD33n/jWvHUEE388Jj6SMr1iw9w=</DigestValue>
      </Reference>
      <Reference URI="/xl/worksheets/sheet8.xml?ContentType=application/vnd.openxmlformats-officedocument.spreadsheetml.worksheet+xml">
        <DigestMethod Algorithm="http://www.w3.org/2001/04/xmlenc#sha256"/>
        <DigestValue>XQHYYVQjGz/Gymppx4mDf35DDeHrFdVhnBTyDIcS/kU=</DigestValue>
      </Reference>
    </Manifest>
    <SignatureProperties>
      <SignatureProperty Id="idSignatureTime" Target="#idPackageSignature">
        <mdssi:SignatureTime xmlns:mdssi="http://schemas.openxmlformats.org/package/2006/digital-signature">
          <mdssi:Format>YYYY-MM-DDThh:mm:ssTZD</mdssi:Format>
          <mdssi:Value>2024-07-30T21:08:41Z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Vice Presidente</SignatureComments>
          <WindowsVersion>10.0</WindowsVersion>
          <OfficeVersion>16.0.17726/26</OfficeVersion>
          <ApplicationVersion>16.0.17726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2024-07-30T21:08:41Z</xd:SigningTime>
          <xd:SigningCertificate>
            <xd:Cert>
              <xd:CertDigest>
                <DigestMethod Algorithm="http://www.w3.org/2001/04/xmlenc#sha256"/>
                <DigestValue>3YDUisgzjewudTc9EgrfUV3Xg7ysMXB5Ia2IIF2mOP4=</DigestValue>
              </xd:CertDigest>
              <xd:IssuerSerial>
                <X509IssuerName>C=PY, O=DOCUMENTA S.A., CN=CA-DOCUMENTA S.A., SERIALNUMBER=RUC 80050172-1</X509IssuerName>
                <X509SerialNumber>371640135997364449</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Vice Presidente</xd:CommitmentTypeQualifier>
            </xd:CommitmentTypeQualifiers>
          </xd:CommitmentTypeIndication>
        </xd:SignedDataObject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CARATULA</vt:lpstr>
      <vt:lpstr>INDICE</vt:lpstr>
      <vt:lpstr>01</vt:lpstr>
      <vt:lpstr>02</vt:lpstr>
      <vt:lpstr>03</vt:lpstr>
      <vt:lpstr>04</vt:lpstr>
      <vt:lpstr>05</vt:lpstr>
      <vt:lpstr>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2024-07-26T21:37:05Z</dcterms:modified>
</cp:coreProperties>
</file>