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17" documentId="10_ncr:200_{24B187D7-A1BF-43BA-93F4-78DEB2BE283F}" xr6:coauthVersionLast="47" xr6:coauthVersionMax="47" xr10:uidLastSave="{1C8419F7-DAC5-403D-98B4-CFF9D87111EC}"/>
  <bookViews>
    <workbookView xWindow="-120" yWindow="-120" windowWidth="29040" windowHeight="15840" tabRatio="719" activeTab="7" xr2:uid="{00000000-000D-0000-FFFF-FFFF00000000}"/>
  </bookViews>
  <sheets>
    <sheet name="CARATULA" sheetId="18" r:id="rId1"/>
    <sheet name="INDICE" sheetId="17" r:id="rId2"/>
    <sheet name="01" sheetId="1" r:id="rId3"/>
    <sheet name="02" sheetId="2" r:id="rId4"/>
    <sheet name="03" sheetId="3" r:id="rId5"/>
    <sheet name="04" sheetId="4" r:id="rId6"/>
    <sheet name="05" sheetId="5" r:id="rId7"/>
    <sheet name="06" sheetId="9" r:id="rId8"/>
    <sheet name="Hoja1" sheetId="19" state="hidden" r:id="rId9"/>
  </sheets>
  <definedNames>
    <definedName name="OLE_LINK2" localSheetId="6">'05'!$B$6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6" i="5" l="1"/>
  <c r="D19" i="1"/>
  <c r="J699" i="9"/>
  <c r="K699" i="9"/>
  <c r="L699" i="9"/>
  <c r="M699" i="9"/>
  <c r="B364" i="9" l="1"/>
  <c r="B5" i="9"/>
  <c r="C23" i="4"/>
  <c r="C136" i="5" l="1"/>
  <c r="E3" i="19" l="1"/>
  <c r="E4" i="19"/>
  <c r="E5" i="19"/>
  <c r="E6" i="19"/>
  <c r="E7" i="19"/>
  <c r="E8" i="19"/>
  <c r="E9" i="19"/>
  <c r="E10" i="19"/>
  <c r="E11" i="19"/>
  <c r="E12" i="19"/>
  <c r="E13" i="19"/>
  <c r="E14" i="19"/>
  <c r="E15" i="19"/>
  <c r="E16" i="19"/>
  <c r="E17" i="19"/>
  <c r="E18" i="19"/>
  <c r="E19" i="19"/>
  <c r="E20" i="19"/>
  <c r="E21" i="19"/>
  <c r="E22" i="19"/>
  <c r="E23" i="19"/>
  <c r="E2" i="19"/>
  <c r="J360" i="9"/>
  <c r="D140" i="5"/>
  <c r="D127" i="5"/>
  <c r="D128" i="5" s="1"/>
  <c r="D120" i="5"/>
  <c r="D121" i="5" s="1"/>
  <c r="D113" i="5"/>
  <c r="D114" i="5" s="1"/>
  <c r="D107" i="5"/>
  <c r="D109" i="5" s="1"/>
  <c r="E87" i="5"/>
  <c r="E89" i="5" s="1"/>
  <c r="D28" i="4"/>
  <c r="D23" i="4"/>
  <c r="D17" i="2"/>
  <c r="D11" i="2"/>
  <c r="D7" i="2"/>
  <c r="D7" i="4" s="1"/>
  <c r="E86" i="5" s="1"/>
  <c r="D106" i="5" s="1"/>
  <c r="D17" i="1"/>
  <c r="D12" i="1"/>
  <c r="M360" i="9"/>
  <c r="L360" i="9"/>
  <c r="K360" i="9"/>
  <c r="C140" i="5"/>
  <c r="C137" i="5"/>
  <c r="D119" i="5" l="1"/>
  <c r="D126" i="5" s="1"/>
  <c r="D132" i="5" s="1"/>
  <c r="D138" i="5" s="1"/>
  <c r="D112" i="5"/>
  <c r="E24" i="19"/>
  <c r="F22" i="19" s="1"/>
  <c r="D30" i="4"/>
  <c r="D18" i="2"/>
  <c r="D18" i="1"/>
  <c r="C107" i="5"/>
  <c r="C17" i="2"/>
  <c r="F8" i="19" l="1"/>
  <c r="F2" i="19"/>
  <c r="F17" i="19"/>
  <c r="F10" i="19"/>
  <c r="F12" i="19"/>
  <c r="F5" i="19"/>
  <c r="F21" i="19"/>
  <c r="F14" i="19"/>
  <c r="F16" i="19"/>
  <c r="F9" i="19"/>
  <c r="F18" i="19"/>
  <c r="F3" i="19"/>
  <c r="F7" i="19"/>
  <c r="F11" i="19"/>
  <c r="F15" i="19"/>
  <c r="F19" i="19"/>
  <c r="F4" i="19"/>
  <c r="F20" i="19"/>
  <c r="F13" i="19"/>
  <c r="F6" i="19"/>
  <c r="F23" i="19"/>
  <c r="C11" i="2"/>
  <c r="C18" i="2" s="1"/>
  <c r="D87" i="5"/>
  <c r="C113" i="5" l="1"/>
  <c r="C114" i="5" s="1"/>
  <c r="B2" i="2" l="1"/>
  <c r="B2" i="3" s="1"/>
  <c r="B2" i="4" s="1"/>
  <c r="B2" i="5" s="1"/>
  <c r="B4" i="2" l="1"/>
  <c r="B4" i="4" s="1"/>
  <c r="C109" i="5" l="1"/>
  <c r="C17" i="1"/>
  <c r="C12" i="1"/>
  <c r="C12" i="3"/>
  <c r="C18" i="1" l="1"/>
  <c r="C19" i="1" s="1"/>
  <c r="C7" i="2" l="1"/>
  <c r="C7" i="4" s="1"/>
  <c r="D86" i="5" s="1"/>
  <c r="C106" i="5" s="1"/>
  <c r="C119" i="5" l="1"/>
  <c r="C126" i="5" s="1"/>
  <c r="C132" i="5" s="1"/>
  <c r="C138" i="5" s="1"/>
  <c r="C112" i="5"/>
  <c r="C120" i="5"/>
  <c r="C127" i="5"/>
  <c r="C128" i="5" l="1"/>
  <c r="C129" i="5"/>
  <c r="C121" i="5"/>
  <c r="D89" i="5"/>
  <c r="E8" i="3" l="1"/>
  <c r="C13" i="3" s="1"/>
  <c r="C28" i="4" l="1"/>
  <c r="C30" i="4" l="1"/>
  <c r="D13" i="3" l="1"/>
  <c r="E14" i="3" l="1"/>
</calcChain>
</file>

<file path=xl/sharedStrings.xml><?xml version="1.0" encoding="utf-8"?>
<sst xmlns="http://schemas.openxmlformats.org/spreadsheetml/2006/main" count="4826" uniqueCount="634">
  <si>
    <t>ACTIVO</t>
  </si>
  <si>
    <t>Cuentas a cobrar</t>
  </si>
  <si>
    <t>TOTAL ACTIVO BRUTO</t>
  </si>
  <si>
    <t>PASIVO</t>
  </si>
  <si>
    <t xml:space="preserve">Rescates a pagar </t>
  </si>
  <si>
    <t xml:space="preserve">TOTAL ACTIVO NETO </t>
  </si>
  <si>
    <t>CUOTAS PARTES EN CIRCULACIÓN</t>
  </si>
  <si>
    <t xml:space="preserve">VALOR CUOTA PARTE AL CIERRE </t>
  </si>
  <si>
    <t>INGRESO</t>
  </si>
  <si>
    <t>TOTAL INGRESOS</t>
  </si>
  <si>
    <t>EGRESOS</t>
  </si>
  <si>
    <t>Comisión por Administración</t>
  </si>
  <si>
    <t>Comisión por Corretaje</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</si>
  <si>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</si>
  <si>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</si>
  <si>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</si>
  <si>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</si>
  <si>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</si>
  <si>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</si>
  <si>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</si>
  <si>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</si>
  <si>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</si>
  <si>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</si>
  <si>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</si>
  <si>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</si>
  <si>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Causas de las variaciones del efectivo</t>
  </si>
  <si>
    <t>Actividades Operativas</t>
  </si>
  <si>
    <t>Cambios en activos y pasivos operativos</t>
  </si>
  <si>
    <t>(Aumento) Disminución Intereses a Cobrar</t>
  </si>
  <si>
    <t>Aumento (Disminución) en Acreedores por operación</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</si>
  <si>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</si>
  <si>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</si>
  <si>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</si>
  <si>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</si>
  <si>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</si>
  <si>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</si>
  <si>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Efectivo al inicio del periodo</t>
  </si>
  <si>
    <t>Devolución a disponibilidades</t>
  </si>
  <si>
    <t>Compra de Instrumentos</t>
  </si>
  <si>
    <t>Comisiones pagadas</t>
  </si>
  <si>
    <t>Vencimiento de Instrumentos</t>
  </si>
  <si>
    <t>Tipo de cambio comprador</t>
  </si>
  <si>
    <t xml:space="preserve">Tipo de cambio vendedor       </t>
  </si>
  <si>
    <t>Otros</t>
  </si>
  <si>
    <t>MES</t>
  </si>
  <si>
    <t>TOTAL</t>
  </si>
  <si>
    <t>VALOR CUOTA</t>
  </si>
  <si>
    <t>PATRIMONIO NETO DEL FONDO</t>
  </si>
  <si>
    <t>N° DE PARTICIPES</t>
  </si>
  <si>
    <t>1er. TRIMESTRE</t>
  </si>
  <si>
    <t>Enero</t>
  </si>
  <si>
    <t>Febrero</t>
  </si>
  <si>
    <t>Marzo</t>
  </si>
  <si>
    <t>CUENTAS</t>
  </si>
  <si>
    <t>Instrumento</t>
  </si>
  <si>
    <t>Emisor</t>
  </si>
  <si>
    <t>Sector</t>
  </si>
  <si>
    <t>País</t>
  </si>
  <si>
    <t>Fecha
Compra</t>
  </si>
  <si>
    <t>Fecha
 Vto.</t>
  </si>
  <si>
    <t>Moneda</t>
  </si>
  <si>
    <t>Monto</t>
  </si>
  <si>
    <t>Val. Compra</t>
  </si>
  <si>
    <t>Val. Contable</t>
  </si>
  <si>
    <t>Val. Nominal</t>
  </si>
  <si>
    <t>Tasa</t>
  </si>
  <si>
    <t>COMPOSICIÓN DE LAS INVERSIONES DEL FONDO</t>
  </si>
  <si>
    <t>Intereses vencimientos de cupones</t>
  </si>
  <si>
    <t>Intereses Devengados</t>
  </si>
  <si>
    <t>Ganancia ordinaria del período</t>
  </si>
  <si>
    <t>(Aumento) Disminución Deudores por operaciones</t>
  </si>
  <si>
    <t>TOTAL PASIVO</t>
  </si>
  <si>
    <t>ESTADO DEL ACTIVO NETO</t>
  </si>
  <si>
    <t>ESTADO DE INGRESOS Y EGRESOS</t>
  </si>
  <si>
    <t>ESTADO DE VARIACIÓN DEL ACTIVO NETO</t>
  </si>
  <si>
    <t>ESTADO DE FLUJO DE EFECTIVO</t>
  </si>
  <si>
    <t>En Gs.</t>
  </si>
  <si>
    <t>NOTAS A LOS ESTADOS FINANCIEROS</t>
  </si>
  <si>
    <t>1) Información Básica del Fondo</t>
  </si>
  <si>
    <t>2) Información sobre la Administradora</t>
  </si>
  <si>
    <t xml:space="preserve">    2.1) Información General</t>
  </si>
  <si>
    <t xml:space="preserve">    2.2) Entidad encargada de la Custodia</t>
  </si>
  <si>
    <t>3) Criterios Contables Aplicados</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</si>
  <si>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</si>
  <si>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</si>
  <si>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</si>
  <si>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</si>
  <si>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Disponible Renta Fija en Guaraníes, por ende las operaciones están realizadas exclusivamente en moneda local.</t>
  </si>
  <si>
    <t>a) Posición en Moneda Extranjera:</t>
  </si>
  <si>
    <t>b) Diferencia de Cambio en Moneda Extranjera:</t>
  </si>
  <si>
    <t>La comisión de administración que se está utilizando es de 3,3% anual IVA incluido. Esta comisión se calcula diariamente de los fondos bajo manejo y se pagan mensualmente a la administradora, generalmente el primer día hábil siguiente al cierre del mes anterior.</t>
  </si>
  <si>
    <t>_Gastos Operacionales y comisión de la Sociedad Administradora:</t>
  </si>
  <si>
    <t>_Información Estadística</t>
  </si>
  <si>
    <t>4) Composición de las Cuentas</t>
  </si>
  <si>
    <t>Resultado por Tenencia</t>
  </si>
  <si>
    <t>ESTADO DE INGRESO Y EGRESOS</t>
  </si>
  <si>
    <t>01</t>
  </si>
  <si>
    <t>02</t>
  </si>
  <si>
    <t>03</t>
  </si>
  <si>
    <t>04</t>
  </si>
  <si>
    <t>05</t>
  </si>
  <si>
    <t>06</t>
  </si>
  <si>
    <t>INDICE</t>
  </si>
  <si>
    <t>Intereses Op Repo</t>
  </si>
  <si>
    <t>Ventas de Instrumentos</t>
  </si>
  <si>
    <t>ANEXO I</t>
  </si>
  <si>
    <t>07</t>
  </si>
  <si>
    <t>Las 4 Notas y el Anexo I, II que acompañan son parte integrante de estos Estados Financieros</t>
  </si>
  <si>
    <t>Contratos en Reporto</t>
  </si>
  <si>
    <t>ÍNDICE</t>
  </si>
  <si>
    <t>COMPOSICIÓN DE LAS INVERSIONES DEL FONDO ANEXO I</t>
  </si>
  <si>
    <t>COMPOSICIÓN DE LAS INVERSIONES OP REPO ANEXO II</t>
  </si>
  <si>
    <t>FONDO MUTUO PARA TODOS RENTA FIJA EN GUARANÍES</t>
  </si>
  <si>
    <t>Financiera UENO</t>
  </si>
  <si>
    <t>Matriculación</t>
  </si>
  <si>
    <t>OTROS INGRESOS</t>
  </si>
  <si>
    <t>Ajuste por Redondeo Decimales</t>
  </si>
  <si>
    <t>OTROS EGRESOS</t>
  </si>
  <si>
    <t>BONOS</t>
  </si>
  <si>
    <t>CDA</t>
  </si>
  <si>
    <t>Alpaca S.A.</t>
  </si>
  <si>
    <t>Automaq S.A.E.C.A.</t>
  </si>
  <si>
    <t>Banco Familiar S.A.E.C.A.</t>
  </si>
  <si>
    <t>Banco Itaú Paraguay S.A.</t>
  </si>
  <si>
    <t>Banco Regional S.A.E.C.A.</t>
  </si>
  <si>
    <t>Banco Rio S.A.E.C.A.</t>
  </si>
  <si>
    <t>Biotec del Paraguay S.A.</t>
  </si>
  <si>
    <t>Electroban S.A.E.C.A.</t>
  </si>
  <si>
    <t>Finexpar S.A.E.C.A.</t>
  </si>
  <si>
    <t>Gas Corona S.A.E.C.A.</t>
  </si>
  <si>
    <t>Grupo Vazquez S.A.E.</t>
  </si>
  <si>
    <t>Interfisa Banco S.A.E.C.A.</t>
  </si>
  <si>
    <t>ITTI S.A.E.C.A.</t>
  </si>
  <si>
    <t>Núcleo S.A.</t>
  </si>
  <si>
    <t>Telecel S.A.</t>
  </si>
  <si>
    <t>Vision Banco S.A.E.C.A.</t>
  </si>
  <si>
    <t>Financiero</t>
  </si>
  <si>
    <t>Paraguay</t>
  </si>
  <si>
    <t>PYG</t>
  </si>
  <si>
    <t>TOTAL GENERAL</t>
  </si>
  <si>
    <t>LA ADMINISTRADORA será responsable de la administración del FONDO MUTUO PARA TODOS RENTA FIJA EN GUARANÍES, que en adelante se denominará FONDO PARA TODOS, registrado en la Comisión Nacional de Valores de conformidad con la Resolución N.º 51 E/21 de fecha 20 de diciembre del 2021, el cual se regirá por el REGLAMENTO INTERNO, aprobado por Resolución 51 E/21 de fecha 20 de diciembre del 2021. El objeto del FONDO PARA TODOS será invertir en instrumentos de deuda. Está dirigido a personas físicas y jurídicas con horizonte de inversión acordes con la política de inversión del fondo. El riesgo del inversionista estará determinado por la naturaleza de los instrumentos en los que se inviertan los activos del FONDO PARA TODOS, de acuerdo con lo expuesto en la política de inversiones y diversificación de estas.</t>
  </si>
  <si>
    <t>Cementos Concepción S.A.</t>
  </si>
  <si>
    <t xml:space="preserve">Financiera Paraguayo </t>
  </si>
  <si>
    <t>Frigorífico Concepción S.A.</t>
  </si>
  <si>
    <t xml:space="preserve">Izaguirre Barrail Inversora </t>
  </si>
  <si>
    <t>Sudameris Bank S.A.E.C.A.</t>
  </si>
  <si>
    <t>ueno Holding S.A.E.C.A.</t>
  </si>
  <si>
    <t>SOLO</t>
  </si>
  <si>
    <t>GRUPO VAZQUEZ</t>
  </si>
  <si>
    <t>GRUPO CARTES</t>
  </si>
  <si>
    <t>Grupo</t>
  </si>
  <si>
    <t>TOTAL 31/12/2023</t>
  </si>
  <si>
    <t>BONOS SUBORDINADOS</t>
  </si>
  <si>
    <t>Banco Continental S.A.E.C.A.</t>
  </si>
  <si>
    <t>Cementos Concepción S.A.E.</t>
  </si>
  <si>
    <t>Financiera Paraguayo Japonesa</t>
  </si>
  <si>
    <t>BONOS FINANCIEROS</t>
  </si>
  <si>
    <t>INDEX S.A.C.I.</t>
  </si>
  <si>
    <t>Izaguirre Barrail Inversora S.A.E.C.A.</t>
  </si>
  <si>
    <t>S.A.C.I. H. Petersen</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</si>
  <si>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</si>
  <si>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r>
      <t xml:space="preserve">El Fondo Mutuo solo opera en moneda local, por eso no cuenta con reporte sobre </t>
    </r>
    <r>
      <rPr>
        <i/>
        <u/>
        <sz val="11"/>
        <color theme="1"/>
        <rFont val="Gantari"/>
      </rPr>
      <t>Posición en Moneda Extranjera.</t>
    </r>
  </si>
  <si>
    <r>
      <t xml:space="preserve">El Fondo Mutuo opera de forma exclusiva en moneda local, razón por la cual no arroja con </t>
    </r>
    <r>
      <rPr>
        <i/>
        <u/>
        <sz val="11"/>
        <color theme="1"/>
        <rFont val="Gantari"/>
      </rPr>
      <t>Diferencia de Cambio en Moneda Extranjera</t>
    </r>
  </si>
  <si>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</si>
  <si>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</si>
  <si>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</si>
  <si>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</si>
  <si>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r>
      <t xml:space="preserve">Resultado por tenencia de inversiones </t>
    </r>
    <r>
      <rPr>
        <b/>
        <sz val="11"/>
        <color theme="1"/>
        <rFont val="Gantari"/>
      </rPr>
      <t>(Nota 4.4)</t>
    </r>
  </si>
  <si>
    <r>
      <t xml:space="preserve">Otros Ingresos </t>
    </r>
    <r>
      <rPr>
        <b/>
        <sz val="11"/>
        <color theme="1"/>
        <rFont val="Gantari"/>
      </rPr>
      <t>(Nota 4.5)</t>
    </r>
  </si>
  <si>
    <r>
      <t xml:space="preserve">Otros Egresos </t>
    </r>
    <r>
      <rPr>
        <b/>
        <sz val="11"/>
        <color theme="1"/>
        <rFont val="Gantari"/>
      </rPr>
      <t>(Nota 4.5)</t>
    </r>
  </si>
  <si>
    <r>
      <t xml:space="preserve">Disponibilidades </t>
    </r>
    <r>
      <rPr>
        <b/>
        <sz val="11"/>
        <color rgb="FF000000"/>
        <rFont val="Gantari"/>
      </rPr>
      <t>(Nota 4.1)</t>
    </r>
  </si>
  <si>
    <r>
      <t xml:space="preserve">Inversiones </t>
    </r>
    <r>
      <rPr>
        <b/>
        <u/>
        <sz val="11"/>
        <color theme="10"/>
        <rFont val="Gantari"/>
      </rPr>
      <t>Anexo I</t>
    </r>
  </si>
  <si>
    <r>
      <t xml:space="preserve">Acreedores por Operaciones </t>
    </r>
    <r>
      <rPr>
        <b/>
        <sz val="11"/>
        <color rgb="FF000000"/>
        <rFont val="Gantari"/>
      </rPr>
      <t>(Nota 4.2)</t>
    </r>
  </si>
  <si>
    <r>
      <t xml:space="preserve">Comisiones a pagar a la administradora </t>
    </r>
    <r>
      <rPr>
        <b/>
        <sz val="11"/>
        <color rgb="FF000000"/>
        <rFont val="Gantari"/>
      </rPr>
      <t>(Nota 4.3)</t>
    </r>
  </si>
  <si>
    <t>Penalización</t>
  </si>
  <si>
    <t>Intereses Financieros</t>
  </si>
  <si>
    <r>
      <rPr>
        <b/>
        <sz val="16"/>
        <color theme="1"/>
        <rFont val="Gantari"/>
      </rPr>
      <t xml:space="preserve">ESTADOS FINANCIEROS
FONDO MUTUO PARA TODOS RENTA FIJA EN GUARANÍES
</t>
    </r>
    <r>
      <rPr>
        <u/>
        <sz val="14"/>
        <color theme="1"/>
        <rFont val="Gantari"/>
      </rPr>
      <t>s/ Res. N° 35/2023</t>
    </r>
  </si>
  <si>
    <t>Cadiem AFPISA, es la encargada de la custodia de activos del Fondo. Todos los títulos físicos son resguardados en la caja de Valores del Paraguay.</t>
  </si>
  <si>
    <r>
      <t xml:space="preserve">    </t>
    </r>
    <r>
      <rPr>
        <b/>
        <sz val="11"/>
        <color theme="1"/>
        <rFont val="Gantari"/>
      </rPr>
      <t xml:space="preserve">4.2) </t>
    </r>
    <r>
      <rPr>
        <b/>
        <u/>
        <sz val="11"/>
        <color theme="1"/>
        <rFont val="Gantari"/>
      </rPr>
      <t>Acreedores por Operación:</t>
    </r>
    <r>
      <rPr>
        <sz val="11"/>
        <color theme="1"/>
        <rFont val="Gantari"/>
      </rPr>
      <t xml:space="preserve"> Corresponde al cobro por matriculación que le cobra por única vez a cada cuotapartista</t>
    </r>
  </si>
  <si>
    <t>Grupo Cartes Montañez</t>
  </si>
  <si>
    <t>Grupo Vazquez</t>
  </si>
  <si>
    <t>Comercial</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</si>
  <si>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</si>
  <si>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Correspondiente al 30/06/2024 comparativo al 30/06/2023</t>
  </si>
  <si>
    <t>Correspondiente al 30/06/2024 comparativo al 31/12/2023</t>
  </si>
  <si>
    <t>TOTAL 30/06/2024</t>
  </si>
  <si>
    <t xml:space="preserve">El período que cubre los Estados Contables es del 01 de enero al 30 de junio del 2024 de forma comparativa con el mismo periodo del año anterior. </t>
  </si>
  <si>
    <t>BBCP</t>
  </si>
  <si>
    <t>Hasta la fecha, la cartera está compuesta por el siguiente saldo, valorizado al costo histórico mas el devengado. La exposición por grupo de empresas se detalla de la siguiente manera: Grupo Vázquez con un 27,94% y el Grupo Cartes Montañez de 2,36%</t>
  </si>
  <si>
    <t>31/12/2023</t>
  </si>
  <si>
    <t>2do. TRIMESTRE</t>
  </si>
  <si>
    <t>ABRIL</t>
  </si>
  <si>
    <t>MAYO</t>
  </si>
  <si>
    <t>JUNIO</t>
  </si>
  <si>
    <t>Zeta Banco S.A.E.C.A.</t>
  </si>
  <si>
    <t>BURSATIL</t>
  </si>
  <si>
    <t>Estado</t>
  </si>
  <si>
    <t>08/08/2022 12:46:09</t>
  </si>
  <si>
    <t>28/01/2025</t>
  </si>
  <si>
    <t>18/04/2023 11:49:55</t>
  </si>
  <si>
    <t>27/01/2026</t>
  </si>
  <si>
    <t>20/07/2023 11:07:54</t>
  </si>
  <si>
    <t>25/09/2023 12:28:49</t>
  </si>
  <si>
    <t>27/09/2023 15:49:49</t>
  </si>
  <si>
    <t>28/09/2023 15:45:34</t>
  </si>
  <si>
    <t>02/04/2024 15:03:08</t>
  </si>
  <si>
    <t>11/03/2022 13:13:14</t>
  </si>
  <si>
    <t>22/11/2028</t>
  </si>
  <si>
    <t>04/04/2022 09:17:45</t>
  </si>
  <si>
    <t>28/11/2028</t>
  </si>
  <si>
    <t>07/04/2022 14:22:13</t>
  </si>
  <si>
    <t>21/04/2022 13:33:18</t>
  </si>
  <si>
    <t>28/04/2022 14:18:29</t>
  </si>
  <si>
    <t>09/05/2022 12:12:06</t>
  </si>
  <si>
    <t>24/06/2022 13:04:09</t>
  </si>
  <si>
    <t>27/06/2022 14:30:38</t>
  </si>
  <si>
    <t>01/07/2022 14:50:54</t>
  </si>
  <si>
    <t>11/07/2022 14:48:23</t>
  </si>
  <si>
    <t>05/12/2025</t>
  </si>
  <si>
    <t>21/07/2022 14:14:08</t>
  </si>
  <si>
    <t>25/07/2022 12:37:44</t>
  </si>
  <si>
    <t>03/08/2022 14:33:00</t>
  </si>
  <si>
    <t>05/09/2022 14:16:18</t>
  </si>
  <si>
    <t>20/10/2022 12:44:47</t>
  </si>
  <si>
    <t>31/10/2022 14:12:48</t>
  </si>
  <si>
    <t>05/12/2022 14:16:33</t>
  </si>
  <si>
    <t>14/12/2022 13:04:32</t>
  </si>
  <si>
    <t>20/12/2022 12:02:24</t>
  </si>
  <si>
    <t>26/12/2022 14:09:03</t>
  </si>
  <si>
    <t>29/12/2022 14:50:05</t>
  </si>
  <si>
    <t>15/02/2023 11:58:10</t>
  </si>
  <si>
    <t>08/03/2023 14:32:47</t>
  </si>
  <si>
    <t>04/04/2023 14:42:45</t>
  </si>
  <si>
    <t>23/05/2023 14:32:20</t>
  </si>
  <si>
    <t>22/06/2023 12:41:12</t>
  </si>
  <si>
    <t>04/09/2023 12:27:36</t>
  </si>
  <si>
    <t>07/11/2023 14:14:17</t>
  </si>
  <si>
    <t>04/12/2023 14:52:12</t>
  </si>
  <si>
    <t>13/02/2024 11:46:10</t>
  </si>
  <si>
    <t>15/02/2024 11:51:18</t>
  </si>
  <si>
    <t>26/03/2024 10:37:51</t>
  </si>
  <si>
    <t>24/04/2024 11:50:35</t>
  </si>
  <si>
    <t>03/05/2024 14:48:21</t>
  </si>
  <si>
    <t>08/05/2023 14:29:30</t>
  </si>
  <si>
    <t>19/06/2025</t>
  </si>
  <si>
    <t>08/03/2022 15:53:48</t>
  </si>
  <si>
    <t>25/07/2024</t>
  </si>
  <si>
    <t>04/07/2022 12:17:43</t>
  </si>
  <si>
    <t>02/08/2022 15:24:13</t>
  </si>
  <si>
    <t>26/08/2022 12:19:32</t>
  </si>
  <si>
    <t>29/08/2022 12:50:19</t>
  </si>
  <si>
    <t>21/11/2022 13:16:09</t>
  </si>
  <si>
    <t>31/03/2025</t>
  </si>
  <si>
    <t>29/11/2022 12:39:35</t>
  </si>
  <si>
    <t>05/12/2022 14:17:52</t>
  </si>
  <si>
    <t>29/12/2022 14:48:29</t>
  </si>
  <si>
    <t>02/01/2023 15:26:28</t>
  </si>
  <si>
    <t>16/03/2023 12:42:23</t>
  </si>
  <si>
    <t>16/03/2023 12:43:10</t>
  </si>
  <si>
    <t>04/04/2023 14:43:45</t>
  </si>
  <si>
    <t>24/02/2026</t>
  </si>
  <si>
    <t>03/05/2023 11:46:47</t>
  </si>
  <si>
    <t>25/07/2025</t>
  </si>
  <si>
    <t>17/05/2023 11:50:04</t>
  </si>
  <si>
    <t>28/04/2027</t>
  </si>
  <si>
    <t>02/06/2023 13:13:59</t>
  </si>
  <si>
    <t>14/10/2027</t>
  </si>
  <si>
    <t>06/06/2023 15:12:10</t>
  </si>
  <si>
    <t>20/05/2027</t>
  </si>
  <si>
    <t>16/06/2023 14:19:48</t>
  </si>
  <si>
    <t>05/07/2023 14:49:16</t>
  </si>
  <si>
    <t>20/06/2028</t>
  </si>
  <si>
    <t>27/07/2023 12:48:23</t>
  </si>
  <si>
    <t>01/08/2023 12:09:11</t>
  </si>
  <si>
    <t>07/08/2023 14:36:11</t>
  </si>
  <si>
    <t>25/08/2023 12:43:01</t>
  </si>
  <si>
    <t>22/05/2025</t>
  </si>
  <si>
    <t>01/09/2023 14:21:38</t>
  </si>
  <si>
    <t>17/02/2028</t>
  </si>
  <si>
    <t>04/09/2023 12:28:24</t>
  </si>
  <si>
    <t>03/03/2027</t>
  </si>
  <si>
    <t>08/09/2023 14:57:41</t>
  </si>
  <si>
    <t>18/10/2023 14:47:53</t>
  </si>
  <si>
    <t>08/11/2023 11:50:21</t>
  </si>
  <si>
    <t>28/11/2023 11:15:44</t>
  </si>
  <si>
    <t>17/05/2024 10:24:25</t>
  </si>
  <si>
    <t>23/05/2024 15:06:47</t>
  </si>
  <si>
    <t>28/04/2026</t>
  </si>
  <si>
    <t>20/06/2024 14:34:22</t>
  </si>
  <si>
    <t>27/06/2024 14:58:04</t>
  </si>
  <si>
    <t>18/02/2027</t>
  </si>
  <si>
    <t>11/03/2022 12:46:29</t>
  </si>
  <si>
    <t>18/03/2030</t>
  </si>
  <si>
    <t>01/04/2022 10:38:46</t>
  </si>
  <si>
    <t>04/04/2022 09:20:49</t>
  </si>
  <si>
    <t>07/04/2022 14:19:09</t>
  </si>
  <si>
    <t>26/04/2022 12:32:58</t>
  </si>
  <si>
    <t>05/05/2022 12:46:29</t>
  </si>
  <si>
    <t>06/05/2022 12:21:10</t>
  </si>
  <si>
    <t>23/05/2022 14:33:26</t>
  </si>
  <si>
    <t>27/05/2022 11:55:33</t>
  </si>
  <si>
    <t>31/05/2022 12:25:57</t>
  </si>
  <si>
    <t>01/06/2022 12:33:31</t>
  </si>
  <si>
    <t>09/06/2022 12:03:25</t>
  </si>
  <si>
    <t>30/06/2022 12:26:45</t>
  </si>
  <si>
    <t>02/08/2022 15:23:20</t>
  </si>
  <si>
    <t>05/08/2022 12:00:50</t>
  </si>
  <si>
    <t>11/08/2022 12:39:29</t>
  </si>
  <si>
    <t>16/08/2022 13:00:18</t>
  </si>
  <si>
    <t>02/01/2023 15:28:17</t>
  </si>
  <si>
    <t>25/03/2030</t>
  </si>
  <si>
    <t>23/11/2023 14:25:35</t>
  </si>
  <si>
    <t>28/11/2023 11:18:28</t>
  </si>
  <si>
    <t>15/08/2031</t>
  </si>
  <si>
    <t>05/02/2024 10:46:20</t>
  </si>
  <si>
    <t>16/12/2030</t>
  </si>
  <si>
    <t>22/04/2022 15:00:31</t>
  </si>
  <si>
    <t>12/09/2024</t>
  </si>
  <si>
    <t>28/04/2022 14:19:30</t>
  </si>
  <si>
    <t>13/05/2022 12:32:25</t>
  </si>
  <si>
    <t>17/05/2022 14:46:57</t>
  </si>
  <si>
    <t>19/05/2022 12:31:15</t>
  </si>
  <si>
    <t>06/06/2022 13:06:45</t>
  </si>
  <si>
    <t>09/06/2022 12:05:39</t>
  </si>
  <si>
    <t>14/07/2022 14:28:53</t>
  </si>
  <si>
    <t>01/08/2022 14:26:22</t>
  </si>
  <si>
    <t>02/08/2022 15:33:25</t>
  </si>
  <si>
    <t>17/06/2025</t>
  </si>
  <si>
    <t>16/08/2022 13:02:33</t>
  </si>
  <si>
    <t>07/11/2024</t>
  </si>
  <si>
    <t>17/08/2022 12:50:53</t>
  </si>
  <si>
    <t>17/08/2022 12:52:22</t>
  </si>
  <si>
    <t>17/03/2026</t>
  </si>
  <si>
    <t>23/08/2022 12:45:06</t>
  </si>
  <si>
    <t>07/07/2026</t>
  </si>
  <si>
    <t>01/11/2022 13:06:08</t>
  </si>
  <si>
    <t>19/06/2029</t>
  </si>
  <si>
    <t>04/11/2022 11:19:51</t>
  </si>
  <si>
    <t>14/12/2022 13:20:27</t>
  </si>
  <si>
    <t>10/01/2023 10:38:37</t>
  </si>
  <si>
    <t>02/05/2023 14:40:54</t>
  </si>
  <si>
    <t>03/05/2023 11:41:04</t>
  </si>
  <si>
    <t>05/05/2023 14:41:39</t>
  </si>
  <si>
    <t>18/05/2023 15:42:03</t>
  </si>
  <si>
    <t>19/05/2023 13:15:01</t>
  </si>
  <si>
    <t>17/06/2030</t>
  </si>
  <si>
    <t>26/05/2023 12:24:04</t>
  </si>
  <si>
    <t>21/08/2029</t>
  </si>
  <si>
    <t>20/06/2023 12:37:21</t>
  </si>
  <si>
    <t>02/08/2023 11:59:06</t>
  </si>
  <si>
    <t>16/08/2023 12:54:03</t>
  </si>
  <si>
    <t>09/10/2023 12:07:10</t>
  </si>
  <si>
    <t>10/11/2023 14:00:57</t>
  </si>
  <si>
    <t>13/03/2025</t>
  </si>
  <si>
    <t>28/11/2023 11:13:02</t>
  </si>
  <si>
    <t>02/02/2024 12:33:35</t>
  </si>
  <si>
    <t>12/06/2024 13:08:06</t>
  </si>
  <si>
    <t>21/11/2025</t>
  </si>
  <si>
    <t>27/06/2024 14:52:44</t>
  </si>
  <si>
    <t>16/10/2029</t>
  </si>
  <si>
    <t>18/05/2022 12:47:40</t>
  </si>
  <si>
    <t>24/04/2029</t>
  </si>
  <si>
    <t>24/05/2022 15:24:02</t>
  </si>
  <si>
    <t>26/05/2022 12:09:05</t>
  </si>
  <si>
    <t>27/05/2022 12:56:56</t>
  </si>
  <si>
    <t>27/05/2022 13:02:57</t>
  </si>
  <si>
    <t>08/06/2022 12:39:31</t>
  </si>
  <si>
    <t>10/06/2022 12:16:59</t>
  </si>
  <si>
    <t>05/07/2022 14:10:36</t>
  </si>
  <si>
    <t>01/03/2023 14:54:17</t>
  </si>
  <si>
    <t>16/05/2028</t>
  </si>
  <si>
    <t>03/10/2023 14:40:29</t>
  </si>
  <si>
    <t>18/10/2023 14:47:02</t>
  </si>
  <si>
    <t>30/10/2023 14:36:33</t>
  </si>
  <si>
    <t>23/11/2023 14:32:48</t>
  </si>
  <si>
    <t>05/03/2024 11:35:55</t>
  </si>
  <si>
    <t>21/01/2031</t>
  </si>
  <si>
    <t>05/03/2024 15:34:04</t>
  </si>
  <si>
    <t>07/03/2024 10:17:44</t>
  </si>
  <si>
    <t>11/03/2024 11:54:05</t>
  </si>
  <si>
    <t>21/12/2022 13:56:41</t>
  </si>
  <si>
    <t>31/08/2027</t>
  </si>
  <si>
    <t>03/03/2023 15:37:34</t>
  </si>
  <si>
    <t>30/03/2023 13:11:32</t>
  </si>
  <si>
    <t>10/05/2023 12:37:02</t>
  </si>
  <si>
    <t>16/06/2023 14:15:31</t>
  </si>
  <si>
    <t>07/07/2023 12:40:20</t>
  </si>
  <si>
    <t>31/08/2023 12:29:25</t>
  </si>
  <si>
    <t>31/10/2023 12:25:38</t>
  </si>
  <si>
    <t>16/10/2025</t>
  </si>
  <si>
    <t>02/11/2023 14:12:11</t>
  </si>
  <si>
    <t>23/03/2026</t>
  </si>
  <si>
    <t>03/11/2023 11:39:28</t>
  </si>
  <si>
    <t>01/02/2024 12:08:28</t>
  </si>
  <si>
    <t>13/03/2024 11:15:46</t>
  </si>
  <si>
    <t>06/04/2028</t>
  </si>
  <si>
    <t>29/04/2024 12:34:47</t>
  </si>
  <si>
    <t>06/05/2024 12:46:19</t>
  </si>
  <si>
    <t>07/05/2024 12:42:42</t>
  </si>
  <si>
    <t>27/04/2022 11:57:33</t>
  </si>
  <si>
    <t>11/07/2024</t>
  </si>
  <si>
    <t>28/04/2022 12:02:24</t>
  </si>
  <si>
    <t>04/05/2022 12:05:42</t>
  </si>
  <si>
    <t>12/05/2022 12:44:52</t>
  </si>
  <si>
    <t>18/05/2022 12:33:29</t>
  </si>
  <si>
    <t>01/06/2022 12:33:20</t>
  </si>
  <si>
    <t>07/12/2023 14:17:58</t>
  </si>
  <si>
    <t>14/12/2023 12:05:17</t>
  </si>
  <si>
    <t>10/05/2024 10:29:28</t>
  </si>
  <si>
    <t>19/05/2022 12:33:27</t>
  </si>
  <si>
    <t>27/06/2028</t>
  </si>
  <si>
    <t>02/06/2022 12:45:09</t>
  </si>
  <si>
    <t>03/06/2022 12:41:30</t>
  </si>
  <si>
    <t>06/06/2022 12:57:44</t>
  </si>
  <si>
    <t>09/06/2022 12:11:13</t>
  </si>
  <si>
    <t>01/07/2022 14:47:32</t>
  </si>
  <si>
    <t>04/07/2022 12:06:03</t>
  </si>
  <si>
    <t>10/08/2022 12:00:41</t>
  </si>
  <si>
    <t>17/08/2022 12:51:40</t>
  </si>
  <si>
    <t>30/08/2022 12:07:04</t>
  </si>
  <si>
    <t>02/09/2022 12:32:00</t>
  </si>
  <si>
    <t>01/06/2023 13:17:04</t>
  </si>
  <si>
    <t>19/06/2023 13:16:11</t>
  </si>
  <si>
    <t>29/06/2026</t>
  </si>
  <si>
    <t>10/08/2023 12:26:32</t>
  </si>
  <si>
    <t>18/09/2023 14:29:12</t>
  </si>
  <si>
    <t>28/09/2023 15:47:38</t>
  </si>
  <si>
    <t>08/01/2024 12:33:00</t>
  </si>
  <si>
    <t>06/03/2024 11:36:07</t>
  </si>
  <si>
    <t>24/04/2024 10:28:27</t>
  </si>
  <si>
    <t>28/06/2028</t>
  </si>
  <si>
    <t>27/12/2023 15:31:37</t>
  </si>
  <si>
    <t>22/09/2027</t>
  </si>
  <si>
    <t>22/05/2024 14:55:43</t>
  </si>
  <si>
    <t>02/11/2028</t>
  </si>
  <si>
    <t>20/06/2024 14:33:37</t>
  </si>
  <si>
    <t>06/05/2027</t>
  </si>
  <si>
    <t>15/07/2022 13:07:11</t>
  </si>
  <si>
    <t>02/12/2024</t>
  </si>
  <si>
    <t>18/07/2022 13:08:53</t>
  </si>
  <si>
    <t>19/07/2022 12:52:55</t>
  </si>
  <si>
    <t>22/07/2022 14:47:07</t>
  </si>
  <si>
    <t>03/05/2023 11:43:07</t>
  </si>
  <si>
    <t>14/09/2023 12:47:53</t>
  </si>
  <si>
    <t>30/09/2022 12:51:01</t>
  </si>
  <si>
    <t>24/11/2031</t>
  </si>
  <si>
    <t>30/09/2022 12:58:48</t>
  </si>
  <si>
    <t>19/12/2031</t>
  </si>
  <si>
    <t>12/10/2022 12:42:25</t>
  </si>
  <si>
    <t>14/10/2022 14:32:51</t>
  </si>
  <si>
    <t>06/12/2022 14:50:27</t>
  </si>
  <si>
    <t>21/06/2029</t>
  </si>
  <si>
    <t>22/12/2022 11:44:40</t>
  </si>
  <si>
    <t>20/03/2023 12:52:43</t>
  </si>
  <si>
    <t>11/04/2023 12:17:10</t>
  </si>
  <si>
    <t>20/04/2023 12:53:00</t>
  </si>
  <si>
    <t>24/04/2023 15:23:57</t>
  </si>
  <si>
    <t>29/01/2027</t>
  </si>
  <si>
    <t>27/04/2023 11:54:36</t>
  </si>
  <si>
    <t>27/11/2031</t>
  </si>
  <si>
    <t>05/06/2023 14:52:50</t>
  </si>
  <si>
    <t>04/07/2023 15:21:37</t>
  </si>
  <si>
    <t>19/05/2027</t>
  </si>
  <si>
    <t>19/07/2023 12:18:54</t>
  </si>
  <si>
    <t>06/10/2023 13:01:51</t>
  </si>
  <si>
    <t>23/11/2028</t>
  </si>
  <si>
    <t>03/01/2024 12:41:45</t>
  </si>
  <si>
    <t>26/06/2025</t>
  </si>
  <si>
    <t>19/03/2024 11:17:30</t>
  </si>
  <si>
    <t>08/03/2022 15:48:52</t>
  </si>
  <si>
    <t>03/11/2025</t>
  </si>
  <si>
    <t>31/03/2022 13:04:26</t>
  </si>
  <si>
    <t>04/04/2022 09:19:49</t>
  </si>
  <si>
    <t>10/05/2022 12:42:07</t>
  </si>
  <si>
    <t>18/05/2022 12:36:27</t>
  </si>
  <si>
    <t>03/06/2022 13:03:20</t>
  </si>
  <si>
    <t>22/01/2026</t>
  </si>
  <si>
    <t>08/06/2022 11:19:23</t>
  </si>
  <si>
    <t>21/06/2022 12:43:17</t>
  </si>
  <si>
    <t>21/11/2024</t>
  </si>
  <si>
    <t>30/06/2022 12:30:30</t>
  </si>
  <si>
    <t>08/07/2022 15:05:42</t>
  </si>
  <si>
    <t>02/04/2026</t>
  </si>
  <si>
    <t>04/08/2022 15:08:43</t>
  </si>
  <si>
    <t>18/08/2022 12:36:44</t>
  </si>
  <si>
    <t>24/08/2022 12:49:06</t>
  </si>
  <si>
    <t>12/09/2022 12:57:25</t>
  </si>
  <si>
    <t>10/10/2022 12:38:08</t>
  </si>
  <si>
    <t>18/10/2022 14:28:31</t>
  </si>
  <si>
    <t>11/11/2022 12:16:58</t>
  </si>
  <si>
    <t>06/12/2022 14:51:18</t>
  </si>
  <si>
    <t>13/12/2022 12:08:31</t>
  </si>
  <si>
    <t>06/01/2023 15:14:17</t>
  </si>
  <si>
    <t>13/01/2023 12:18:05</t>
  </si>
  <si>
    <t>05/04/2023 13:18:00</t>
  </si>
  <si>
    <t>24/09/2024</t>
  </si>
  <si>
    <t>28/04/2023 13:07:17</t>
  </si>
  <si>
    <t>04/05/2023 15:09:37</t>
  </si>
  <si>
    <t>10/05/2023 12:38:09</t>
  </si>
  <si>
    <t>20/02/2025</t>
  </si>
  <si>
    <t>11/05/2023 12:17:55</t>
  </si>
  <si>
    <t>12/05/2023 12:51:45</t>
  </si>
  <si>
    <t>24/05/2023 12:36:01</t>
  </si>
  <si>
    <t>25/05/2023 14:33:32</t>
  </si>
  <si>
    <t>07/06/2023 13:00:41</t>
  </si>
  <si>
    <t>09/06/2023 14:25:36</t>
  </si>
  <si>
    <t>28/06/2023 13:05:51</t>
  </si>
  <si>
    <t>24/07/2023 14:11:01</t>
  </si>
  <si>
    <t>28/07/2023 13:07:33</t>
  </si>
  <si>
    <t>08/08/2023 12:35:18</t>
  </si>
  <si>
    <t>11/09/2023 12:07:25</t>
  </si>
  <si>
    <t>06/10/2023 13:01:04</t>
  </si>
  <si>
    <t>20/11/2023 13:02:25</t>
  </si>
  <si>
    <t>18/01/2024 12:03:49</t>
  </si>
  <si>
    <t>20/07/2029</t>
  </si>
  <si>
    <t>15/02/2024 12:08:49</t>
  </si>
  <si>
    <t>20/02/2030</t>
  </si>
  <si>
    <t>06/03/2024 11:35:19</t>
  </si>
  <si>
    <t>11/03/2024 11:50:51</t>
  </si>
  <si>
    <t>19/03/2024 11:14:41</t>
  </si>
  <si>
    <t>12/04/2024 11:23:47</t>
  </si>
  <si>
    <t>13/05/2024 10:06:36</t>
  </si>
  <si>
    <t>24/01/2023 11:27:03</t>
  </si>
  <si>
    <t>02/02/2028</t>
  </si>
  <si>
    <t>02/02/2023 15:38:22</t>
  </si>
  <si>
    <t>05/04/2023 13:20:14</t>
  </si>
  <si>
    <t>17/01/2031</t>
  </si>
  <si>
    <t>04/06/2024 10:40:01</t>
  </si>
  <si>
    <t>12/07/2023 12:00:16</t>
  </si>
  <si>
    <t>15/03/2027</t>
  </si>
  <si>
    <t>23/11/2023 14:33:36</t>
  </si>
  <si>
    <t>07/12/2023 12:54:32</t>
  </si>
  <si>
    <t>19/03/2024 11:25:30</t>
  </si>
  <si>
    <t>30/04/2024 09:30:35</t>
  </si>
  <si>
    <t>10/09/2029</t>
  </si>
  <si>
    <t>31/05/2022 12:31:45</t>
  </si>
  <si>
    <t>29/05/2026</t>
  </si>
  <si>
    <t>01/06/2022 12:33:27</t>
  </si>
  <si>
    <t>03/06/2022 12:41:36</t>
  </si>
  <si>
    <t>21/12/2022 13:55:59</t>
  </si>
  <si>
    <t>31/05/2029</t>
  </si>
  <si>
    <t>10/01/2023 12:27:30</t>
  </si>
  <si>
    <t>29/09/2028</t>
  </si>
  <si>
    <t>03/03/2023 15:36:53</t>
  </si>
  <si>
    <t>14/06/2023 12:46:10</t>
  </si>
  <si>
    <t>24/12/2029</t>
  </si>
  <si>
    <t>19/06/2023 13:17:03</t>
  </si>
  <si>
    <t>04/07/2023 15:20:42</t>
  </si>
  <si>
    <t>30/09/2031</t>
  </si>
  <si>
    <t>07/11/2023 14:13:30</t>
  </si>
  <si>
    <t>10/05/2024 10:32:59</t>
  </si>
  <si>
    <t>31/03/2022 12:29:54</t>
  </si>
  <si>
    <t>18/12/2025</t>
  </si>
  <si>
    <t>04/04/2022 09:23:14</t>
  </si>
  <si>
    <t>26/04/2022 12:37:26</t>
  </si>
  <si>
    <t>20/05/2022 12:10:53</t>
  </si>
  <si>
    <t>31/05/2022 12:28:44</t>
  </si>
  <si>
    <t>10/03/2025</t>
  </si>
  <si>
    <t>07/06/2022 12:14:59</t>
  </si>
  <si>
    <t>30/06/2022 12:36:54</t>
  </si>
  <si>
    <t>30/06/2022 12:39:12</t>
  </si>
  <si>
    <t>30/06/2022 12:44:21</t>
  </si>
  <si>
    <t>15/01/2026</t>
  </si>
  <si>
    <t>04/07/2022 12:08:49</t>
  </si>
  <si>
    <t>08/07/2022 14:50:08</t>
  </si>
  <si>
    <t>01/08/2022 14:30:11</t>
  </si>
  <si>
    <t>18/08/2022 12:36:06</t>
  </si>
  <si>
    <t>24/08/2022 12:56:02</t>
  </si>
  <si>
    <t>28/08/2026</t>
  </si>
  <si>
    <t>02/09/2022 12:41:09</t>
  </si>
  <si>
    <t>10/12/2026</t>
  </si>
  <si>
    <t>07/09/2022 12:46:32</t>
  </si>
  <si>
    <t>11/10/2022 14:42:29</t>
  </si>
  <si>
    <t>01/07/2024</t>
  </si>
  <si>
    <t>08/11/2022 12:46:08</t>
  </si>
  <si>
    <t>14/11/2022 12:44:58</t>
  </si>
  <si>
    <t>02/12/2022 12:14:20</t>
  </si>
  <si>
    <t>02/12/2022 12:15:25</t>
  </si>
  <si>
    <t>11/09/2025</t>
  </si>
  <si>
    <t>03/01/2023 13:17:53</t>
  </si>
  <si>
    <t>18/08/2026</t>
  </si>
  <si>
    <t>08/03/2023 14:26:47</t>
  </si>
  <si>
    <t>18/04/2023 11:50:48</t>
  </si>
  <si>
    <t>09/05/2023 14:33:17</t>
  </si>
  <si>
    <t>12/05/2023 12:50:54</t>
  </si>
  <si>
    <t>18/05/2023 15:44:42</t>
  </si>
  <si>
    <t>29/05/2023 13:08:38</t>
  </si>
  <si>
    <t>01/06/2023 13:18:38</t>
  </si>
  <si>
    <t>09/06/2023 14:24:44</t>
  </si>
  <si>
    <t>13/06/2023 12:56:01</t>
  </si>
  <si>
    <t>28/07/2023 13:06:55</t>
  </si>
  <si>
    <t>01/08/2023 12:07:55</t>
  </si>
  <si>
    <t>07/08/2023 15:11:43</t>
  </si>
  <si>
    <t>12/09/2023 13:54:13</t>
  </si>
  <si>
    <t>23/10/2023 14:24:48</t>
  </si>
  <si>
    <t>05/12/2023 14:58:34</t>
  </si>
  <si>
    <t>12/12/2023 12:22:05</t>
  </si>
  <si>
    <t>29/01/2024 13:52:00</t>
  </si>
  <si>
    <t>15/03/2024 12:16:47</t>
  </si>
  <si>
    <t>02/07/2025</t>
  </si>
  <si>
    <t>19/03/2024 11:21:12</t>
  </si>
  <si>
    <t>03/05/2022 18:11:27</t>
  </si>
  <si>
    <t>24/04/2025</t>
  </si>
  <si>
    <t>10/05/2022 12:40:59</t>
  </si>
  <si>
    <t>16/04/2025</t>
  </si>
  <si>
    <t>30/05/2022 12:27:04</t>
  </si>
  <si>
    <t>01/06/2022 12:33:11</t>
  </si>
  <si>
    <t>30/06/2022 12:57:40</t>
  </si>
  <si>
    <t>10/02/2026</t>
  </si>
  <si>
    <t>26/07/2022 12:17:25</t>
  </si>
  <si>
    <t>02/08/2022 15:26:06</t>
  </si>
  <si>
    <t>09/08/2022 12:37:34</t>
  </si>
  <si>
    <t>06/10/2022 12:50:26</t>
  </si>
  <si>
    <t>08/03/2023 14:38:39</t>
  </si>
  <si>
    <t>23/05/2023 14:33:43</t>
  </si>
  <si>
    <t>29/05/2023 13:18:23</t>
  </si>
  <si>
    <t>18/12/2023 12:52:14</t>
  </si>
  <si>
    <t>19/12/2023 14:17:36</t>
  </si>
  <si>
    <t>21/12/2023 12:09:29</t>
  </si>
  <si>
    <t>19/03/2024 11:30:49</t>
  </si>
  <si>
    <t>16/06/2023 14:32:34</t>
  </si>
  <si>
    <t>31/10/2023 12:24:15</t>
  </si>
  <si>
    <t>30/11/2023 10:55:18</t>
  </si>
  <si>
    <t>09/02/2024 13:43:12</t>
  </si>
  <si>
    <t>19/02/2024 11:22:55</t>
  </si>
  <si>
    <t>23/02/2024 11:15:20</t>
  </si>
  <si>
    <t>28/02/2024 12:42:44</t>
  </si>
  <si>
    <t>05/04/2024 12:48:54</t>
  </si>
  <si>
    <t>09/04/2024 10:16:52</t>
  </si>
  <si>
    <t>17/04/2024 12:32:15</t>
  </si>
  <si>
    <t>07/05/2024 12:45:34</t>
  </si>
  <si>
    <t>09/05/2024 11:54:47</t>
  </si>
  <si>
    <t>Grupo Vazzquez</t>
  </si>
  <si>
    <t>Hasta la fecha, la cartera está compuesta por el siguiente saldo, valorizado al costo histórico mas el devengado. La exposición por grupo de empresas se detalla de la siguiente manera: Grupo Vázquez con un 18,62% y el Grupo Cartes Montañez de 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</si>
</sst>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dd\ mmmmm\ yyyy"/>
    <numFmt numFmtId="167" formatCode="_ * #,##0.000000_ ;_ * \-#,##0.000000_ ;_ * &quot;-&quot;??????_ ;_ @_ "/>
    <numFmt numFmtId="168" formatCode="_(* #,##0.00_);_(* \(#,##0.00\);_(* &quot;-&quot;??_);_(@_)"/>
    <numFmt numFmtId="169" formatCode="#,##0.00#;\(#,##0.00#\-\)"/>
    <numFmt numFmtId="170" formatCode="#,##0.0000000000"/>
  </numFmts>
  <fonts count="27"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indexed="8"/>
      <name val="Museo Sans 100"/>
      <family val="3"/>
    </font>
    <font>
      <b/>
      <sz val="11"/>
      <color theme="1"/>
      <name val="Calibri"/>
      <family val="2"/>
      <scheme val="minor"/>
    </font>
    <font>
      <sz val="11"/>
      <color theme="1"/>
      <name val="Gantari"/>
    </font>
    <font>
      <b/>
      <sz val="16"/>
      <color theme="1"/>
      <name val="Gantari"/>
    </font>
    <font>
      <u/>
      <sz val="14"/>
      <color theme="1"/>
      <name val="Gantari"/>
    </font>
    <font>
      <u/>
      <sz val="11"/>
      <color theme="10"/>
      <name val="Gantari"/>
    </font>
    <font>
      <sz val="11"/>
      <name val="Gantari"/>
    </font>
    <font>
      <b/>
      <sz val="11"/>
      <color indexed="72"/>
      <name val="Gantari"/>
    </font>
    <font>
      <b/>
      <sz val="11"/>
      <name val="Gantari"/>
    </font>
    <font>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sz val="11"/>
      <color rgb="FFFF0000"/>
      <name val="Gantari"/>
    </font>
    <font>
      <b/>
      <sz val="8"/>
      <color theme="1"/>
      <name val="Gantari"/>
    </font>
    <font>
      <b/>
      <sz val="11"/>
      <color rgb="FF000000"/>
      <name val="Gantari"/>
    </font>
    <font>
      <b/>
      <u/>
      <sz val="11"/>
      <color theme="10"/>
      <name val="Gantari"/>
    </font>
    <font>
      <b/>
      <sz val="8"/>
      <color indexed="72"/>
      <name val="Gantari"/>
    </font>
  </fonts>
  <fills count="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8"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169">
    <xf numFmtId="0" fontId="0" fillId="0" borderId="0" xfId="0"/>
    <xf numFmtId="0" fontId="7" fillId="0" borderId="0" xfId="0" applyFont="1" applyAlignment="1">
      <alignment vertical="top"/>
    </xf>
    <xf numFmtId="41" fontId="0" fillId="0" borderId="0" xfId="1" applyFont="1"/>
    <xf numFmtId="41" fontId="8" fillId="0" borderId="0" xfId="0" applyNumberFormat="1" applyFont="1"/>
    <xf numFmtId="10" fontId="0" fillId="0" borderId="0" xfId="10" applyNumberFormat="1" applyFont="1"/>
    <xf numFmtId="0" fontId="9" fillId="0" borderId="0" xfId="0" applyFont="1"/>
    <xf numFmtId="0" fontId="12" fillId="0" borderId="0" xfId="9" applyNumberFormat="1" applyFont="1" applyFill="1" applyBorder="1" applyAlignment="1"/>
    <xf numFmtId="0" fontId="13" fillId="0" borderId="0" xfId="0" applyFont="1" applyAlignment="1">
      <alignment vertical="top"/>
    </xf>
    <xf numFmtId="0" fontId="13" fillId="0" borderId="0" xfId="0" applyFont="1" applyAlignment="1">
      <alignment horizontal="left" vertical="top"/>
    </xf>
    <xf numFmtId="0" fontId="14" fillId="0" borderId="0" xfId="0" applyFont="1" applyAlignment="1">
      <alignment vertical="top"/>
    </xf>
    <xf numFmtId="0" fontId="15" fillId="0" borderId="14" xfId="0" applyFont="1" applyBorder="1" applyAlignment="1">
      <alignment horizontal="centerContinuous" vertical="top"/>
    </xf>
    <xf numFmtId="0" fontId="15" fillId="0" borderId="1" xfId="0" applyFont="1" applyBorder="1" applyAlignment="1">
      <alignment horizontal="centerContinuous" vertical="top"/>
    </xf>
    <xf numFmtId="166" fontId="14" fillId="0" borderId="0" xfId="0" applyNumberFormat="1" applyFont="1" applyAlignment="1">
      <alignment vertical="top"/>
    </xf>
    <xf numFmtId="14" fontId="15" fillId="0" borderId="1" xfId="0" applyNumberFormat="1" applyFont="1" applyBorder="1" applyAlignment="1">
      <alignment horizontal="centerContinuous" vertical="top"/>
    </xf>
    <xf numFmtId="0" fontId="14" fillId="0" borderId="0" xfId="0" applyFont="1"/>
    <xf numFmtId="14" fontId="13" fillId="0" borderId="0" xfId="0" applyNumberFormat="1" applyFont="1" applyAlignment="1">
      <alignment horizontal="center" vertical="center"/>
    </xf>
    <xf numFmtId="0" fontId="13" fillId="0" borderId="0" xfId="0" applyFont="1" applyAlignment="1">
      <alignment horizontal="center" vertical="center"/>
    </xf>
    <xf numFmtId="0" fontId="9" fillId="0" borderId="0" xfId="0" applyFont="1" applyAlignment="1">
      <alignment wrapText="1"/>
    </xf>
    <xf numFmtId="0" fontId="14" fillId="0" borderId="1" xfId="0" applyFont="1" applyBorder="1" applyAlignment="1">
      <alignment horizontal="center" vertical="center" wrapText="1"/>
    </xf>
    <xf numFmtId="0" fontId="16" fillId="0" borderId="8" xfId="0" applyFont="1" applyBorder="1" applyAlignment="1">
      <alignment horizontal="left"/>
    </xf>
    <xf numFmtId="0" fontId="16" fillId="0" borderId="0" xfId="0" applyFont="1" applyAlignment="1">
      <alignment vertical="top"/>
    </xf>
    <xf numFmtId="0" fontId="16" fillId="0" borderId="0" xfId="0" applyFont="1" applyAlignment="1">
      <alignment horizontal="center" vertical="top"/>
    </xf>
    <xf numFmtId="14" fontId="16" fillId="0" borderId="0" xfId="0" applyNumberFormat="1" applyFont="1" applyAlignment="1">
      <alignment horizontal="center" vertical="top"/>
    </xf>
    <xf numFmtId="3" fontId="16" fillId="0" borderId="0" xfId="0" applyNumberFormat="1" applyFont="1" applyAlignment="1">
      <alignment horizontal="right" vertical="top"/>
    </xf>
    <xf numFmtId="3" fontId="16" fillId="0" borderId="0" xfId="0" applyNumberFormat="1" applyFont="1" applyAlignment="1">
      <alignment vertical="top"/>
    </xf>
    <xf numFmtId="169" fontId="16" fillId="0" borderId="9" xfId="0" applyNumberFormat="1" applyFont="1" applyBorder="1" applyAlignment="1">
      <alignment horizontal="center" vertical="top"/>
    </xf>
    <xf numFmtId="0" fontId="17" fillId="0" borderId="8" xfId="0" applyFont="1" applyBorder="1"/>
    <xf numFmtId="0" fontId="17" fillId="0" borderId="0" xfId="0" applyFont="1"/>
    <xf numFmtId="41" fontId="17" fillId="0" borderId="16" xfId="1" applyFont="1" applyBorder="1" applyAlignment="1"/>
    <xf numFmtId="0" fontId="9" fillId="0" borderId="13" xfId="0" applyFont="1" applyBorder="1"/>
    <xf numFmtId="0" fontId="9" fillId="0" borderId="14" xfId="0" applyFont="1" applyBorder="1"/>
    <xf numFmtId="0" fontId="9" fillId="0" borderId="15" xfId="0" applyFont="1" applyBorder="1"/>
    <xf numFmtId="0" fontId="12" fillId="0" borderId="0" xfId="9" applyFont="1" applyAlignment="1"/>
    <xf numFmtId="165" fontId="9" fillId="0" borderId="0" xfId="1" applyNumberFormat="1" applyFont="1"/>
    <xf numFmtId="43" fontId="9" fillId="0" borderId="0" xfId="0" applyNumberFormat="1" applyFont="1"/>
    <xf numFmtId="0" fontId="17" fillId="0" borderId="0" xfId="0" applyFont="1" applyAlignment="1">
      <alignment horizontal="left" wrapText="1"/>
    </xf>
    <xf numFmtId="0" fontId="9" fillId="0" borderId="0" xfId="0" applyFont="1" applyAlignment="1">
      <alignment vertical="top" wrapText="1"/>
    </xf>
    <xf numFmtId="0" fontId="17" fillId="0" borderId="0" xfId="0" applyFont="1" applyAlignment="1">
      <alignment horizontal="left" vertical="center" wrapText="1"/>
    </xf>
    <xf numFmtId="0" fontId="9" fillId="0" borderId="0" xfId="0" applyFont="1" applyAlignment="1">
      <alignment horizontal="left"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0" xfId="0" applyFont="1" applyAlignment="1">
      <alignment wrapText="1"/>
    </xf>
    <xf numFmtId="0" fontId="9" fillId="0" borderId="1" xfId="0" applyFont="1" applyBorder="1" applyAlignment="1">
      <alignment horizontal="justify" vertical="center"/>
    </xf>
    <xf numFmtId="165" fontId="9" fillId="0" borderId="1" xfId="1" applyNumberFormat="1" applyFont="1" applyBorder="1" applyAlignment="1">
      <alignment horizontal="center" vertical="center"/>
    </xf>
    <xf numFmtId="41" fontId="9" fillId="0" borderId="2" xfId="1" applyFont="1" applyBorder="1" applyAlignment="1">
      <alignment horizontal="center" vertical="center"/>
    </xf>
    <xf numFmtId="41" fontId="9" fillId="0" borderId="4" xfId="1" applyFont="1" applyBorder="1" applyAlignment="1">
      <alignment horizontal="center" vertical="center"/>
    </xf>
    <xf numFmtId="41" fontId="17" fillId="0" borderId="1" xfId="1" applyFont="1" applyBorder="1" applyAlignment="1">
      <alignment horizontal="center" vertical="center"/>
    </xf>
    <xf numFmtId="0" fontId="17" fillId="0" borderId="1" xfId="0" applyFont="1" applyBorder="1" applyAlignment="1">
      <alignment horizontal="center" vertical="center" wrapText="1"/>
    </xf>
    <xf numFmtId="0" fontId="17" fillId="0" borderId="10" xfId="0" applyFont="1" applyBorder="1"/>
    <xf numFmtId="0" fontId="17" fillId="0" borderId="6" xfId="0" applyFont="1" applyBorder="1"/>
    <xf numFmtId="0" fontId="17" fillId="0" borderId="7" xfId="0" applyFont="1" applyBorder="1"/>
    <xf numFmtId="0" fontId="9" fillId="0" borderId="2" xfId="0" applyFont="1" applyBorder="1"/>
    <xf numFmtId="164" fontId="9" fillId="0" borderId="2" xfId="1" applyNumberFormat="1" applyFont="1" applyBorder="1" applyAlignment="1">
      <alignment horizontal="center" vertical="center"/>
    </xf>
    <xf numFmtId="0" fontId="9" fillId="0" borderId="3" xfId="0" applyFont="1" applyBorder="1"/>
    <xf numFmtId="164" fontId="9" fillId="0" borderId="3" xfId="1" applyNumberFormat="1" applyFont="1" applyBorder="1" applyAlignment="1">
      <alignment horizontal="center" vertical="center"/>
    </xf>
    <xf numFmtId="41" fontId="9" fillId="0" borderId="3" xfId="1" applyFont="1" applyBorder="1" applyAlignment="1">
      <alignment horizontal="center" vertical="center"/>
    </xf>
    <xf numFmtId="0" fontId="9" fillId="0" borderId="4" xfId="0" applyFont="1" applyBorder="1"/>
    <xf numFmtId="164" fontId="9" fillId="0" borderId="4" xfId="1" applyNumberFormat="1" applyFont="1" applyBorder="1" applyAlignment="1">
      <alignment horizontal="center" vertical="center"/>
    </xf>
    <xf numFmtId="0" fontId="17" fillId="0" borderId="5" xfId="0" applyFont="1" applyBorder="1"/>
    <xf numFmtId="164" fontId="9" fillId="0" borderId="0" xfId="1" applyNumberFormat="1" applyFont="1" applyBorder="1" applyAlignment="1">
      <alignment horizontal="right" vertical="center"/>
    </xf>
    <xf numFmtId="41" fontId="20" fillId="0" borderId="0" xfId="1" applyFont="1" applyBorder="1"/>
    <xf numFmtId="41" fontId="9" fillId="0" borderId="0" xfId="1" applyFont="1" applyBorder="1" applyAlignment="1">
      <alignment horizontal="center" vertical="center"/>
    </xf>
    <xf numFmtId="0" fontId="17" fillId="0" borderId="2" xfId="0" applyFont="1" applyBorder="1" applyAlignment="1">
      <alignment horizontal="center" vertical="center"/>
    </xf>
    <xf numFmtId="41" fontId="9" fillId="0" borderId="2" xfId="1" applyFont="1" applyBorder="1"/>
    <xf numFmtId="41" fontId="9" fillId="0" borderId="0" xfId="1" applyFont="1" applyBorder="1"/>
    <xf numFmtId="41" fontId="9" fillId="0" borderId="0" xfId="0" applyNumberFormat="1" applyFont="1"/>
    <xf numFmtId="41" fontId="9" fillId="0" borderId="4" xfId="1" applyFont="1" applyBorder="1"/>
    <xf numFmtId="0" fontId="17" fillId="0" borderId="4" xfId="0" applyFont="1" applyBorder="1" applyAlignment="1">
      <alignment horizontal="center" vertical="center"/>
    </xf>
    <xf numFmtId="0" fontId="9" fillId="0" borderId="1" xfId="0" applyFont="1" applyBorder="1"/>
    <xf numFmtId="41" fontId="9" fillId="0" borderId="1" xfId="1" applyFont="1" applyBorder="1"/>
    <xf numFmtId="41" fontId="9" fillId="0" borderId="0" xfId="0" applyNumberFormat="1" applyFont="1" applyAlignment="1">
      <alignment wrapText="1"/>
    </xf>
    <xf numFmtId="41" fontId="22" fillId="0" borderId="0" xfId="0" applyNumberFormat="1" applyFont="1"/>
    <xf numFmtId="0" fontId="12" fillId="0" borderId="0" xfId="9" applyFont="1"/>
    <xf numFmtId="0" fontId="17" fillId="0" borderId="1" xfId="0" applyFont="1" applyBorder="1"/>
    <xf numFmtId="41" fontId="17" fillId="0" borderId="2" xfId="1" applyFont="1" applyBorder="1"/>
    <xf numFmtId="0" fontId="18" fillId="0" borderId="8" xfId="0" applyFont="1" applyBorder="1"/>
    <xf numFmtId="41" fontId="17" fillId="0" borderId="3" xfId="1" applyFont="1" applyBorder="1"/>
    <xf numFmtId="0" fontId="9" fillId="0" borderId="8" xfId="0" applyFont="1" applyBorder="1"/>
    <xf numFmtId="41" fontId="9" fillId="0" borderId="3" xfId="1" applyFont="1" applyBorder="1"/>
    <xf numFmtId="0" fontId="17" fillId="0" borderId="1" xfId="0" applyFont="1" applyBorder="1" applyAlignment="1">
      <alignment horizontal="left" vertical="center" wrapText="1"/>
    </xf>
    <xf numFmtId="41" fontId="17" fillId="0" borderId="1" xfId="1" applyFont="1" applyBorder="1" applyAlignment="1">
      <alignment horizontal="center" vertical="center" wrapText="1"/>
    </xf>
    <xf numFmtId="0" fontId="17" fillId="0" borderId="1" xfId="0" applyFont="1" applyBorder="1" applyAlignment="1">
      <alignment horizontal="left" wrapText="1"/>
    </xf>
    <xf numFmtId="41" fontId="9" fillId="0" borderId="9" xfId="1" applyFont="1" applyBorder="1" applyAlignment="1">
      <alignment horizontal="center"/>
    </xf>
    <xf numFmtId="41" fontId="17" fillId="0" borderId="1" xfId="1" applyFont="1" applyBorder="1" applyAlignment="1">
      <alignment horizontal="center"/>
    </xf>
    <xf numFmtId="0" fontId="23" fillId="0" borderId="0" xfId="0" applyFont="1" applyAlignment="1">
      <alignment horizontal="left"/>
    </xf>
    <xf numFmtId="41" fontId="9" fillId="0" borderId="0" xfId="1" applyFont="1"/>
    <xf numFmtId="0" fontId="17" fillId="0" borderId="1" xfId="0" applyFont="1" applyBorder="1" applyAlignment="1">
      <alignment horizontal="center"/>
    </xf>
    <xf numFmtId="41" fontId="17" fillId="0" borderId="1" xfId="1" applyFont="1" applyFill="1" applyBorder="1"/>
    <xf numFmtId="0" fontId="17" fillId="0" borderId="2" xfId="0" applyFont="1" applyBorder="1"/>
    <xf numFmtId="41" fontId="9" fillId="0" borderId="2" xfId="1" applyFont="1" applyFill="1" applyBorder="1"/>
    <xf numFmtId="41" fontId="9" fillId="0" borderId="3" xfId="1" applyFont="1" applyFill="1" applyBorder="1"/>
    <xf numFmtId="0" fontId="17" fillId="0" borderId="4" xfId="0" applyFont="1" applyBorder="1"/>
    <xf numFmtId="41" fontId="17" fillId="0" borderId="4" xfId="1" applyFont="1" applyFill="1" applyBorder="1"/>
    <xf numFmtId="41" fontId="9" fillId="0" borderId="4" xfId="1" applyFont="1" applyFill="1" applyBorder="1"/>
    <xf numFmtId="14" fontId="17" fillId="0" borderId="1" xfId="0" applyNumberFormat="1" applyFont="1" applyBorder="1" applyAlignment="1">
      <alignment horizontal="center"/>
    </xf>
    <xf numFmtId="41" fontId="9" fillId="0" borderId="2" xfId="1" applyFont="1" applyBorder="1" applyAlignment="1"/>
    <xf numFmtId="41" fontId="17" fillId="0" borderId="1" xfId="1" applyFont="1" applyBorder="1"/>
    <xf numFmtId="41" fontId="17" fillId="0" borderId="6" xfId="1" applyFont="1" applyBorder="1"/>
    <xf numFmtId="0" fontId="24" fillId="2" borderId="1" xfId="0" applyFont="1" applyFill="1" applyBorder="1" applyAlignment="1">
      <alignment horizontal="center" vertical="center"/>
    </xf>
    <xf numFmtId="14" fontId="24" fillId="2" borderId="1" xfId="0" applyNumberFormat="1" applyFont="1" applyFill="1" applyBorder="1" applyAlignment="1">
      <alignment horizontal="center" vertical="center"/>
    </xf>
    <xf numFmtId="14" fontId="24" fillId="2" borderId="0" xfId="0" applyNumberFormat="1" applyFont="1" applyFill="1" applyAlignment="1">
      <alignment horizontal="center" vertical="center"/>
    </xf>
    <xf numFmtId="0" fontId="20" fillId="2" borderId="3" xfId="0" applyFont="1" applyFill="1" applyBorder="1" applyAlignment="1">
      <alignment vertical="center"/>
    </xf>
    <xf numFmtId="41" fontId="20" fillId="0" borderId="3" xfId="1" applyFont="1" applyBorder="1" applyAlignment="1">
      <alignment horizontal="center" vertical="center"/>
    </xf>
    <xf numFmtId="41" fontId="20" fillId="2" borderId="0" xfId="1" applyFont="1" applyFill="1" applyBorder="1" applyAlignment="1">
      <alignment horizontal="center" vertical="center"/>
    </xf>
    <xf numFmtId="41" fontId="20" fillId="2" borderId="3" xfId="1" applyFont="1" applyFill="1" applyBorder="1" applyAlignment="1">
      <alignment horizontal="center" vertical="center"/>
    </xf>
    <xf numFmtId="41" fontId="20" fillId="0" borderId="3" xfId="1" applyFont="1" applyFill="1" applyBorder="1" applyAlignment="1">
      <alignment horizontal="center" vertical="center"/>
    </xf>
    <xf numFmtId="41" fontId="20" fillId="2" borderId="8" xfId="1" applyFont="1" applyFill="1" applyBorder="1" applyAlignment="1">
      <alignment horizontal="center" vertical="center"/>
    </xf>
    <xf numFmtId="0" fontId="12" fillId="2" borderId="4" xfId="9" applyFont="1" applyFill="1" applyBorder="1" applyAlignment="1">
      <alignment vertical="center"/>
    </xf>
    <xf numFmtId="41" fontId="20" fillId="2" borderId="4" xfId="1" applyFont="1" applyFill="1" applyBorder="1" applyAlignment="1">
      <alignment horizontal="center" vertical="center"/>
    </xf>
    <xf numFmtId="0" fontId="24" fillId="2" borderId="4" xfId="0" applyFont="1" applyFill="1" applyBorder="1" applyAlignment="1">
      <alignment vertical="center"/>
    </xf>
    <xf numFmtId="41" fontId="24" fillId="2" borderId="1" xfId="1" applyFont="1" applyFill="1" applyBorder="1" applyAlignment="1">
      <alignment horizontal="center" vertical="center"/>
    </xf>
    <xf numFmtId="41" fontId="24" fillId="2" borderId="0" xfId="1" applyFont="1" applyFill="1" applyBorder="1" applyAlignment="1">
      <alignment horizontal="center" vertical="center"/>
    </xf>
    <xf numFmtId="0" fontId="24" fillId="2" borderId="1" xfId="0" applyFont="1" applyFill="1" applyBorder="1" applyAlignment="1">
      <alignment vertical="center"/>
    </xf>
    <xf numFmtId="0" fontId="20" fillId="2" borderId="2" xfId="0" applyFont="1" applyFill="1" applyBorder="1" applyAlignment="1">
      <alignment vertical="center"/>
    </xf>
    <xf numFmtId="41" fontId="20" fillId="2" borderId="2" xfId="1" applyFont="1" applyFill="1" applyBorder="1" applyAlignment="1">
      <alignment horizontal="center" vertical="center"/>
    </xf>
    <xf numFmtId="0" fontId="20" fillId="2" borderId="3" xfId="0" applyFont="1" applyFill="1" applyBorder="1" applyAlignment="1">
      <alignment horizontal="left" vertical="center"/>
    </xf>
    <xf numFmtId="41" fontId="24" fillId="0" borderId="1" xfId="1" applyFont="1" applyFill="1" applyBorder="1" applyAlignment="1">
      <alignment horizontal="center" vertical="center"/>
    </xf>
    <xf numFmtId="164" fontId="24" fillId="2" borderId="0" xfId="1" applyNumberFormat="1" applyFont="1" applyFill="1" applyBorder="1" applyAlignment="1">
      <alignment horizontal="center" vertical="center"/>
    </xf>
    <xf numFmtId="164" fontId="24" fillId="2" borderId="1" xfId="1" applyNumberFormat="1" applyFont="1" applyFill="1" applyBorder="1" applyAlignment="1">
      <alignment horizontal="center" vertical="center"/>
    </xf>
    <xf numFmtId="164" fontId="24" fillId="0" borderId="1" xfId="1" applyNumberFormat="1" applyFont="1" applyFill="1" applyBorder="1" applyAlignment="1">
      <alignment horizontal="center" vertical="center"/>
    </xf>
    <xf numFmtId="3" fontId="26" fillId="0" borderId="0" xfId="0" applyNumberFormat="1" applyFont="1" applyAlignment="1">
      <alignment vertical="top"/>
    </xf>
    <xf numFmtId="165" fontId="9" fillId="0" borderId="0" xfId="0" applyNumberFormat="1" applyFont="1"/>
    <xf numFmtId="164" fontId="9" fillId="0" borderId="0" xfId="1" applyNumberFormat="1" applyFont="1"/>
    <xf numFmtId="167" fontId="9" fillId="0" borderId="0" xfId="0" applyNumberFormat="1" applyFont="1"/>
    <xf numFmtId="0" fontId="17" fillId="3" borderId="0" xfId="0" applyFont="1" applyFill="1"/>
    <xf numFmtId="0" fontId="9" fillId="3" borderId="0" xfId="0" applyFont="1" applyFill="1"/>
    <xf numFmtId="49" fontId="9" fillId="0" borderId="0" xfId="0" applyNumberFormat="1" applyFont="1" applyAlignment="1">
      <alignment horizontal="center" vertical="center"/>
    </xf>
    <xf numFmtId="14" fontId="17" fillId="0" borderId="2" xfId="0" applyNumberFormat="1" applyFont="1" applyBorder="1" applyAlignment="1">
      <alignment horizontal="center" vertical="center"/>
    </xf>
    <xf numFmtId="41" fontId="17" fillId="0" borderId="4" xfId="1" applyFont="1" applyBorder="1" applyAlignment="1">
      <alignment horizontal="center" vertical="center"/>
    </xf>
    <xf numFmtId="0" fontId="9" fillId="0" borderId="2" xfId="0" applyFont="1" applyBorder="1" applyAlignment="1">
      <alignment horizontal="left" vertical="center"/>
    </xf>
    <xf numFmtId="0" fontId="9" fillId="0" borderId="4" xfId="0" applyFont="1" applyBorder="1" applyAlignment="1">
      <alignment horizontal="left"/>
    </xf>
    <xf numFmtId="0" fontId="9" fillId="0" borderId="3" xfId="0" applyFont="1" applyBorder="1" applyAlignment="1">
      <alignment horizontal="left" vertical="center"/>
    </xf>
    <xf numFmtId="0" fontId="16" fillId="0" borderId="8" xfId="0" applyFont="1" applyBorder="1" applyAlignment="1">
      <alignment horizontal="left" vertical="top"/>
    </xf>
    <xf numFmtId="167" fontId="23" fillId="0" borderId="0" xfId="0" applyNumberFormat="1" applyFont="1" applyAlignment="1">
      <alignment horizontal="left"/>
    </xf>
    <xf numFmtId="170" fontId="26" fillId="0" borderId="0" xfId="0" applyNumberFormat="1" applyFont="1" applyAlignment="1">
      <alignment vertical="top"/>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0" xfId="0" applyFont="1" applyFill="1" applyAlignment="1">
      <alignment horizontal="center" vertical="center"/>
    </xf>
    <xf numFmtId="0" fontId="9" fillId="3" borderId="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17" fillId="3" borderId="0" xfId="0" applyFont="1" applyFill="1" applyAlignment="1">
      <alignment horizontal="center"/>
    </xf>
    <xf numFmtId="0" fontId="23" fillId="0" borderId="0" xfId="0" applyFont="1" applyAlignment="1">
      <alignment horizontal="left"/>
    </xf>
    <xf numFmtId="0" fontId="9" fillId="0" borderId="0" xfId="0" applyFont="1" applyAlignment="1">
      <alignment horizontal="center"/>
    </xf>
    <xf numFmtId="0" fontId="18" fillId="0" borderId="0" xfId="0" applyFont="1" applyAlignment="1">
      <alignment horizontal="center"/>
    </xf>
    <xf numFmtId="0" fontId="17" fillId="0" borderId="0" xfId="0" applyFont="1" applyAlignment="1">
      <alignment horizontal="center"/>
    </xf>
    <xf numFmtId="0" fontId="17" fillId="0" borderId="2" xfId="0" applyFont="1" applyBorder="1" applyAlignment="1">
      <alignment horizontal="left" wrapText="1"/>
    </xf>
    <xf numFmtId="0" fontId="17" fillId="0" borderId="4" xfId="0" applyFont="1" applyBorder="1" applyAlignment="1">
      <alignment horizontal="left" wrapText="1"/>
    </xf>
    <xf numFmtId="41" fontId="17" fillId="0" borderId="2" xfId="1" applyFont="1" applyFill="1" applyBorder="1" applyAlignment="1">
      <alignment horizontal="center"/>
    </xf>
    <xf numFmtId="41" fontId="17" fillId="0" borderId="4" xfId="1" applyFont="1" applyFill="1" applyBorder="1" applyAlignment="1">
      <alignment horizontal="center"/>
    </xf>
    <xf numFmtId="0" fontId="17" fillId="0" borderId="0" xfId="0" applyFont="1" applyAlignment="1">
      <alignment horizontal="left" wrapText="1"/>
    </xf>
    <xf numFmtId="0" fontId="17" fillId="0" borderId="0" xfId="0" applyFont="1" applyAlignment="1">
      <alignment horizontal="left"/>
    </xf>
    <xf numFmtId="0" fontId="9" fillId="0" borderId="0" xfId="0" applyFont="1" applyAlignment="1">
      <alignment horizontal="left" wrapText="1"/>
    </xf>
    <xf numFmtId="0" fontId="17" fillId="0" borderId="0" xfId="0" applyFont="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9" fillId="0" borderId="0" xfId="0" applyFont="1" applyAlignment="1">
      <alignment horizontal="left" vertical="top"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18" fillId="0" borderId="0" xfId="0" applyFont="1" applyAlignment="1">
      <alignment horizontal="center" wrapText="1"/>
    </xf>
    <xf numFmtId="0" fontId="9" fillId="0" borderId="0" xfId="0" applyFont="1" applyAlignment="1">
      <alignment horizontal="center" wrapText="1"/>
    </xf>
    <xf numFmtId="0" fontId="17" fillId="0" borderId="16" xfId="0" applyFont="1" applyBorder="1" applyAlignment="1">
      <alignment horizontal="center"/>
    </xf>
    <xf numFmtId="14" fontId="13" fillId="0" borderId="0" xfId="0" applyNumberFormat="1" applyFont="1" applyAlignment="1">
      <alignment horizontal="left" vertical="center" wrapText="1"/>
    </xf>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8FEE-0EC3-44A8-B0C3-9B88118B4F8C}">
  <dimension ref="B2:F23"/>
  <sheetViews>
    <sheetView showGridLines="0" workbookViewId="0">
      <selection activeCell="B2" sqref="B2:F23"/>
    </sheetView>
  </sheetViews>
  <sheetFormatPr baseColWidth="10" defaultColWidth="11.42578125" defaultRowHeight="15" x14ac:dyDescent="0.25"/>
  <cols>
    <col min="1" max="1" width="3.5703125" style="5" customWidth="1"/>
    <col min="2" max="2" width="34.28515625" style="5" customWidth="1"/>
    <col min="3" max="6" width="19.28515625" style="5" customWidth="1"/>
    <col min="7" max="7" width="3.5703125" style="5" customWidth="1"/>
    <col min="8" max="16384" width="11.42578125" style="5"/>
  </cols>
  <sheetData>
    <row r="2" spans="2:6" x14ac:dyDescent="0.25">
      <c r="B2" s="135" t="s">
        <v>176</v>
      </c>
      <c r="C2" s="136"/>
      <c r="D2" s="136"/>
      <c r="E2" s="136"/>
      <c r="F2" s="137"/>
    </row>
    <row r="3" spans="2:6" x14ac:dyDescent="0.25">
      <c r="B3" s="138"/>
      <c r="C3" s="139"/>
      <c r="D3" s="139"/>
      <c r="E3" s="139"/>
      <c r="F3" s="140"/>
    </row>
    <row r="4" spans="2:6" x14ac:dyDescent="0.25">
      <c r="B4" s="138"/>
      <c r="C4" s="139"/>
      <c r="D4" s="139"/>
      <c r="E4" s="139"/>
      <c r="F4" s="140"/>
    </row>
    <row r="5" spans="2:6" x14ac:dyDescent="0.25">
      <c r="B5" s="138"/>
      <c r="C5" s="139"/>
      <c r="D5" s="139"/>
      <c r="E5" s="139"/>
      <c r="F5" s="140"/>
    </row>
    <row r="6" spans="2:6" x14ac:dyDescent="0.25">
      <c r="B6" s="138"/>
      <c r="C6" s="139"/>
      <c r="D6" s="139"/>
      <c r="E6" s="139"/>
      <c r="F6" s="140"/>
    </row>
    <row r="7" spans="2:6" x14ac:dyDescent="0.25">
      <c r="B7" s="138"/>
      <c r="C7" s="139"/>
      <c r="D7" s="139"/>
      <c r="E7" s="139"/>
      <c r="F7" s="140"/>
    </row>
    <row r="8" spans="2:6" x14ac:dyDescent="0.25">
      <c r="B8" s="138"/>
      <c r="C8" s="139"/>
      <c r="D8" s="139"/>
      <c r="E8" s="139"/>
      <c r="F8" s="140"/>
    </row>
    <row r="9" spans="2:6" x14ac:dyDescent="0.25">
      <c r="B9" s="138"/>
      <c r="C9" s="139"/>
      <c r="D9" s="139"/>
      <c r="E9" s="139"/>
      <c r="F9" s="140"/>
    </row>
    <row r="10" spans="2:6" x14ac:dyDescent="0.25">
      <c r="B10" s="138"/>
      <c r="C10" s="139"/>
      <c r="D10" s="139"/>
      <c r="E10" s="139"/>
      <c r="F10" s="140"/>
    </row>
    <row r="11" spans="2:6" x14ac:dyDescent="0.25">
      <c r="B11" s="138"/>
      <c r="C11" s="139"/>
      <c r="D11" s="139"/>
      <c r="E11" s="139"/>
      <c r="F11" s="140"/>
    </row>
    <row r="12" spans="2:6" x14ac:dyDescent="0.25">
      <c r="B12" s="138"/>
      <c r="C12" s="139"/>
      <c r="D12" s="139"/>
      <c r="E12" s="139"/>
      <c r="F12" s="140"/>
    </row>
    <row r="13" spans="2:6" x14ac:dyDescent="0.25">
      <c r="B13" s="138"/>
      <c r="C13" s="139"/>
      <c r="D13" s="139"/>
      <c r="E13" s="139"/>
      <c r="F13" s="140"/>
    </row>
    <row r="14" spans="2:6" x14ac:dyDescent="0.25">
      <c r="B14" s="138"/>
      <c r="C14" s="139"/>
      <c r="D14" s="139"/>
      <c r="E14" s="139"/>
      <c r="F14" s="140"/>
    </row>
    <row r="15" spans="2:6" x14ac:dyDescent="0.25">
      <c r="B15" s="138"/>
      <c r="C15" s="139"/>
      <c r="D15" s="139"/>
      <c r="E15" s="139"/>
      <c r="F15" s="140"/>
    </row>
    <row r="16" spans="2:6" x14ac:dyDescent="0.25">
      <c r="B16" s="138"/>
      <c r="C16" s="139"/>
      <c r="D16" s="139"/>
      <c r="E16" s="139"/>
      <c r="F16" s="140"/>
    </row>
    <row r="17" spans="2:6" x14ac:dyDescent="0.25">
      <c r="B17" s="138"/>
      <c r="C17" s="139"/>
      <c r="D17" s="139"/>
      <c r="E17" s="139"/>
      <c r="F17" s="140"/>
    </row>
    <row r="18" spans="2:6" x14ac:dyDescent="0.25">
      <c r="B18" s="138"/>
      <c r="C18" s="139"/>
      <c r="D18" s="139"/>
      <c r="E18" s="139"/>
      <c r="F18" s="140"/>
    </row>
    <row r="19" spans="2:6" x14ac:dyDescent="0.25">
      <c r="B19" s="138"/>
      <c r="C19" s="139"/>
      <c r="D19" s="139"/>
      <c r="E19" s="139"/>
      <c r="F19" s="140"/>
    </row>
    <row r="20" spans="2:6" x14ac:dyDescent="0.25">
      <c r="B20" s="138"/>
      <c r="C20" s="139"/>
      <c r="D20" s="139"/>
      <c r="E20" s="139"/>
      <c r="F20" s="140"/>
    </row>
    <row r="21" spans="2:6" x14ac:dyDescent="0.25">
      <c r="B21" s="138"/>
      <c r="C21" s="139"/>
      <c r="D21" s="139"/>
      <c r="E21" s="139"/>
      <c r="F21" s="140"/>
    </row>
    <row r="22" spans="2:6" x14ac:dyDescent="0.25">
      <c r="B22" s="138"/>
      <c r="C22" s="139"/>
      <c r="D22" s="139"/>
      <c r="E22" s="139"/>
      <c r="F22" s="140"/>
    </row>
    <row r="23" spans="2:6" x14ac:dyDescent="0.25">
      <c r="B23" s="141"/>
      <c r="C23" s="142"/>
      <c r="D23" s="142"/>
      <c r="E23" s="142"/>
      <c r="F23" s="143"/>
    </row>
  </sheetData>
  <mergeCells count="1">
    <mergeCell ref="B2:F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524A-59C7-456E-A84D-2578965AD61A}">
  <dimension ref="B2:C10"/>
  <sheetViews>
    <sheetView showGridLines="0" workbookViewId="0">
      <pane ySplit="2" topLeftCell="A3" activePane="bottomLeft" state="frozen"/>
      <selection activeCell="A4" sqref="A4"/>
      <selection pane="bottomLeft" activeCell="A4" sqref="A4"/>
    </sheetView>
  </sheetViews>
  <sheetFormatPr baseColWidth="10" defaultColWidth="11.42578125" defaultRowHeight="15" x14ac:dyDescent="0.25"/>
  <cols>
    <col min="1" max="1" width="3.5703125" style="5" customWidth="1"/>
    <col min="2" max="2" width="82.85546875" style="5" bestFit="1" customWidth="1"/>
    <col min="3" max="3" width="11.42578125" style="5"/>
    <col min="4" max="4" width="3.5703125" style="5" customWidth="1"/>
    <col min="5" max="16384" width="11.42578125" style="5"/>
  </cols>
  <sheetData>
    <row r="2" spans="2:3" x14ac:dyDescent="0.25">
      <c r="B2" s="144" t="s">
        <v>102</v>
      </c>
      <c r="C2" s="144"/>
    </row>
    <row r="3" spans="2:3" x14ac:dyDescent="0.25">
      <c r="B3" s="124" t="s">
        <v>112</v>
      </c>
      <c r="C3" s="125"/>
    </row>
    <row r="4" spans="2:3" x14ac:dyDescent="0.25">
      <c r="B4" s="72" t="s">
        <v>72</v>
      </c>
      <c r="C4" s="126" t="s">
        <v>96</v>
      </c>
    </row>
    <row r="5" spans="2:3" x14ac:dyDescent="0.25">
      <c r="B5" s="72" t="s">
        <v>95</v>
      </c>
      <c r="C5" s="126" t="s">
        <v>97</v>
      </c>
    </row>
    <row r="6" spans="2:3" x14ac:dyDescent="0.25">
      <c r="B6" s="72" t="s">
        <v>74</v>
      </c>
      <c r="C6" s="126" t="s">
        <v>98</v>
      </c>
    </row>
    <row r="7" spans="2:3" x14ac:dyDescent="0.25">
      <c r="B7" s="72" t="s">
        <v>75</v>
      </c>
      <c r="C7" s="126" t="s">
        <v>99</v>
      </c>
    </row>
    <row r="8" spans="2:3" x14ac:dyDescent="0.25">
      <c r="B8" s="72" t="s">
        <v>77</v>
      </c>
      <c r="C8" s="126" t="s">
        <v>100</v>
      </c>
    </row>
    <row r="9" spans="2:3" x14ac:dyDescent="0.25">
      <c r="B9" s="72" t="s">
        <v>110</v>
      </c>
      <c r="C9" s="126" t="s">
        <v>101</v>
      </c>
    </row>
    <row r="10" spans="2:3" x14ac:dyDescent="0.25">
      <c r="B10" s="72" t="s">
        <v>111</v>
      </c>
      <c r="C10" s="126" t="s">
        <v>106</v>
      </c>
    </row>
  </sheetData>
  <mergeCells count="1">
    <mergeCell ref="B2:C2"/>
  </mergeCells>
  <hyperlinks>
    <hyperlink ref="B4" location="'01'!A1" display="ESTADO DEL ACTIVO NETO" xr:uid="{CF88B28D-C381-4A5D-8EC5-1F95538A3DA3}"/>
    <hyperlink ref="B5" location="'02'!A1" display="ESTADO DE INGRESO Y EGRESOS" xr:uid="{4B102E1D-9931-441E-B2C9-B9F45E96AE81}"/>
    <hyperlink ref="B6" location="'03'!A1" display="ESTADO DE VARIACIÓN DEL ACTIVO NETO" xr:uid="{B6F67CE1-9CB2-4EE8-8D3B-8FD1742C5A36}"/>
    <hyperlink ref="B7" location="'04'!A1" display="ESTADO DE FLUJO DE EFECTIVO" xr:uid="{06FD548C-C671-4929-BCFF-A36F9BA7029A}"/>
    <hyperlink ref="B8" location="'05'!A1" display="NOTAS A LOS ESTADOS FINANCIEROS" xr:uid="{50452724-DA03-41EA-83C7-A82310E41BD4}"/>
    <hyperlink ref="B9" location="'06'!A1" display="COMPOSICIÓN DE LAS INVERSIONES DEL FONDO" xr:uid="{822322F6-7558-4577-B32C-052870AAFF20}"/>
    <hyperlink ref="B10" location="'07'!A1" display="COMPOSICIÓN DE LAS INVERSIONES OP REPO" xr:uid="{B7651F70-DE12-4945-A8D1-6B3459D4DB93}"/>
  </hyperlinks>
  <pageMargins left="0.7" right="0.7" top="0.75" bottom="0.75" header="0.3" footer="0.3"/>
  <pageSetup orientation="portrait" r:id="rId1"/>
  <ignoredErrors>
    <ignoredError sqref="C4:C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I27"/>
  <sheetViews>
    <sheetView showGridLines="0" workbookViewId="0">
      <selection activeCell="D19" sqref="D19"/>
    </sheetView>
  </sheetViews>
  <sheetFormatPr baseColWidth="10" defaultColWidth="9.140625" defaultRowHeight="15" x14ac:dyDescent="0.25"/>
  <cols>
    <col min="1" max="1" width="3.5703125" style="5" customWidth="1"/>
    <col min="2" max="2" width="52.7109375" style="5" customWidth="1"/>
    <col min="3" max="3" width="22.140625" style="5" bestFit="1" customWidth="1"/>
    <col min="4" max="4" width="21.28515625" style="5" customWidth="1"/>
    <col min="5" max="5" width="3.5703125" style="5" customWidth="1"/>
    <col min="6" max="6" width="12.7109375" style="5" bestFit="1" customWidth="1"/>
    <col min="7" max="7" width="15.5703125" style="33" bestFit="1" customWidth="1"/>
    <col min="8" max="8" width="9.140625" style="5"/>
    <col min="9" max="9" width="15.5703125" style="5" bestFit="1" customWidth="1"/>
    <col min="10" max="16384" width="9.140625" style="5"/>
  </cols>
  <sheetData>
    <row r="1" spans="1:6" x14ac:dyDescent="0.25">
      <c r="A1" s="72" t="s">
        <v>109</v>
      </c>
    </row>
    <row r="2" spans="1:6" x14ac:dyDescent="0.25">
      <c r="B2" s="144" t="s">
        <v>112</v>
      </c>
      <c r="C2" s="144"/>
      <c r="D2" s="144"/>
    </row>
    <row r="3" spans="1:6" x14ac:dyDescent="0.25">
      <c r="B3" s="147" t="s">
        <v>72</v>
      </c>
      <c r="C3" s="147"/>
      <c r="D3" s="147"/>
    </row>
    <row r="4" spans="1:6" x14ac:dyDescent="0.25">
      <c r="B4" s="148" t="s">
        <v>183</v>
      </c>
      <c r="C4" s="148"/>
      <c r="D4" s="148"/>
    </row>
    <row r="5" spans="1:6" x14ac:dyDescent="0.25">
      <c r="B5" s="148" t="s">
        <v>76</v>
      </c>
      <c r="C5" s="148"/>
      <c r="D5" s="148"/>
    </row>
    <row r="7" spans="1:6" x14ac:dyDescent="0.25">
      <c r="B7" s="98" t="s">
        <v>0</v>
      </c>
      <c r="C7" s="99">
        <v>45473</v>
      </c>
      <c r="D7" s="99">
        <v>45107</v>
      </c>
      <c r="E7" s="100"/>
    </row>
    <row r="8" spans="1:6" x14ac:dyDescent="0.25">
      <c r="B8" s="101" t="s">
        <v>170</v>
      </c>
      <c r="C8" s="102">
        <v>160085903</v>
      </c>
      <c r="D8" s="102">
        <v>49663632</v>
      </c>
      <c r="E8" s="103"/>
    </row>
    <row r="9" spans="1:6" x14ac:dyDescent="0.25">
      <c r="B9" s="101" t="s">
        <v>1</v>
      </c>
      <c r="C9" s="104">
        <v>0</v>
      </c>
      <c r="D9" s="104">
        <v>0</v>
      </c>
      <c r="E9" s="103"/>
    </row>
    <row r="10" spans="1:6" x14ac:dyDescent="0.25">
      <c r="B10" s="101" t="s">
        <v>68</v>
      </c>
      <c r="C10" s="105">
        <v>4358101</v>
      </c>
      <c r="D10" s="105">
        <v>1388215</v>
      </c>
      <c r="E10" s="106"/>
      <c r="F10" s="146"/>
    </row>
    <row r="11" spans="1:6" x14ac:dyDescent="0.25">
      <c r="B11" s="107" t="s">
        <v>171</v>
      </c>
      <c r="C11" s="108">
        <v>14261645772.430008</v>
      </c>
      <c r="D11" s="108">
        <v>4505215302</v>
      </c>
      <c r="E11" s="106"/>
      <c r="F11" s="146"/>
    </row>
    <row r="12" spans="1:6" x14ac:dyDescent="0.25">
      <c r="B12" s="109" t="s">
        <v>2</v>
      </c>
      <c r="C12" s="110">
        <f>SUM(C8:C11)</f>
        <v>14426089776.430008</v>
      </c>
      <c r="D12" s="110">
        <f>SUM(D8:D11)</f>
        <v>4556267149</v>
      </c>
      <c r="E12" s="111"/>
    </row>
    <row r="13" spans="1:6" x14ac:dyDescent="0.25">
      <c r="B13" s="112" t="s">
        <v>3</v>
      </c>
      <c r="C13" s="110"/>
      <c r="D13" s="110"/>
      <c r="E13" s="111"/>
    </row>
    <row r="14" spans="1:6" x14ac:dyDescent="0.25">
      <c r="B14" s="113" t="s">
        <v>172</v>
      </c>
      <c r="C14" s="114">
        <v>30150000</v>
      </c>
      <c r="D14" s="114">
        <v>20000000</v>
      </c>
      <c r="E14" s="103"/>
    </row>
    <row r="15" spans="1:6" x14ac:dyDescent="0.25">
      <c r="B15" s="115" t="s">
        <v>173</v>
      </c>
      <c r="C15" s="104">
        <v>37964896</v>
      </c>
      <c r="D15" s="104">
        <v>11897059</v>
      </c>
      <c r="E15" s="103"/>
    </row>
    <row r="16" spans="1:6" x14ac:dyDescent="0.25">
      <c r="B16" s="101" t="s">
        <v>4</v>
      </c>
      <c r="C16" s="104">
        <v>6085900</v>
      </c>
      <c r="D16" s="104">
        <v>0</v>
      </c>
      <c r="E16" s="103"/>
    </row>
    <row r="17" spans="2:9" x14ac:dyDescent="0.25">
      <c r="B17" s="112" t="s">
        <v>71</v>
      </c>
      <c r="C17" s="110">
        <f>+SUM(C14:C16)</f>
        <v>74200796</v>
      </c>
      <c r="D17" s="110">
        <f>+SUM(D14:D16)</f>
        <v>31897059</v>
      </c>
      <c r="E17" s="111"/>
    </row>
    <row r="18" spans="2:9" x14ac:dyDescent="0.25">
      <c r="B18" s="112" t="s">
        <v>5</v>
      </c>
      <c r="C18" s="116">
        <f>+C12-C17</f>
        <v>14351888980.430008</v>
      </c>
      <c r="D18" s="116">
        <f>+D12-D17</f>
        <v>4524370090</v>
      </c>
      <c r="E18" s="117"/>
      <c r="F18" s="65"/>
    </row>
    <row r="19" spans="2:9" x14ac:dyDescent="0.25">
      <c r="B19" s="112" t="s">
        <v>6</v>
      </c>
      <c r="C19" s="118">
        <f>+C18/C20</f>
        <v>116792.27595162953</v>
      </c>
      <c r="D19" s="119">
        <f>+D18/D20</f>
        <v>40178.423237758041</v>
      </c>
      <c r="E19" s="117"/>
      <c r="I19" s="123"/>
    </row>
    <row r="20" spans="2:9" x14ac:dyDescent="0.25">
      <c r="B20" s="112" t="s">
        <v>7</v>
      </c>
      <c r="C20" s="119">
        <v>122883.888198</v>
      </c>
      <c r="D20" s="119">
        <v>112606.959791</v>
      </c>
    </row>
    <row r="22" spans="2:9" x14ac:dyDescent="0.25">
      <c r="B22" s="145" t="s">
        <v>107</v>
      </c>
      <c r="C22" s="145"/>
      <c r="D22" s="133"/>
      <c r="E22" s="65"/>
    </row>
    <row r="23" spans="2:9" x14ac:dyDescent="0.25">
      <c r="B23" s="27"/>
      <c r="C23" s="120"/>
      <c r="D23" s="134"/>
      <c r="E23" s="85"/>
    </row>
    <row r="24" spans="2:9" x14ac:dyDescent="0.25">
      <c r="C24" s="64"/>
      <c r="D24" s="64"/>
      <c r="E24" s="121"/>
    </row>
    <row r="25" spans="2:9" x14ac:dyDescent="0.25">
      <c r="C25" s="64"/>
      <c r="D25" s="64"/>
    </row>
    <row r="26" spans="2:9" x14ac:dyDescent="0.25">
      <c r="C26" s="122"/>
      <c r="D26" s="122"/>
    </row>
    <row r="27" spans="2:9" x14ac:dyDescent="0.25">
      <c r="C27" s="123"/>
      <c r="D27" s="123"/>
    </row>
  </sheetData>
  <mergeCells count="6">
    <mergeCell ref="B22:C22"/>
    <mergeCell ref="F10:F11"/>
    <mergeCell ref="B2:D2"/>
    <mergeCell ref="B3:D3"/>
    <mergeCell ref="B4:D4"/>
    <mergeCell ref="B5:D5"/>
  </mergeCells>
  <hyperlinks>
    <hyperlink ref="A1" location="INDICE!A1" display="INDICE!A1" xr:uid="{6B0E43CA-D2DB-4852-9D6C-9F9A602766EB}"/>
    <hyperlink ref="B11" location="'06'!A1" display="Inversiones " xr:uid="{B9FB7D52-3CFD-407E-993D-9DA8C6D9BAA8}"/>
  </hyperlinks>
  <pageMargins left="0.7" right="0.7" top="0.75" bottom="0.75" header="0.3" footer="0.3"/>
  <pageSetup orientation="portrait" r:id="rId1"/>
  <ignoredErrors>
    <ignoredError sqref="C12:D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G22"/>
  <sheetViews>
    <sheetView showGridLines="0" workbookViewId="0">
      <selection activeCell="F10" sqref="F10"/>
    </sheetView>
  </sheetViews>
  <sheetFormatPr baseColWidth="10" defaultColWidth="11.42578125" defaultRowHeight="15" x14ac:dyDescent="0.25"/>
  <cols>
    <col min="1" max="1" width="3.5703125" style="5" customWidth="1"/>
    <col min="2" max="2" width="52.7109375" style="5" customWidth="1"/>
    <col min="3" max="4" width="18.7109375" style="5" customWidth="1"/>
    <col min="5" max="5" width="3.5703125" style="5" customWidth="1"/>
    <col min="6" max="6" width="12.42578125" style="5" bestFit="1" customWidth="1"/>
    <col min="7" max="16384" width="11.42578125" style="5"/>
  </cols>
  <sheetData>
    <row r="1" spans="1:7" x14ac:dyDescent="0.25">
      <c r="A1" s="72" t="s">
        <v>109</v>
      </c>
    </row>
    <row r="2" spans="1:7" x14ac:dyDescent="0.25">
      <c r="B2" s="144" t="str">
        <f>+'01'!B2</f>
        <v>FONDO MUTUO PARA TODOS RENTA FIJA EN GUARANÍES</v>
      </c>
      <c r="C2" s="144"/>
      <c r="D2" s="144"/>
    </row>
    <row r="3" spans="1:7" x14ac:dyDescent="0.25">
      <c r="B3" s="147" t="s">
        <v>73</v>
      </c>
      <c r="C3" s="147"/>
      <c r="D3" s="147"/>
    </row>
    <row r="4" spans="1:7" x14ac:dyDescent="0.25">
      <c r="B4" s="148" t="str">
        <f>+'01'!B4</f>
        <v>Correspondiente al 30/06/2024 comparativo al 30/06/2023</v>
      </c>
      <c r="C4" s="148"/>
      <c r="D4" s="148"/>
    </row>
    <row r="5" spans="1:7" x14ac:dyDescent="0.25">
      <c r="B5" s="148" t="s">
        <v>76</v>
      </c>
      <c r="C5" s="148"/>
      <c r="D5" s="148"/>
    </row>
    <row r="7" spans="1:7" s="27" customFormat="1" x14ac:dyDescent="0.25">
      <c r="B7" s="86" t="s">
        <v>8</v>
      </c>
      <c r="C7" s="94">
        <f>+'01'!C7</f>
        <v>45473</v>
      </c>
      <c r="D7" s="94">
        <f>+'01'!D7</f>
        <v>45107</v>
      </c>
    </row>
    <row r="8" spans="1:7" x14ac:dyDescent="0.25">
      <c r="B8" s="53" t="s">
        <v>167</v>
      </c>
      <c r="C8" s="95">
        <v>-12019875.57</v>
      </c>
      <c r="D8" s="95">
        <v>-11687546</v>
      </c>
      <c r="F8" s="33"/>
      <c r="G8" s="34"/>
    </row>
    <row r="9" spans="1:7" x14ac:dyDescent="0.25">
      <c r="B9" s="53" t="s">
        <v>67</v>
      </c>
      <c r="C9" s="78">
        <v>654971802</v>
      </c>
      <c r="D9" s="78">
        <v>187971272</v>
      </c>
    </row>
    <row r="10" spans="1:7" x14ac:dyDescent="0.25">
      <c r="B10" s="53" t="s">
        <v>168</v>
      </c>
      <c r="C10" s="78">
        <v>181953</v>
      </c>
      <c r="D10" s="78">
        <v>15404387</v>
      </c>
    </row>
    <row r="11" spans="1:7" s="27" customFormat="1" x14ac:dyDescent="0.25">
      <c r="B11" s="73" t="s">
        <v>9</v>
      </c>
      <c r="C11" s="96">
        <f>SUM(C8:C10)</f>
        <v>643133879.42999995</v>
      </c>
      <c r="D11" s="96">
        <f>SUM(D8:D10)</f>
        <v>191688113</v>
      </c>
    </row>
    <row r="12" spans="1:7" s="27" customFormat="1" x14ac:dyDescent="0.25">
      <c r="B12" s="58" t="s">
        <v>10</v>
      </c>
      <c r="C12" s="97"/>
      <c r="D12" s="97"/>
    </row>
    <row r="13" spans="1:7" x14ac:dyDescent="0.25">
      <c r="B13" s="51" t="s">
        <v>11</v>
      </c>
      <c r="C13" s="63">
        <v>190611991</v>
      </c>
      <c r="D13" s="63">
        <v>53250161</v>
      </c>
    </row>
    <row r="14" spans="1:7" x14ac:dyDescent="0.25">
      <c r="B14" s="53" t="s">
        <v>103</v>
      </c>
      <c r="C14" s="78">
        <v>0</v>
      </c>
      <c r="D14" s="78">
        <v>0</v>
      </c>
    </row>
    <row r="15" spans="1:7" x14ac:dyDescent="0.25">
      <c r="B15" s="53" t="s">
        <v>12</v>
      </c>
      <c r="C15" s="78">
        <v>0</v>
      </c>
      <c r="D15" s="78">
        <v>0</v>
      </c>
    </row>
    <row r="16" spans="1:7" x14ac:dyDescent="0.25">
      <c r="B16" s="53" t="s">
        <v>169</v>
      </c>
      <c r="C16" s="78">
        <v>0</v>
      </c>
      <c r="D16" s="78">
        <v>0</v>
      </c>
    </row>
    <row r="17" spans="2:4" s="27" customFormat="1" x14ac:dyDescent="0.25">
      <c r="B17" s="73" t="s">
        <v>13</v>
      </c>
      <c r="C17" s="96">
        <f>SUM(C13:C16)</f>
        <v>190611991</v>
      </c>
      <c r="D17" s="96">
        <f>SUM(D13:D16)</f>
        <v>53250161</v>
      </c>
    </row>
    <row r="18" spans="2:4" s="27" customFormat="1" x14ac:dyDescent="0.25">
      <c r="B18" s="73" t="s">
        <v>14</v>
      </c>
      <c r="C18" s="96">
        <f>+C11-C17</f>
        <v>452521888.42999995</v>
      </c>
      <c r="D18" s="96">
        <f>+D11-D17</f>
        <v>138437952</v>
      </c>
    </row>
    <row r="20" spans="2:4" x14ac:dyDescent="0.25">
      <c r="B20" s="145" t="s">
        <v>107</v>
      </c>
      <c r="C20" s="145"/>
      <c r="D20" s="84"/>
    </row>
    <row r="21" spans="2:4" x14ac:dyDescent="0.25">
      <c r="C21" s="65"/>
      <c r="D21" s="65"/>
    </row>
    <row r="22" spans="2:4" x14ac:dyDescent="0.25">
      <c r="C22" s="65"/>
      <c r="D22" s="65"/>
    </row>
  </sheetData>
  <mergeCells count="5">
    <mergeCell ref="B20:C20"/>
    <mergeCell ref="B2:D2"/>
    <mergeCell ref="B3:D3"/>
    <mergeCell ref="B4:D4"/>
    <mergeCell ref="B5:D5"/>
  </mergeCells>
  <hyperlinks>
    <hyperlink ref="A1" location="INDICE!A1" display="INDICE!A1" xr:uid="{A23ED2F9-D8EB-426D-AF3D-BC6E2634EFB9}"/>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J17"/>
  <sheetViews>
    <sheetView showGridLines="0" workbookViewId="0">
      <selection activeCell="E15" sqref="E15"/>
    </sheetView>
  </sheetViews>
  <sheetFormatPr baseColWidth="10" defaultColWidth="11.42578125" defaultRowHeight="15" x14ac:dyDescent="0.25"/>
  <cols>
    <col min="1" max="1" width="3.5703125" style="5" customWidth="1"/>
    <col min="2" max="2" width="30.85546875" style="5" customWidth="1"/>
    <col min="3" max="3" width="20.7109375" style="5" bestFit="1" customWidth="1"/>
    <col min="4" max="4" width="20" style="5" customWidth="1"/>
    <col min="5" max="5" width="21.140625" style="5" bestFit="1" customWidth="1"/>
    <col min="6" max="6" width="3.5703125" style="5" customWidth="1"/>
    <col min="7" max="7" width="18.7109375" style="5" bestFit="1" customWidth="1"/>
    <col min="8" max="8" width="13.5703125" style="5" bestFit="1" customWidth="1"/>
    <col min="9" max="16384" width="11.42578125" style="5"/>
  </cols>
  <sheetData>
    <row r="1" spans="1:10" x14ac:dyDescent="0.25">
      <c r="A1" s="72" t="s">
        <v>109</v>
      </c>
    </row>
    <row r="2" spans="1:10" x14ac:dyDescent="0.25">
      <c r="B2" s="144" t="str">
        <f>+'02'!B2</f>
        <v>FONDO MUTUO PARA TODOS RENTA FIJA EN GUARANÍES</v>
      </c>
      <c r="C2" s="144"/>
      <c r="D2" s="144"/>
      <c r="E2" s="144"/>
    </row>
    <row r="3" spans="1:10" x14ac:dyDescent="0.25">
      <c r="B3" s="147" t="s">
        <v>74</v>
      </c>
      <c r="C3" s="147"/>
      <c r="D3" s="147"/>
      <c r="E3" s="147"/>
    </row>
    <row r="4" spans="1:10" x14ac:dyDescent="0.25">
      <c r="B4" s="148" t="s">
        <v>184</v>
      </c>
      <c r="C4" s="148"/>
      <c r="D4" s="148"/>
      <c r="E4" s="148"/>
    </row>
    <row r="5" spans="1:10" x14ac:dyDescent="0.25">
      <c r="B5" s="148" t="s">
        <v>76</v>
      </c>
      <c r="C5" s="148"/>
      <c r="D5" s="148"/>
      <c r="E5" s="148"/>
    </row>
    <row r="7" spans="1:10" x14ac:dyDescent="0.25">
      <c r="B7" s="86" t="s">
        <v>15</v>
      </c>
      <c r="C7" s="86" t="s">
        <v>16</v>
      </c>
      <c r="D7" s="86" t="s">
        <v>17</v>
      </c>
      <c r="E7" s="86" t="s">
        <v>151</v>
      </c>
    </row>
    <row r="8" spans="1:10" x14ac:dyDescent="0.25">
      <c r="B8" s="73" t="s">
        <v>18</v>
      </c>
      <c r="C8" s="87">
        <v>8161556062</v>
      </c>
      <c r="D8" s="87">
        <v>422604783</v>
      </c>
      <c r="E8" s="87">
        <f>+C8+D8</f>
        <v>8584160845</v>
      </c>
      <c r="G8" s="33"/>
      <c r="H8" s="33"/>
      <c r="I8" s="33"/>
      <c r="J8" s="34"/>
    </row>
    <row r="9" spans="1:10" x14ac:dyDescent="0.25">
      <c r="B9" s="88" t="s">
        <v>19</v>
      </c>
      <c r="C9" s="89"/>
      <c r="D9" s="89"/>
      <c r="E9" s="89"/>
    </row>
    <row r="10" spans="1:10" x14ac:dyDescent="0.25">
      <c r="B10" s="53" t="s">
        <v>20</v>
      </c>
      <c r="C10" s="90">
        <v>7365079405</v>
      </c>
      <c r="D10" s="90"/>
      <c r="E10" s="90"/>
    </row>
    <row r="11" spans="1:10" x14ac:dyDescent="0.25">
      <c r="B11" s="53" t="s">
        <v>21</v>
      </c>
      <c r="C11" s="90">
        <v>-2049873158</v>
      </c>
      <c r="D11" s="90"/>
      <c r="E11" s="90"/>
    </row>
    <row r="12" spans="1:10" x14ac:dyDescent="0.25">
      <c r="B12" s="91" t="s">
        <v>22</v>
      </c>
      <c r="C12" s="92">
        <f>+C10+C11</f>
        <v>5315206247</v>
      </c>
      <c r="D12" s="93"/>
      <c r="E12" s="93"/>
    </row>
    <row r="13" spans="1:10" x14ac:dyDescent="0.25">
      <c r="B13" s="149" t="s">
        <v>23</v>
      </c>
      <c r="C13" s="151">
        <f>+E8+C12</f>
        <v>13899367092</v>
      </c>
      <c r="D13" s="151">
        <f>+'02'!C18</f>
        <v>452521888.42999995</v>
      </c>
      <c r="E13" s="88" t="s">
        <v>185</v>
      </c>
    </row>
    <row r="14" spans="1:10" x14ac:dyDescent="0.25">
      <c r="B14" s="150"/>
      <c r="C14" s="152"/>
      <c r="D14" s="152"/>
      <c r="E14" s="92">
        <f>+C13+D13</f>
        <v>14351888980.43</v>
      </c>
      <c r="G14" s="85"/>
      <c r="H14" s="65"/>
    </row>
    <row r="15" spans="1:10" x14ac:dyDescent="0.25">
      <c r="D15" s="65"/>
      <c r="E15" s="65"/>
    </row>
    <row r="16" spans="1:10" x14ac:dyDescent="0.25">
      <c r="B16" s="145" t="s">
        <v>107</v>
      </c>
      <c r="C16" s="145"/>
      <c r="D16" s="145"/>
      <c r="E16" s="145"/>
    </row>
    <row r="17" spans="3:3" x14ac:dyDescent="0.25">
      <c r="C17" s="85"/>
    </row>
  </sheetData>
  <mergeCells count="8">
    <mergeCell ref="B16:E16"/>
    <mergeCell ref="B2:E2"/>
    <mergeCell ref="B3:E3"/>
    <mergeCell ref="B4:E4"/>
    <mergeCell ref="B5:E5"/>
    <mergeCell ref="B13:B14"/>
    <mergeCell ref="C13:C14"/>
    <mergeCell ref="D13:D14"/>
  </mergeCells>
  <hyperlinks>
    <hyperlink ref="A1" location="INDICE!A1" display="INDICE" xr:uid="{3E3F3719-C5F9-4CB7-B7E1-53B29CBAE32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D36"/>
  <sheetViews>
    <sheetView showGridLines="0" workbookViewId="0">
      <selection activeCell="D23" sqref="D23"/>
    </sheetView>
  </sheetViews>
  <sheetFormatPr baseColWidth="10" defaultColWidth="11.42578125" defaultRowHeight="15" x14ac:dyDescent="0.25"/>
  <cols>
    <col min="1" max="1" width="3.5703125" style="5" customWidth="1"/>
    <col min="2" max="2" width="58.140625" style="5" bestFit="1" customWidth="1"/>
    <col min="3" max="4" width="22.7109375" style="5" customWidth="1"/>
    <col min="5" max="5" width="3.5703125" style="5" customWidth="1"/>
    <col min="6" max="16384" width="11.42578125" style="5"/>
  </cols>
  <sheetData>
    <row r="1" spans="1:4" x14ac:dyDescent="0.25">
      <c r="A1" s="72" t="s">
        <v>109</v>
      </c>
    </row>
    <row r="2" spans="1:4" x14ac:dyDescent="0.25">
      <c r="B2" s="144" t="str">
        <f>+'03'!B2</f>
        <v>FONDO MUTUO PARA TODOS RENTA FIJA EN GUARANÍES</v>
      </c>
      <c r="C2" s="144"/>
      <c r="D2" s="144"/>
    </row>
    <row r="3" spans="1:4" x14ac:dyDescent="0.25">
      <c r="B3" s="147" t="s">
        <v>75</v>
      </c>
      <c r="C3" s="147"/>
      <c r="D3" s="147"/>
    </row>
    <row r="4" spans="1:4" x14ac:dyDescent="0.25">
      <c r="B4" s="148" t="str">
        <f>+'02'!B4</f>
        <v>Correspondiente al 30/06/2024 comparativo al 30/06/2023</v>
      </c>
      <c r="C4" s="148"/>
      <c r="D4" s="148"/>
    </row>
    <row r="5" spans="1:4" x14ac:dyDescent="0.25">
      <c r="B5" s="148" t="s">
        <v>76</v>
      </c>
      <c r="C5" s="148"/>
      <c r="D5" s="148"/>
    </row>
    <row r="7" spans="1:4" s="27" customFormat="1" x14ac:dyDescent="0.25">
      <c r="B7" s="39" t="s">
        <v>24</v>
      </c>
      <c r="C7" s="40">
        <f>+'02'!C7</f>
        <v>45473</v>
      </c>
      <c r="D7" s="40">
        <f>+'02'!D7</f>
        <v>45107</v>
      </c>
    </row>
    <row r="8" spans="1:4" s="27" customFormat="1" x14ac:dyDescent="0.25">
      <c r="B8" s="73" t="s">
        <v>36</v>
      </c>
      <c r="C8" s="74">
        <v>36684505</v>
      </c>
      <c r="D8" s="74">
        <v>73252746</v>
      </c>
    </row>
    <row r="9" spans="1:4" s="27" customFormat="1" x14ac:dyDescent="0.25">
      <c r="B9" s="75" t="s">
        <v>25</v>
      </c>
      <c r="C9" s="74"/>
      <c r="D9" s="74"/>
    </row>
    <row r="10" spans="1:4" s="27" customFormat="1" x14ac:dyDescent="0.25">
      <c r="B10" s="75" t="s">
        <v>26</v>
      </c>
      <c r="C10" s="76"/>
      <c r="D10" s="76"/>
    </row>
    <row r="11" spans="1:4" x14ac:dyDescent="0.25">
      <c r="B11" s="77" t="s">
        <v>69</v>
      </c>
      <c r="C11" s="78">
        <v>181953</v>
      </c>
      <c r="D11" s="78">
        <v>77863</v>
      </c>
    </row>
    <row r="12" spans="1:4" x14ac:dyDescent="0.25">
      <c r="B12" s="77" t="s">
        <v>108</v>
      </c>
      <c r="C12" s="78">
        <v>0</v>
      </c>
      <c r="D12" s="78">
        <v>0</v>
      </c>
    </row>
    <row r="13" spans="1:4" x14ac:dyDescent="0.25">
      <c r="B13" s="77" t="s">
        <v>37</v>
      </c>
      <c r="C13" s="78">
        <v>27900000</v>
      </c>
      <c r="D13" s="78">
        <v>0</v>
      </c>
    </row>
    <row r="14" spans="1:4" s="27" customFormat="1" x14ac:dyDescent="0.25">
      <c r="B14" s="26" t="s">
        <v>27</v>
      </c>
      <c r="C14" s="76"/>
      <c r="D14" s="76"/>
    </row>
    <row r="15" spans="1:4" x14ac:dyDescent="0.25">
      <c r="B15" s="77" t="s">
        <v>70</v>
      </c>
      <c r="C15" s="78"/>
      <c r="D15" s="78">
        <v>0</v>
      </c>
    </row>
    <row r="16" spans="1:4" x14ac:dyDescent="0.25">
      <c r="B16" s="77" t="s">
        <v>38</v>
      </c>
      <c r="C16" s="78">
        <v>-7089165197</v>
      </c>
      <c r="D16" s="78">
        <v>-3283074513</v>
      </c>
    </row>
    <row r="17" spans="2:4" x14ac:dyDescent="0.25">
      <c r="B17" s="77" t="s">
        <v>39</v>
      </c>
      <c r="C17" s="78">
        <v>-175682589</v>
      </c>
      <c r="D17" s="78">
        <v>-46391167</v>
      </c>
    </row>
    <row r="18" spans="2:4" x14ac:dyDescent="0.25">
      <c r="B18" s="77" t="s">
        <v>28</v>
      </c>
      <c r="C18" s="78"/>
      <c r="D18" s="78">
        <v>0</v>
      </c>
    </row>
    <row r="19" spans="2:4" x14ac:dyDescent="0.25">
      <c r="B19" s="77" t="s">
        <v>29</v>
      </c>
      <c r="C19" s="78"/>
      <c r="D19" s="78">
        <v>0</v>
      </c>
    </row>
    <row r="20" spans="2:4" x14ac:dyDescent="0.25">
      <c r="B20" s="77" t="s">
        <v>40</v>
      </c>
      <c r="C20" s="78">
        <v>1706911725</v>
      </c>
      <c r="D20" s="78">
        <v>569216144</v>
      </c>
    </row>
    <row r="21" spans="2:4" x14ac:dyDescent="0.25">
      <c r="B21" s="77" t="s">
        <v>104</v>
      </c>
      <c r="C21" s="78">
        <v>331963359</v>
      </c>
      <c r="D21" s="78">
        <v>347901290</v>
      </c>
    </row>
    <row r="22" spans="2:4" x14ac:dyDescent="0.25">
      <c r="B22" s="77" t="s">
        <v>30</v>
      </c>
      <c r="C22" s="66"/>
      <c r="D22" s="66">
        <v>-24080000</v>
      </c>
    </row>
    <row r="23" spans="2:4" s="37" customFormat="1" ht="30" x14ac:dyDescent="0.25">
      <c r="B23" s="79" t="s">
        <v>31</v>
      </c>
      <c r="C23" s="80">
        <f>SUM(C9:C22)</f>
        <v>-5197890749</v>
      </c>
      <c r="D23" s="80">
        <f>SUM(D9:D22)</f>
        <v>-2436350383</v>
      </c>
    </row>
    <row r="24" spans="2:4" ht="6.75" customHeight="1" x14ac:dyDescent="0.25">
      <c r="B24" s="77"/>
      <c r="C24" s="63"/>
      <c r="D24" s="63"/>
    </row>
    <row r="25" spans="2:4" s="27" customFormat="1" x14ac:dyDescent="0.25">
      <c r="B25" s="75" t="s">
        <v>32</v>
      </c>
      <c r="C25" s="76"/>
      <c r="D25" s="76"/>
    </row>
    <row r="26" spans="2:4" x14ac:dyDescent="0.25">
      <c r="B26" s="77" t="s">
        <v>33</v>
      </c>
      <c r="C26" s="78">
        <v>-2043787258</v>
      </c>
      <c r="D26" s="78">
        <v>-583443154</v>
      </c>
    </row>
    <row r="27" spans="2:4" x14ac:dyDescent="0.25">
      <c r="B27" s="77" t="s">
        <v>20</v>
      </c>
      <c r="C27" s="66">
        <v>7365079405</v>
      </c>
      <c r="D27" s="66">
        <v>2996204423</v>
      </c>
    </row>
    <row r="28" spans="2:4" s="35" customFormat="1" ht="30" x14ac:dyDescent="0.25">
      <c r="B28" s="81" t="s">
        <v>34</v>
      </c>
      <c r="C28" s="80">
        <f>+C26+C27</f>
        <v>5321292147</v>
      </c>
      <c r="D28" s="80">
        <f>+D26+D27</f>
        <v>2412761269</v>
      </c>
    </row>
    <row r="29" spans="2:4" ht="6.75" customHeight="1" x14ac:dyDescent="0.25">
      <c r="B29" s="77"/>
      <c r="C29" s="82"/>
      <c r="D29" s="82"/>
    </row>
    <row r="30" spans="2:4" s="27" customFormat="1" x14ac:dyDescent="0.25">
      <c r="B30" s="73" t="s">
        <v>35</v>
      </c>
      <c r="C30" s="83">
        <f>+C8+C23+C28</f>
        <v>160085903</v>
      </c>
      <c r="D30" s="83">
        <f>+D8+D23+D28</f>
        <v>49663632</v>
      </c>
    </row>
    <row r="32" spans="2:4" x14ac:dyDescent="0.25">
      <c r="B32" s="145" t="s">
        <v>107</v>
      </c>
      <c r="C32" s="145"/>
      <c r="D32" s="84"/>
    </row>
    <row r="33" spans="3:4" x14ac:dyDescent="0.25">
      <c r="C33" s="65"/>
      <c r="D33" s="65"/>
    </row>
    <row r="34" spans="3:4" x14ac:dyDescent="0.25">
      <c r="C34" s="65"/>
      <c r="D34" s="65"/>
    </row>
    <row r="35" spans="3:4" x14ac:dyDescent="0.25">
      <c r="C35" s="85"/>
      <c r="D35" s="85"/>
    </row>
    <row r="36" spans="3:4" x14ac:dyDescent="0.25">
      <c r="C36" s="85"/>
      <c r="D36" s="85"/>
    </row>
  </sheetData>
  <mergeCells count="5">
    <mergeCell ref="B32:C32"/>
    <mergeCell ref="B2:D2"/>
    <mergeCell ref="B3:D3"/>
    <mergeCell ref="B4:D4"/>
    <mergeCell ref="B5:D5"/>
  </mergeCells>
  <hyperlinks>
    <hyperlink ref="A1" location="INDICE!A1" display="INDICE" xr:uid="{630895AD-8647-40C8-91E2-41E112A0799E}"/>
  </hyperlinks>
  <pageMargins left="0.7" right="0.7" top="0.75" bottom="0.75" header="0.3" footer="0.3"/>
  <pageSetup orientation="portrait" r:id="rId1"/>
  <ignoredErrors>
    <ignoredError sqref="C23:D2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L140"/>
  <sheetViews>
    <sheetView showGridLines="0" workbookViewId="0">
      <pane ySplit="3" topLeftCell="A123" activePane="bottomLeft" state="frozen"/>
      <selection activeCell="A4" sqref="A4"/>
      <selection pane="bottomLeft" activeCell="C156" sqref="C156"/>
    </sheetView>
  </sheetViews>
  <sheetFormatPr baseColWidth="10" defaultColWidth="11.42578125" defaultRowHeight="15" x14ac:dyDescent="0.25"/>
  <cols>
    <col min="1" max="1" width="3.5703125" style="5" customWidth="1"/>
    <col min="2" max="2" width="34.28515625" style="5" customWidth="1"/>
    <col min="3" max="4" width="22.140625" style="5" bestFit="1" customWidth="1"/>
    <col min="5" max="5" width="19.28515625" style="5" customWidth="1"/>
    <col min="6" max="6" width="24.140625" style="5" customWidth="1"/>
    <col min="7" max="7" width="14.5703125" style="5" customWidth="1"/>
    <col min="8" max="8" width="13.42578125" style="5" bestFit="1" customWidth="1"/>
    <col min="9" max="16384" width="11.42578125" style="5"/>
  </cols>
  <sheetData>
    <row r="1" spans="1:12" x14ac:dyDescent="0.25">
      <c r="A1" s="32" t="s">
        <v>109</v>
      </c>
    </row>
    <row r="2" spans="1:12" s="17" customFormat="1" x14ac:dyDescent="0.25">
      <c r="B2" s="144" t="str">
        <f>+'04'!B2</f>
        <v>FONDO MUTUO PARA TODOS RENTA FIJA EN GUARANÍES</v>
      </c>
      <c r="C2" s="144"/>
      <c r="D2" s="144"/>
      <c r="E2" s="144"/>
      <c r="F2" s="144"/>
    </row>
    <row r="3" spans="1:12" s="17" customFormat="1" x14ac:dyDescent="0.25">
      <c r="B3" s="165" t="s">
        <v>77</v>
      </c>
      <c r="C3" s="165"/>
      <c r="D3" s="165"/>
      <c r="E3" s="165"/>
      <c r="F3" s="165"/>
      <c r="H3" s="33"/>
      <c r="I3" s="33"/>
      <c r="J3" s="33"/>
      <c r="K3" s="34"/>
    </row>
    <row r="4" spans="1:12" s="17" customFormat="1" x14ac:dyDescent="0.25">
      <c r="B4" s="153" t="s">
        <v>78</v>
      </c>
      <c r="C4" s="153"/>
      <c r="D4" s="153"/>
      <c r="E4" s="153"/>
      <c r="F4" s="153"/>
    </row>
    <row r="5" spans="1:12" s="17" customFormat="1" x14ac:dyDescent="0.25">
      <c r="B5" s="35"/>
      <c r="C5" s="35"/>
      <c r="D5" s="35"/>
      <c r="E5" s="35"/>
      <c r="F5" s="35"/>
    </row>
    <row r="6" spans="1:12" s="17" customFormat="1" x14ac:dyDescent="0.25">
      <c r="B6" s="160" t="s">
        <v>140</v>
      </c>
      <c r="C6" s="160"/>
      <c r="D6" s="160"/>
      <c r="E6" s="160"/>
      <c r="F6" s="160"/>
      <c r="H6" s="36"/>
      <c r="I6" s="36"/>
      <c r="J6" s="36"/>
      <c r="K6" s="36"/>
      <c r="L6" s="36"/>
    </row>
    <row r="7" spans="1:12" s="17" customFormat="1" x14ac:dyDescent="0.25">
      <c r="B7" s="160"/>
      <c r="C7" s="160"/>
      <c r="D7" s="160"/>
      <c r="E7" s="160"/>
      <c r="F7" s="160"/>
      <c r="H7" s="36"/>
      <c r="I7" s="36"/>
      <c r="J7" s="36"/>
      <c r="K7" s="36"/>
      <c r="L7" s="36"/>
    </row>
    <row r="8" spans="1:12" s="17" customFormat="1" x14ac:dyDescent="0.25">
      <c r="B8" s="160"/>
      <c r="C8" s="160"/>
      <c r="D8" s="160"/>
      <c r="E8" s="160"/>
      <c r="F8" s="160"/>
      <c r="H8" s="36"/>
      <c r="I8" s="36"/>
      <c r="J8" s="36"/>
      <c r="K8" s="36"/>
      <c r="L8" s="36"/>
    </row>
    <row r="9" spans="1:12" s="17" customFormat="1" x14ac:dyDescent="0.25">
      <c r="B9" s="160"/>
      <c r="C9" s="160"/>
      <c r="D9" s="160"/>
      <c r="E9" s="160"/>
      <c r="F9" s="160"/>
      <c r="H9" s="36"/>
      <c r="I9" s="36"/>
      <c r="J9" s="36"/>
      <c r="K9" s="36"/>
      <c r="L9" s="36"/>
    </row>
    <row r="10" spans="1:12" s="17" customFormat="1" x14ac:dyDescent="0.25">
      <c r="B10" s="160"/>
      <c r="C10" s="160"/>
      <c r="D10" s="160"/>
      <c r="E10" s="160"/>
      <c r="F10" s="160"/>
      <c r="H10" s="36"/>
      <c r="I10" s="36"/>
      <c r="J10" s="36"/>
      <c r="K10" s="36"/>
      <c r="L10" s="36"/>
    </row>
    <row r="11" spans="1:12" s="17" customFormat="1" x14ac:dyDescent="0.25">
      <c r="B11" s="160"/>
      <c r="C11" s="160"/>
      <c r="D11" s="160"/>
      <c r="E11" s="160"/>
      <c r="F11" s="160"/>
      <c r="H11" s="36"/>
      <c r="I11" s="36"/>
      <c r="J11" s="36"/>
      <c r="K11" s="36"/>
      <c r="L11" s="36"/>
    </row>
    <row r="12" spans="1:12" s="17" customFormat="1" x14ac:dyDescent="0.25">
      <c r="B12" s="160"/>
      <c r="C12" s="160"/>
      <c r="D12" s="160"/>
      <c r="E12" s="160"/>
      <c r="F12" s="160"/>
    </row>
    <row r="13" spans="1:12" s="17" customFormat="1" x14ac:dyDescent="0.25">
      <c r="B13" s="160"/>
      <c r="C13" s="160"/>
      <c r="D13" s="160"/>
      <c r="E13" s="160"/>
      <c r="F13" s="160"/>
    </row>
    <row r="14" spans="1:12" s="17" customFormat="1" x14ac:dyDescent="0.25">
      <c r="B14" s="160"/>
      <c r="C14" s="160"/>
      <c r="D14" s="160"/>
      <c r="E14" s="160"/>
      <c r="F14" s="160"/>
    </row>
    <row r="15" spans="1:12" s="17" customFormat="1" x14ac:dyDescent="0.25">
      <c r="B15" s="153" t="s">
        <v>79</v>
      </c>
      <c r="C15" s="153"/>
      <c r="D15" s="153"/>
      <c r="E15" s="153"/>
      <c r="F15" s="153"/>
    </row>
    <row r="16" spans="1:12" s="17" customFormat="1" x14ac:dyDescent="0.25">
      <c r="B16" s="35"/>
      <c r="C16" s="35"/>
      <c r="D16" s="35"/>
      <c r="E16" s="35"/>
      <c r="F16" s="35"/>
    </row>
    <row r="17" spans="2:6" s="17" customFormat="1" x14ac:dyDescent="0.25">
      <c r="B17" s="153" t="s">
        <v>80</v>
      </c>
      <c r="C17" s="153"/>
      <c r="D17" s="153"/>
      <c r="E17" s="153"/>
      <c r="F17" s="153"/>
    </row>
    <row r="18" spans="2:6" s="17" customFormat="1" x14ac:dyDescent="0.25">
      <c r="B18" s="160" t="s">
        <v>160</v>
      </c>
      <c r="C18" s="160"/>
      <c r="D18" s="160"/>
      <c r="E18" s="160"/>
      <c r="F18" s="160"/>
    </row>
    <row r="19" spans="2:6" s="17" customFormat="1" x14ac:dyDescent="0.25">
      <c r="B19" s="160"/>
      <c r="C19" s="160"/>
      <c r="D19" s="160"/>
      <c r="E19" s="160"/>
      <c r="F19" s="160"/>
    </row>
    <row r="20" spans="2:6" s="17" customFormat="1" x14ac:dyDescent="0.25">
      <c r="B20" s="160"/>
      <c r="C20" s="160"/>
      <c r="D20" s="160"/>
      <c r="E20" s="160"/>
      <c r="F20" s="160"/>
    </row>
    <row r="21" spans="2:6" s="17" customFormat="1" x14ac:dyDescent="0.25">
      <c r="B21" s="160"/>
      <c r="C21" s="160"/>
      <c r="D21" s="160"/>
      <c r="E21" s="160"/>
      <c r="F21" s="160"/>
    </row>
    <row r="22" spans="2:6" s="17" customFormat="1" x14ac:dyDescent="0.25">
      <c r="B22" s="160"/>
      <c r="C22" s="160"/>
      <c r="D22" s="160"/>
      <c r="E22" s="160"/>
      <c r="F22" s="160"/>
    </row>
    <row r="23" spans="2:6" s="17" customFormat="1" x14ac:dyDescent="0.25">
      <c r="B23" s="160"/>
      <c r="C23" s="160"/>
      <c r="D23" s="160"/>
      <c r="E23" s="160"/>
      <c r="F23" s="160"/>
    </row>
    <row r="24" spans="2:6" s="17" customFormat="1" x14ac:dyDescent="0.25">
      <c r="B24" s="160"/>
      <c r="C24" s="160"/>
      <c r="D24" s="160"/>
      <c r="E24" s="160"/>
      <c r="F24" s="160"/>
    </row>
    <row r="25" spans="2:6" s="17" customFormat="1" x14ac:dyDescent="0.25">
      <c r="B25" s="160"/>
      <c r="C25" s="160"/>
      <c r="D25" s="160"/>
      <c r="E25" s="160"/>
      <c r="F25" s="160"/>
    </row>
    <row r="26" spans="2:6" s="17" customFormat="1" x14ac:dyDescent="0.25">
      <c r="B26" s="160"/>
      <c r="C26" s="160"/>
      <c r="D26" s="160"/>
      <c r="E26" s="160"/>
      <c r="F26" s="160"/>
    </row>
    <row r="27" spans="2:6" s="17" customFormat="1" x14ac:dyDescent="0.25">
      <c r="B27" s="160"/>
      <c r="C27" s="160"/>
      <c r="D27" s="160"/>
      <c r="E27" s="160"/>
      <c r="F27" s="160"/>
    </row>
    <row r="28" spans="2:6" s="17" customFormat="1" x14ac:dyDescent="0.25">
      <c r="B28" s="160"/>
      <c r="C28" s="160"/>
      <c r="D28" s="160"/>
      <c r="E28" s="160"/>
      <c r="F28" s="160"/>
    </row>
    <row r="29" spans="2:6" s="17" customFormat="1" x14ac:dyDescent="0.25">
      <c r="B29" s="160"/>
      <c r="C29" s="160"/>
      <c r="D29" s="160"/>
      <c r="E29" s="160"/>
      <c r="F29" s="160"/>
    </row>
    <row r="30" spans="2:6" s="17" customFormat="1" x14ac:dyDescent="0.25">
      <c r="B30" s="160"/>
      <c r="C30" s="160"/>
      <c r="D30" s="160"/>
      <c r="E30" s="160"/>
      <c r="F30" s="160"/>
    </row>
    <row r="31" spans="2:6" s="17" customFormat="1" x14ac:dyDescent="0.25">
      <c r="B31" s="160"/>
      <c r="C31" s="160"/>
      <c r="D31" s="160"/>
      <c r="E31" s="160"/>
      <c r="F31" s="160"/>
    </row>
    <row r="32" spans="2:6" s="17" customFormat="1" x14ac:dyDescent="0.25">
      <c r="B32" s="160"/>
      <c r="C32" s="160"/>
      <c r="D32" s="160"/>
      <c r="E32" s="160"/>
      <c r="F32" s="160"/>
    </row>
    <row r="33" spans="2:6" s="17" customFormat="1" x14ac:dyDescent="0.25">
      <c r="B33" s="160"/>
      <c r="C33" s="160"/>
      <c r="D33" s="160"/>
      <c r="E33" s="160"/>
      <c r="F33" s="160"/>
    </row>
    <row r="34" spans="2:6" s="17" customFormat="1" x14ac:dyDescent="0.25">
      <c r="B34" s="160"/>
      <c r="C34" s="160"/>
      <c r="D34" s="160"/>
      <c r="E34" s="160"/>
      <c r="F34" s="160"/>
    </row>
    <row r="35" spans="2:6" s="17" customFormat="1" x14ac:dyDescent="0.25">
      <c r="B35" s="160"/>
      <c r="C35" s="160"/>
      <c r="D35" s="160"/>
      <c r="E35" s="160"/>
      <c r="F35" s="160"/>
    </row>
    <row r="36" spans="2:6" s="17" customFormat="1" x14ac:dyDescent="0.25">
      <c r="B36" s="160"/>
      <c r="C36" s="160"/>
      <c r="D36" s="160"/>
      <c r="E36" s="160"/>
      <c r="F36" s="160"/>
    </row>
    <row r="37" spans="2:6" s="17" customFormat="1" x14ac:dyDescent="0.25">
      <c r="B37" s="160"/>
      <c r="C37" s="160"/>
      <c r="D37" s="160"/>
      <c r="E37" s="160"/>
      <c r="F37" s="160"/>
    </row>
    <row r="38" spans="2:6" s="17" customFormat="1" x14ac:dyDescent="0.25">
      <c r="B38" s="160"/>
      <c r="C38" s="160"/>
      <c r="D38" s="160"/>
      <c r="E38" s="160"/>
      <c r="F38" s="160"/>
    </row>
    <row r="39" spans="2:6" s="17" customFormat="1" x14ac:dyDescent="0.25">
      <c r="B39" s="160"/>
      <c r="C39" s="160"/>
      <c r="D39" s="160"/>
      <c r="E39" s="160"/>
      <c r="F39" s="160"/>
    </row>
    <row r="40" spans="2:6" s="17" customFormat="1" x14ac:dyDescent="0.25">
      <c r="B40" s="160"/>
      <c r="C40" s="160"/>
      <c r="D40" s="160"/>
      <c r="E40" s="160"/>
      <c r="F40" s="160"/>
    </row>
    <row r="41" spans="2:6" s="17" customFormat="1" x14ac:dyDescent="0.25">
      <c r="B41" s="160"/>
      <c r="C41" s="160"/>
      <c r="D41" s="160"/>
      <c r="E41" s="160"/>
      <c r="F41" s="160"/>
    </row>
    <row r="42" spans="2:6" s="17" customFormat="1" x14ac:dyDescent="0.25">
      <c r="B42" s="160"/>
      <c r="C42" s="160"/>
      <c r="D42" s="160"/>
      <c r="E42" s="160"/>
      <c r="F42" s="160"/>
    </row>
    <row r="43" spans="2:6" s="17" customFormat="1" x14ac:dyDescent="0.25">
      <c r="B43" s="160"/>
      <c r="C43" s="160"/>
      <c r="D43" s="160"/>
      <c r="E43" s="160"/>
      <c r="F43" s="160"/>
    </row>
    <row r="44" spans="2:6" s="17" customFormat="1" x14ac:dyDescent="0.25">
      <c r="B44" s="160"/>
      <c r="C44" s="160"/>
      <c r="D44" s="160"/>
      <c r="E44" s="160"/>
      <c r="F44" s="160"/>
    </row>
    <row r="45" spans="2:6" s="17" customFormat="1" x14ac:dyDescent="0.25">
      <c r="B45" s="160"/>
      <c r="C45" s="160"/>
      <c r="D45" s="160"/>
      <c r="E45" s="160"/>
      <c r="F45" s="160"/>
    </row>
    <row r="46" spans="2:6" s="17" customFormat="1" x14ac:dyDescent="0.25">
      <c r="B46" s="160"/>
      <c r="C46" s="160"/>
      <c r="D46" s="160"/>
      <c r="E46" s="160"/>
      <c r="F46" s="160"/>
    </row>
    <row r="47" spans="2:6" s="17" customFormat="1" x14ac:dyDescent="0.25">
      <c r="B47" s="160"/>
      <c r="C47" s="160"/>
      <c r="D47" s="160"/>
      <c r="E47" s="160"/>
      <c r="F47" s="160"/>
    </row>
    <row r="48" spans="2:6" s="17" customFormat="1" x14ac:dyDescent="0.25">
      <c r="B48" s="153" t="s">
        <v>81</v>
      </c>
      <c r="C48" s="153"/>
      <c r="D48" s="153"/>
      <c r="E48" s="153"/>
      <c r="F48" s="153"/>
    </row>
    <row r="49" spans="2:6" s="17" customFormat="1" x14ac:dyDescent="0.25">
      <c r="B49" s="160" t="s">
        <v>177</v>
      </c>
      <c r="C49" s="160"/>
      <c r="D49" s="160"/>
      <c r="E49" s="160"/>
      <c r="F49" s="160"/>
    </row>
    <row r="50" spans="2:6" s="17" customFormat="1" x14ac:dyDescent="0.25">
      <c r="B50" s="160"/>
      <c r="C50" s="160"/>
      <c r="D50" s="160"/>
      <c r="E50" s="160"/>
      <c r="F50" s="160"/>
    </row>
    <row r="51" spans="2:6" s="17" customFormat="1" x14ac:dyDescent="0.25">
      <c r="B51" s="160"/>
      <c r="C51" s="160"/>
      <c r="D51" s="160"/>
      <c r="E51" s="160"/>
      <c r="F51" s="160"/>
    </row>
    <row r="52" spans="2:6" s="17" customFormat="1" x14ac:dyDescent="0.25">
      <c r="B52" s="156" t="s">
        <v>82</v>
      </c>
      <c r="C52" s="156"/>
      <c r="D52" s="156"/>
      <c r="E52" s="156"/>
      <c r="F52" s="156"/>
    </row>
    <row r="53" spans="2:6" s="17" customFormat="1" x14ac:dyDescent="0.25">
      <c r="B53" s="166"/>
      <c r="C53" s="166"/>
      <c r="D53" s="166"/>
      <c r="E53" s="166"/>
      <c r="F53" s="166"/>
    </row>
    <row r="54" spans="2:6" s="17" customFormat="1" x14ac:dyDescent="0.25">
      <c r="B54" s="160" t="s">
        <v>182</v>
      </c>
      <c r="C54" s="160"/>
      <c r="D54" s="160"/>
      <c r="E54" s="160"/>
      <c r="F54" s="160"/>
    </row>
    <row r="55" spans="2:6" s="17" customFormat="1" x14ac:dyDescent="0.25">
      <c r="B55" s="160"/>
      <c r="C55" s="160"/>
      <c r="D55" s="160"/>
      <c r="E55" s="160"/>
      <c r="F55" s="160"/>
    </row>
    <row r="56" spans="2:6" s="17" customFormat="1" ht="21" customHeight="1" x14ac:dyDescent="0.25">
      <c r="B56" s="160"/>
      <c r="C56" s="160"/>
      <c r="D56" s="160"/>
      <c r="E56" s="160"/>
      <c r="F56" s="160"/>
    </row>
    <row r="57" spans="2:6" s="17" customFormat="1" x14ac:dyDescent="0.25">
      <c r="B57" s="160" t="s">
        <v>186</v>
      </c>
      <c r="C57" s="160"/>
      <c r="D57" s="160"/>
      <c r="E57" s="160"/>
      <c r="F57" s="160"/>
    </row>
    <row r="58" spans="2:6" s="17" customFormat="1" ht="22.5" customHeight="1" x14ac:dyDescent="0.25">
      <c r="B58" s="160"/>
      <c r="C58" s="160"/>
      <c r="D58" s="160"/>
      <c r="E58" s="160"/>
      <c r="F58" s="160"/>
    </row>
    <row r="59" spans="2:6" s="17" customFormat="1" x14ac:dyDescent="0.25">
      <c r="B59" s="160" t="s">
        <v>83</v>
      </c>
      <c r="C59" s="160"/>
      <c r="D59" s="160"/>
      <c r="E59" s="160"/>
      <c r="F59" s="160"/>
    </row>
    <row r="60" spans="2:6" s="17" customFormat="1" ht="20.25" customHeight="1" x14ac:dyDescent="0.25">
      <c r="B60" s="160"/>
      <c r="C60" s="160"/>
      <c r="D60" s="160"/>
      <c r="E60" s="160"/>
      <c r="F60" s="160"/>
    </row>
    <row r="61" spans="2:6" s="17" customFormat="1" x14ac:dyDescent="0.25">
      <c r="B61" s="160" t="s">
        <v>84</v>
      </c>
      <c r="C61" s="160"/>
      <c r="D61" s="160"/>
      <c r="E61" s="160"/>
      <c r="F61" s="160"/>
    </row>
    <row r="62" spans="2:6" s="17" customFormat="1" x14ac:dyDescent="0.25">
      <c r="B62" s="160"/>
      <c r="C62" s="160"/>
      <c r="D62" s="160"/>
      <c r="E62" s="160"/>
      <c r="F62" s="160"/>
    </row>
    <row r="63" spans="2:6" s="17" customFormat="1" x14ac:dyDescent="0.25">
      <c r="B63" s="157" t="s">
        <v>85</v>
      </c>
      <c r="C63" s="157"/>
      <c r="D63" s="157"/>
      <c r="E63" s="157"/>
      <c r="F63" s="157"/>
    </row>
    <row r="64" spans="2:6" s="17" customFormat="1" ht="9" customHeight="1" x14ac:dyDescent="0.25">
      <c r="B64" s="157"/>
      <c r="C64" s="157"/>
      <c r="D64" s="157"/>
      <c r="E64" s="157"/>
      <c r="F64" s="157"/>
    </row>
    <row r="65" spans="2:6" s="17" customFormat="1" ht="18.75" customHeight="1" x14ac:dyDescent="0.25">
      <c r="B65" s="160" t="s">
        <v>86</v>
      </c>
      <c r="C65" s="160"/>
      <c r="D65" s="160"/>
      <c r="E65" s="160"/>
      <c r="F65" s="160"/>
    </row>
    <row r="66" spans="2:6" s="17" customFormat="1" x14ac:dyDescent="0.25">
      <c r="B66" s="160"/>
      <c r="C66" s="160"/>
      <c r="D66" s="160"/>
      <c r="E66" s="160"/>
      <c r="F66" s="160"/>
    </row>
    <row r="67" spans="2:6" s="17" customFormat="1" x14ac:dyDescent="0.25">
      <c r="B67" s="155" t="s">
        <v>87</v>
      </c>
      <c r="C67" s="155"/>
      <c r="D67" s="155"/>
      <c r="E67" s="155"/>
      <c r="F67" s="155"/>
    </row>
    <row r="68" spans="2:6" s="17" customFormat="1" x14ac:dyDescent="0.25">
      <c r="B68" s="155"/>
      <c r="C68" s="155"/>
      <c r="D68" s="155"/>
      <c r="E68" s="155"/>
      <c r="F68" s="155"/>
    </row>
    <row r="69" spans="2:6" s="17" customFormat="1" x14ac:dyDescent="0.25"/>
    <row r="70" spans="2:6" s="41" customFormat="1" x14ac:dyDescent="0.25">
      <c r="B70" s="39" t="s">
        <v>24</v>
      </c>
      <c r="C70" s="40">
        <v>45473</v>
      </c>
      <c r="D70" s="40">
        <v>45107</v>
      </c>
      <c r="E70" s="40" t="s">
        <v>189</v>
      </c>
    </row>
    <row r="71" spans="2:6" x14ac:dyDescent="0.25">
      <c r="B71" s="42" t="s">
        <v>41</v>
      </c>
      <c r="C71" s="43">
        <v>7533.98</v>
      </c>
      <c r="D71" s="43">
        <v>7258.03</v>
      </c>
      <c r="E71" s="43">
        <v>7263.59</v>
      </c>
    </row>
    <row r="72" spans="2:6" x14ac:dyDescent="0.25">
      <c r="B72" s="42" t="s">
        <v>42</v>
      </c>
      <c r="C72" s="43">
        <v>7543.01</v>
      </c>
      <c r="D72" s="43">
        <v>7262.6</v>
      </c>
      <c r="E72" s="43">
        <v>7283.62</v>
      </c>
    </row>
    <row r="73" spans="2:6" s="17" customFormat="1" x14ac:dyDescent="0.25"/>
    <row r="74" spans="2:6" s="17" customFormat="1" x14ac:dyDescent="0.25">
      <c r="B74" s="153" t="s">
        <v>88</v>
      </c>
      <c r="C74" s="153"/>
      <c r="D74" s="153"/>
      <c r="E74" s="153"/>
      <c r="F74" s="153"/>
    </row>
    <row r="75" spans="2:6" s="17" customFormat="1" x14ac:dyDescent="0.25">
      <c r="B75" s="160" t="s">
        <v>161</v>
      </c>
      <c r="C75" s="160"/>
      <c r="D75" s="160"/>
      <c r="E75" s="160"/>
      <c r="F75" s="160"/>
    </row>
    <row r="76" spans="2:6" s="17" customFormat="1" x14ac:dyDescent="0.25">
      <c r="B76" s="160"/>
      <c r="C76" s="160"/>
      <c r="D76" s="160"/>
      <c r="E76" s="160"/>
      <c r="F76" s="160"/>
    </row>
    <row r="77" spans="2:6" s="17" customFormat="1" x14ac:dyDescent="0.25">
      <c r="B77" s="153" t="s">
        <v>89</v>
      </c>
      <c r="C77" s="153"/>
      <c r="D77" s="153"/>
      <c r="E77" s="153"/>
      <c r="F77" s="153"/>
    </row>
    <row r="78" spans="2:6" s="17" customFormat="1" x14ac:dyDescent="0.25">
      <c r="B78" s="155" t="s">
        <v>162</v>
      </c>
      <c r="C78" s="155"/>
      <c r="D78" s="155"/>
      <c r="E78" s="155"/>
      <c r="F78" s="155"/>
    </row>
    <row r="79" spans="2:6" s="17" customFormat="1" x14ac:dyDescent="0.25">
      <c r="B79" s="155"/>
      <c r="C79" s="155"/>
      <c r="D79" s="155"/>
      <c r="E79" s="155"/>
      <c r="F79" s="155"/>
    </row>
    <row r="80" spans="2:6" s="17" customFormat="1" x14ac:dyDescent="0.25">
      <c r="B80" s="38"/>
      <c r="C80" s="38"/>
      <c r="D80" s="38"/>
      <c r="E80" s="38"/>
      <c r="F80" s="38"/>
    </row>
    <row r="81" spans="2:6" s="17" customFormat="1" x14ac:dyDescent="0.25">
      <c r="B81" s="154" t="s">
        <v>91</v>
      </c>
      <c r="C81" s="154"/>
      <c r="D81" s="154"/>
      <c r="E81" s="154"/>
      <c r="F81" s="154"/>
    </row>
    <row r="82" spans="2:6" s="17" customFormat="1" x14ac:dyDescent="0.25">
      <c r="B82" s="155" t="s">
        <v>90</v>
      </c>
      <c r="C82" s="155"/>
      <c r="D82" s="155"/>
      <c r="E82" s="155"/>
      <c r="F82" s="155"/>
    </row>
    <row r="83" spans="2:6" s="17" customFormat="1" x14ac:dyDescent="0.25">
      <c r="B83" s="155"/>
      <c r="C83" s="155"/>
      <c r="D83" s="155"/>
      <c r="E83" s="155"/>
      <c r="F83" s="155"/>
    </row>
    <row r="84" spans="2:6" s="17" customFormat="1" x14ac:dyDescent="0.25">
      <c r="B84" s="155"/>
      <c r="C84" s="155"/>
      <c r="D84" s="155"/>
      <c r="E84" s="155"/>
      <c r="F84" s="155"/>
    </row>
    <row r="85" spans="2:6" s="17" customFormat="1" x14ac:dyDescent="0.25">
      <c r="B85" s="38"/>
      <c r="C85" s="38"/>
      <c r="D85" s="38"/>
      <c r="E85" s="38"/>
      <c r="F85" s="38"/>
    </row>
    <row r="86" spans="2:6" s="17" customFormat="1" x14ac:dyDescent="0.25">
      <c r="B86" s="161" t="s">
        <v>24</v>
      </c>
      <c r="C86" s="162"/>
      <c r="D86" s="40">
        <f>+'04'!C7</f>
        <v>45473</v>
      </c>
      <c r="E86" s="40">
        <f>+'04'!D7</f>
        <v>45107</v>
      </c>
    </row>
    <row r="87" spans="2:6" s="17" customFormat="1" x14ac:dyDescent="0.25">
      <c r="B87" s="163" t="s">
        <v>11</v>
      </c>
      <c r="C87" s="164"/>
      <c r="D87" s="44">
        <f>+'02'!C13</f>
        <v>190611991</v>
      </c>
      <c r="E87" s="44">
        <f>+'02'!D13</f>
        <v>53250161</v>
      </c>
    </row>
    <row r="88" spans="2:6" s="17" customFormat="1" x14ac:dyDescent="0.25">
      <c r="B88" s="158" t="s">
        <v>43</v>
      </c>
      <c r="C88" s="159"/>
      <c r="D88" s="45">
        <v>0</v>
      </c>
      <c r="E88" s="45">
        <v>0</v>
      </c>
    </row>
    <row r="89" spans="2:6" s="17" customFormat="1" x14ac:dyDescent="0.25">
      <c r="B89" s="161" t="s">
        <v>45</v>
      </c>
      <c r="C89" s="162"/>
      <c r="D89" s="46">
        <f>SUM(D87:D88)</f>
        <v>190611991</v>
      </c>
      <c r="E89" s="46">
        <f>SUM(E87:E88)</f>
        <v>53250161</v>
      </c>
    </row>
    <row r="90" spans="2:6" s="17" customFormat="1" x14ac:dyDescent="0.25"/>
    <row r="91" spans="2:6" s="17" customFormat="1" x14ac:dyDescent="0.25">
      <c r="B91" s="153" t="s">
        <v>92</v>
      </c>
      <c r="C91" s="153"/>
      <c r="D91" s="153"/>
      <c r="E91" s="153"/>
      <c r="F91" s="153"/>
    </row>
    <row r="92" spans="2:6" s="17" customFormat="1" x14ac:dyDescent="0.25"/>
    <row r="93" spans="2:6" s="17" customFormat="1" ht="47.25" customHeight="1" x14ac:dyDescent="0.25">
      <c r="B93" s="47" t="s">
        <v>44</v>
      </c>
      <c r="C93" s="47" t="s">
        <v>46</v>
      </c>
      <c r="D93" s="47" t="s">
        <v>47</v>
      </c>
      <c r="E93" s="47" t="s">
        <v>48</v>
      </c>
    </row>
    <row r="94" spans="2:6" s="17" customFormat="1" x14ac:dyDescent="0.25">
      <c r="B94" s="48" t="s">
        <v>49</v>
      </c>
      <c r="C94" s="49"/>
      <c r="D94" s="49"/>
      <c r="E94" s="50"/>
    </row>
    <row r="95" spans="2:6" s="17" customFormat="1" x14ac:dyDescent="0.25">
      <c r="B95" s="51" t="s">
        <v>50</v>
      </c>
      <c r="C95" s="52">
        <v>118588.176613808</v>
      </c>
      <c r="D95" s="44">
        <v>9249294211</v>
      </c>
      <c r="E95" s="44">
        <v>2242</v>
      </c>
    </row>
    <row r="96" spans="2:6" s="17" customFormat="1" x14ac:dyDescent="0.25">
      <c r="B96" s="53" t="s">
        <v>51</v>
      </c>
      <c r="C96" s="54">
        <v>119392.757450344</v>
      </c>
      <c r="D96" s="55">
        <v>10662402716</v>
      </c>
      <c r="E96" s="55">
        <v>2324</v>
      </c>
    </row>
    <row r="97" spans="2:7" s="17" customFormat="1" x14ac:dyDescent="0.25">
      <c r="B97" s="56" t="s">
        <v>52</v>
      </c>
      <c r="C97" s="57">
        <v>120282.640357788</v>
      </c>
      <c r="D97" s="45">
        <v>11316642377</v>
      </c>
      <c r="E97" s="45">
        <v>2412</v>
      </c>
    </row>
    <row r="98" spans="2:7" s="17" customFormat="1" x14ac:dyDescent="0.25">
      <c r="B98" s="48" t="s">
        <v>190</v>
      </c>
      <c r="C98" s="49"/>
      <c r="D98" s="49"/>
      <c r="E98" s="50"/>
    </row>
    <row r="99" spans="2:7" s="17" customFormat="1" x14ac:dyDescent="0.25">
      <c r="B99" s="51" t="s">
        <v>191</v>
      </c>
      <c r="C99" s="52">
        <v>121164.171835708</v>
      </c>
      <c r="D99" s="44">
        <v>12280252277</v>
      </c>
      <c r="E99" s="44">
        <v>2516</v>
      </c>
    </row>
    <row r="100" spans="2:7" s="17" customFormat="1" x14ac:dyDescent="0.25">
      <c r="B100" s="53" t="s">
        <v>192</v>
      </c>
      <c r="C100" s="54">
        <v>122049.16336678001</v>
      </c>
      <c r="D100" s="55">
        <v>13387410871</v>
      </c>
      <c r="E100" s="55">
        <v>2619</v>
      </c>
    </row>
    <row r="101" spans="2:7" s="17" customFormat="1" x14ac:dyDescent="0.25">
      <c r="B101" s="56" t="s">
        <v>193</v>
      </c>
      <c r="C101" s="57">
        <v>122883.888198456</v>
      </c>
      <c r="D101" s="45">
        <v>14351888980</v>
      </c>
      <c r="E101" s="45">
        <v>2768</v>
      </c>
    </row>
    <row r="102" spans="2:7" s="17" customFormat="1" x14ac:dyDescent="0.25">
      <c r="B102" s="5"/>
      <c r="C102" s="59"/>
      <c r="D102" s="60"/>
      <c r="E102" s="61"/>
    </row>
    <row r="103" spans="2:7" s="17" customFormat="1" x14ac:dyDescent="0.25">
      <c r="B103" s="154" t="s">
        <v>93</v>
      </c>
      <c r="C103" s="154"/>
      <c r="D103" s="154"/>
      <c r="E103" s="154"/>
      <c r="F103" s="154"/>
    </row>
    <row r="104" spans="2:7" x14ac:dyDescent="0.25">
      <c r="B104" s="155" t="s">
        <v>163</v>
      </c>
      <c r="C104" s="155"/>
      <c r="D104" s="155"/>
      <c r="E104" s="155"/>
      <c r="F104" s="155"/>
    </row>
    <row r="105" spans="2:7" x14ac:dyDescent="0.25">
      <c r="B105" s="155"/>
      <c r="C105" s="155"/>
      <c r="D105" s="155"/>
      <c r="E105" s="155"/>
      <c r="F105" s="155"/>
    </row>
    <row r="106" spans="2:7" x14ac:dyDescent="0.25">
      <c r="B106" s="62" t="s">
        <v>53</v>
      </c>
      <c r="C106" s="40">
        <f>+D86</f>
        <v>45473</v>
      </c>
      <c r="D106" s="40">
        <f>+E86</f>
        <v>45107</v>
      </c>
    </row>
    <row r="107" spans="2:7" x14ac:dyDescent="0.25">
      <c r="B107" s="51" t="s">
        <v>113</v>
      </c>
      <c r="C107" s="63">
        <f>+'01'!C8</f>
        <v>160085903</v>
      </c>
      <c r="D107" s="63">
        <f>+'01'!D8</f>
        <v>49663632</v>
      </c>
      <c r="E107" s="64"/>
      <c r="G107" s="65"/>
    </row>
    <row r="108" spans="2:7" x14ac:dyDescent="0.25">
      <c r="B108" s="56"/>
      <c r="C108" s="66"/>
      <c r="D108" s="66"/>
    </row>
    <row r="109" spans="2:7" x14ac:dyDescent="0.25">
      <c r="B109" s="67" t="s">
        <v>45</v>
      </c>
      <c r="C109" s="46">
        <f>SUM(C107:C108)</f>
        <v>160085903</v>
      </c>
      <c r="D109" s="46">
        <f>SUM(D107:D108)</f>
        <v>49663632</v>
      </c>
    </row>
    <row r="110" spans="2:7" x14ac:dyDescent="0.25">
      <c r="C110" s="65"/>
    </row>
    <row r="111" spans="2:7" ht="32.25" customHeight="1" x14ac:dyDescent="0.25">
      <c r="B111" s="157" t="s">
        <v>178</v>
      </c>
      <c r="C111" s="157"/>
      <c r="D111" s="157"/>
      <c r="E111" s="157"/>
      <c r="F111" s="157"/>
    </row>
    <row r="112" spans="2:7" x14ac:dyDescent="0.25">
      <c r="B112" s="39" t="s">
        <v>24</v>
      </c>
      <c r="C112" s="40">
        <f>+C106</f>
        <v>45473</v>
      </c>
      <c r="D112" s="40">
        <f>+D106</f>
        <v>45107</v>
      </c>
      <c r="E112" s="38"/>
      <c r="F112" s="38"/>
    </row>
    <row r="113" spans="2:6" x14ac:dyDescent="0.25">
      <c r="B113" s="68" t="s">
        <v>114</v>
      </c>
      <c r="C113" s="69">
        <f>+'01'!C14</f>
        <v>30150000</v>
      </c>
      <c r="D113" s="69">
        <f>+'01'!D14</f>
        <v>20000000</v>
      </c>
      <c r="E113" s="38"/>
      <c r="F113" s="38"/>
    </row>
    <row r="114" spans="2:6" x14ac:dyDescent="0.25">
      <c r="B114" s="39" t="s">
        <v>45</v>
      </c>
      <c r="C114" s="46">
        <f>SUM(C113)</f>
        <v>30150000</v>
      </c>
      <c r="D114" s="46">
        <f>SUM(D113)</f>
        <v>20000000</v>
      </c>
      <c r="E114" s="38"/>
      <c r="F114" s="38"/>
    </row>
    <row r="115" spans="2:6" ht="15" customHeight="1" x14ac:dyDescent="0.25">
      <c r="B115" s="17"/>
      <c r="C115" s="70"/>
      <c r="D115" s="17"/>
      <c r="E115" s="17"/>
      <c r="F115" s="17"/>
    </row>
    <row r="117" spans="2:6" x14ac:dyDescent="0.25">
      <c r="B117" s="155" t="s">
        <v>164</v>
      </c>
      <c r="C117" s="155"/>
      <c r="D117" s="155"/>
      <c r="E117" s="155"/>
      <c r="F117" s="155"/>
    </row>
    <row r="118" spans="2:6" x14ac:dyDescent="0.25">
      <c r="B118" s="155"/>
      <c r="C118" s="155"/>
      <c r="D118" s="155"/>
      <c r="E118" s="155"/>
      <c r="F118" s="155"/>
    </row>
    <row r="119" spans="2:6" x14ac:dyDescent="0.25">
      <c r="B119" s="39" t="s">
        <v>24</v>
      </c>
      <c r="C119" s="40">
        <f>+C106</f>
        <v>45473</v>
      </c>
      <c r="D119" s="40">
        <f>+D106</f>
        <v>45107</v>
      </c>
    </row>
    <row r="120" spans="2:6" x14ac:dyDescent="0.25">
      <c r="B120" s="68" t="s">
        <v>11</v>
      </c>
      <c r="C120" s="69">
        <f>+'01'!C15</f>
        <v>37964896</v>
      </c>
      <c r="D120" s="69">
        <f>+'01'!D15</f>
        <v>11897059</v>
      </c>
    </row>
    <row r="121" spans="2:6" x14ac:dyDescent="0.25">
      <c r="B121" s="39" t="s">
        <v>45</v>
      </c>
      <c r="C121" s="46">
        <f>SUM(C120)</f>
        <v>37964896</v>
      </c>
      <c r="D121" s="46">
        <f>SUM(D120)</f>
        <v>11897059</v>
      </c>
      <c r="E121" s="65"/>
      <c r="F121" s="65"/>
    </row>
    <row r="122" spans="2:6" x14ac:dyDescent="0.25">
      <c r="C122" s="65"/>
    </row>
    <row r="123" spans="2:6" ht="16.5" customHeight="1" x14ac:dyDescent="0.25">
      <c r="B123" s="155" t="s">
        <v>165</v>
      </c>
      <c r="C123" s="155"/>
      <c r="D123" s="155"/>
      <c r="E123" s="155"/>
      <c r="F123" s="155"/>
    </row>
    <row r="124" spans="2:6" x14ac:dyDescent="0.25">
      <c r="B124" s="155"/>
      <c r="C124" s="155"/>
      <c r="D124" s="155"/>
      <c r="E124" s="155"/>
      <c r="F124" s="155"/>
    </row>
    <row r="125" spans="2:6" x14ac:dyDescent="0.25">
      <c r="B125" s="155"/>
      <c r="C125" s="155"/>
      <c r="D125" s="155"/>
      <c r="E125" s="155"/>
      <c r="F125" s="155"/>
    </row>
    <row r="126" spans="2:6" x14ac:dyDescent="0.25">
      <c r="B126" s="39" t="s">
        <v>24</v>
      </c>
      <c r="C126" s="40">
        <f>+C119</f>
        <v>45473</v>
      </c>
      <c r="D126" s="40">
        <f>+D119</f>
        <v>45107</v>
      </c>
    </row>
    <row r="127" spans="2:6" x14ac:dyDescent="0.25">
      <c r="B127" s="68" t="s">
        <v>94</v>
      </c>
      <c r="C127" s="69">
        <f>+'02'!C8</f>
        <v>-12019875.57</v>
      </c>
      <c r="D127" s="69">
        <f>+'02'!D8</f>
        <v>-11687546</v>
      </c>
    </row>
    <row r="128" spans="2:6" x14ac:dyDescent="0.25">
      <c r="B128" s="39" t="s">
        <v>45</v>
      </c>
      <c r="C128" s="46">
        <f>SUM(C127)</f>
        <v>-12019875.57</v>
      </c>
      <c r="D128" s="46">
        <f>SUM(D127)</f>
        <v>-11687546</v>
      </c>
      <c r="E128" s="65"/>
    </row>
    <row r="129" spans="2:6" x14ac:dyDescent="0.25">
      <c r="C129" s="65">
        <f>+C127-'02'!C8</f>
        <v>0</v>
      </c>
    </row>
    <row r="130" spans="2:6" x14ac:dyDescent="0.25">
      <c r="B130" s="155" t="s">
        <v>166</v>
      </c>
      <c r="C130" s="155"/>
      <c r="D130" s="155"/>
      <c r="E130" s="155"/>
      <c r="F130" s="155"/>
    </row>
    <row r="131" spans="2:6" x14ac:dyDescent="0.25">
      <c r="B131" s="155"/>
      <c r="C131" s="155"/>
      <c r="D131" s="155"/>
      <c r="E131" s="155"/>
      <c r="F131" s="155"/>
    </row>
    <row r="132" spans="2:6" x14ac:dyDescent="0.25">
      <c r="B132" s="62" t="s">
        <v>115</v>
      </c>
      <c r="C132" s="127">
        <f>+C126</f>
        <v>45473</v>
      </c>
      <c r="D132" s="127">
        <f>+D126</f>
        <v>45107</v>
      </c>
    </row>
    <row r="133" spans="2:6" x14ac:dyDescent="0.25">
      <c r="B133" s="129" t="s">
        <v>174</v>
      </c>
      <c r="C133" s="44">
        <v>0</v>
      </c>
      <c r="D133" s="44">
        <v>15326524</v>
      </c>
    </row>
    <row r="134" spans="2:6" x14ac:dyDescent="0.25">
      <c r="B134" s="131" t="s">
        <v>175</v>
      </c>
      <c r="C134" s="55">
        <v>180205</v>
      </c>
      <c r="D134" s="55">
        <v>77863</v>
      </c>
    </row>
    <row r="135" spans="2:6" x14ac:dyDescent="0.25">
      <c r="B135" s="130" t="s">
        <v>116</v>
      </c>
      <c r="C135" s="66">
        <v>1748</v>
      </c>
      <c r="D135" s="66">
        <v>0</v>
      </c>
    </row>
    <row r="136" spans="2:6" x14ac:dyDescent="0.25">
      <c r="B136" s="67" t="s">
        <v>45</v>
      </c>
      <c r="C136" s="128">
        <f>SUM(C133:C135)</f>
        <v>181953</v>
      </c>
      <c r="D136" s="128">
        <f>SUM(D133:D135)</f>
        <v>15404387</v>
      </c>
      <c r="E136" s="71"/>
    </row>
    <row r="137" spans="2:6" x14ac:dyDescent="0.25">
      <c r="C137" s="65">
        <f>+C136-'02'!C10</f>
        <v>0</v>
      </c>
    </row>
    <row r="138" spans="2:6" x14ac:dyDescent="0.25">
      <c r="B138" s="39" t="s">
        <v>117</v>
      </c>
      <c r="C138" s="40">
        <f>+C132</f>
        <v>45473</v>
      </c>
      <c r="D138" s="40">
        <f>+D132</f>
        <v>45107</v>
      </c>
    </row>
    <row r="139" spans="2:6" x14ac:dyDescent="0.25">
      <c r="B139" s="68" t="s">
        <v>116</v>
      </c>
      <c r="C139" s="69">
        <v>0</v>
      </c>
      <c r="D139" s="69">
        <v>0</v>
      </c>
    </row>
    <row r="140" spans="2:6" x14ac:dyDescent="0.25">
      <c r="B140" s="39" t="s">
        <v>45</v>
      </c>
      <c r="C140" s="46">
        <f>SUM(C139:C139)</f>
        <v>0</v>
      </c>
      <c r="D140" s="46">
        <f>SUM(D139:D139)</f>
        <v>0</v>
      </c>
      <c r="E140" s="65"/>
    </row>
  </sheetData>
  <sortState xmlns:xlrd2="http://schemas.microsoft.com/office/spreadsheetml/2017/richdata2" ref="B107:C108">
    <sortCondition descending="1" ref="C107:C108"/>
  </sortState>
  <mergeCells count="35">
    <mergeCell ref="B130:F131"/>
    <mergeCell ref="B2:F2"/>
    <mergeCell ref="B111:F111"/>
    <mergeCell ref="B18:F47"/>
    <mergeCell ref="B48:F48"/>
    <mergeCell ref="B49:F51"/>
    <mergeCell ref="B53:F53"/>
    <mergeCell ref="B89:C89"/>
    <mergeCell ref="B65:F66"/>
    <mergeCell ref="B67:F68"/>
    <mergeCell ref="B74:F74"/>
    <mergeCell ref="B75:F76"/>
    <mergeCell ref="B77:F77"/>
    <mergeCell ref="B81:F81"/>
    <mergeCell ref="B78:F79"/>
    <mergeCell ref="B123:F125"/>
    <mergeCell ref="B3:F3"/>
    <mergeCell ref="B4:F4"/>
    <mergeCell ref="B6:F14"/>
    <mergeCell ref="B15:F15"/>
    <mergeCell ref="B17:F17"/>
    <mergeCell ref="B91:F91"/>
    <mergeCell ref="B103:F103"/>
    <mergeCell ref="B104:F105"/>
    <mergeCell ref="B117:F118"/>
    <mergeCell ref="B52:F52"/>
    <mergeCell ref="B63:F64"/>
    <mergeCell ref="B88:C88"/>
    <mergeCell ref="B54:F56"/>
    <mergeCell ref="B57:F58"/>
    <mergeCell ref="B59:F60"/>
    <mergeCell ref="B61:F62"/>
    <mergeCell ref="B82:F84"/>
    <mergeCell ref="B86:C86"/>
    <mergeCell ref="B87:C87"/>
  </mergeCells>
  <hyperlinks>
    <hyperlink ref="A1" location="INDICE!A1" display="INDICE" xr:uid="{4997CFCE-4BD7-4BCF-B991-EBEABD2AFD85}"/>
  </hyperlinks>
  <pageMargins left="0.7" right="0.7" top="0.75" bottom="0.75" header="0.3" footer="0.3"/>
  <pageSetup paperSize="9" orientation="portrait" r:id="rId1"/>
  <ignoredErrors>
    <ignoredError sqref="D8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AM700"/>
  <sheetViews>
    <sheetView showGridLines="0" tabSelected="1" topLeftCell="B1" zoomScale="90" zoomScaleNormal="90" workbookViewId="0">
      <selection activeCell="L1" sqref="L1"/>
    </sheetView>
  </sheetViews>
  <sheetFormatPr baseColWidth="10" defaultColWidth="3.7109375" defaultRowHeight="15" x14ac:dyDescent="0.25"/>
  <cols>
    <col min="1" max="1" width="3.7109375" style="5"/>
    <col min="2" max="2" width="19.85546875" style="5" customWidth="1"/>
    <col min="3" max="4" width="24" style="5" customWidth="1"/>
    <col min="5" max="5" width="10.5703125" style="5" customWidth="1"/>
    <col min="6" max="6" width="9.7109375" style="5" customWidth="1"/>
    <col min="7" max="8" width="14" style="5" bestFit="1" customWidth="1"/>
    <col min="9" max="9" width="14.42578125" style="5" customWidth="1"/>
    <col min="10" max="13" width="20.7109375" style="5" bestFit="1" customWidth="1"/>
    <col min="14" max="14" width="13.140625" style="5" customWidth="1"/>
    <col min="15" max="15" width="16.5703125" style="5" bestFit="1" customWidth="1"/>
    <col min="16" max="17" width="3.7109375" style="5"/>
    <col min="18" max="19" width="11.85546875" style="5" bestFit="1" customWidth="1"/>
    <col min="20" max="21" width="3.7109375" style="5"/>
    <col min="22" max="22" width="12.42578125" style="5" bestFit="1" customWidth="1"/>
    <col min="23" max="23" width="12" style="5" bestFit="1" customWidth="1"/>
    <col min="24" max="25" width="3.7109375" style="5"/>
    <col min="26" max="26" width="4.140625" style="5" bestFit="1" customWidth="1"/>
    <col min="27" max="28" width="3.7109375" style="5"/>
    <col min="29" max="29" width="4" style="5" bestFit="1" customWidth="1"/>
    <col min="30" max="33" width="3.7109375" style="5"/>
    <col min="34" max="34" width="5.28515625" style="5" bestFit="1" customWidth="1"/>
    <col min="35" max="38" width="3.7109375" style="5"/>
    <col min="39" max="39" width="4.42578125" style="5" bestFit="1" customWidth="1"/>
    <col min="40" max="16384" width="3.7109375" style="5"/>
  </cols>
  <sheetData>
    <row r="1" spans="1:39" ht="18" customHeight="1" x14ac:dyDescent="0.25">
      <c r="A1" s="6" t="s">
        <v>109</v>
      </c>
      <c r="B1" s="7"/>
      <c r="C1" s="8"/>
      <c r="D1" s="8"/>
      <c r="E1" s="8"/>
      <c r="F1" s="8"/>
      <c r="G1" s="9"/>
      <c r="AI1" s="8"/>
      <c r="AJ1" s="8"/>
      <c r="AK1" s="8"/>
      <c r="AL1" s="8"/>
      <c r="AM1" s="8"/>
    </row>
    <row r="2" spans="1:39" ht="18" customHeight="1" x14ac:dyDescent="0.25">
      <c r="A2" s="6"/>
      <c r="B2" s="10" t="s">
        <v>105</v>
      </c>
      <c r="C2" s="10"/>
      <c r="D2" s="10"/>
      <c r="E2" s="10"/>
      <c r="F2" s="10"/>
      <c r="G2" s="10"/>
      <c r="H2" s="10"/>
      <c r="I2" s="10"/>
      <c r="J2" s="10"/>
      <c r="K2" s="10"/>
      <c r="L2" s="10"/>
      <c r="M2" s="10"/>
      <c r="N2" s="10"/>
      <c r="AI2" s="8"/>
      <c r="AJ2" s="8"/>
      <c r="AK2" s="8"/>
      <c r="AL2" s="8"/>
      <c r="AM2" s="8"/>
    </row>
    <row r="3" spans="1:39" ht="18" customHeight="1" x14ac:dyDescent="0.25">
      <c r="B3" s="11" t="s">
        <v>112</v>
      </c>
      <c r="C3" s="11"/>
      <c r="D3" s="11"/>
      <c r="E3" s="11"/>
      <c r="F3" s="11"/>
      <c r="G3" s="11"/>
      <c r="H3" s="11"/>
      <c r="I3" s="11"/>
      <c r="J3" s="11"/>
      <c r="K3" s="11"/>
      <c r="L3" s="11"/>
      <c r="M3" s="11"/>
      <c r="N3" s="11"/>
      <c r="AF3" s="8"/>
      <c r="AG3" s="8"/>
      <c r="AH3" s="8"/>
      <c r="AI3" s="8"/>
      <c r="AJ3" s="8"/>
      <c r="AK3" s="8"/>
      <c r="AL3" s="8"/>
      <c r="AM3" s="8"/>
    </row>
    <row r="4" spans="1:39" ht="18" customHeight="1" x14ac:dyDescent="0.25">
      <c r="B4" s="11" t="s">
        <v>66</v>
      </c>
      <c r="C4" s="11"/>
      <c r="D4" s="11"/>
      <c r="E4" s="11"/>
      <c r="F4" s="11"/>
      <c r="G4" s="11"/>
      <c r="H4" s="11"/>
      <c r="I4" s="11"/>
      <c r="J4" s="11"/>
      <c r="K4" s="11"/>
      <c r="L4" s="11"/>
      <c r="M4" s="11"/>
      <c r="N4" s="11"/>
      <c r="O4" s="12"/>
      <c r="P4" s="9"/>
      <c r="X4" s="8"/>
      <c r="Y4" s="8"/>
      <c r="Z4" s="8"/>
      <c r="AA4" s="8"/>
      <c r="AB4" s="8"/>
      <c r="AC4" s="8"/>
      <c r="AD4" s="8"/>
      <c r="AE4" s="8"/>
      <c r="AF4" s="8"/>
      <c r="AG4" s="8"/>
      <c r="AH4" s="8"/>
      <c r="AI4" s="8"/>
      <c r="AJ4" s="8"/>
      <c r="AK4" s="8"/>
      <c r="AL4" s="8"/>
      <c r="AM4" s="8"/>
    </row>
    <row r="5" spans="1:39" ht="18" customHeight="1" x14ac:dyDescent="0.25">
      <c r="B5" s="13">
        <f>+'01'!C7</f>
        <v>45473</v>
      </c>
      <c r="C5" s="11"/>
      <c r="D5" s="11"/>
      <c r="E5" s="11"/>
      <c r="F5" s="11"/>
      <c r="G5" s="11"/>
      <c r="H5" s="11"/>
      <c r="I5" s="11"/>
      <c r="J5" s="11"/>
      <c r="K5" s="11"/>
      <c r="L5" s="11"/>
      <c r="M5" s="11"/>
      <c r="N5" s="11"/>
      <c r="O5" s="8"/>
      <c r="P5" s="8"/>
      <c r="Q5" s="8"/>
      <c r="R5" s="8"/>
      <c r="S5" s="8"/>
      <c r="T5" s="8"/>
      <c r="U5" s="8"/>
      <c r="V5" s="8"/>
      <c r="W5" s="8"/>
      <c r="X5" s="8"/>
      <c r="Y5" s="8"/>
      <c r="Z5" s="8"/>
      <c r="AA5" s="8"/>
      <c r="AB5" s="8"/>
      <c r="AC5" s="8"/>
      <c r="AD5" s="8"/>
      <c r="AE5" s="14"/>
      <c r="AH5" s="8"/>
      <c r="AI5" s="8"/>
      <c r="AJ5" s="8"/>
    </row>
    <row r="6" spans="1:39" ht="18" customHeight="1" x14ac:dyDescent="0.25">
      <c r="B6" s="15"/>
      <c r="C6" s="16"/>
      <c r="D6" s="16"/>
      <c r="E6" s="16"/>
      <c r="F6" s="16"/>
      <c r="G6" s="16"/>
      <c r="H6" s="16"/>
      <c r="I6" s="16"/>
      <c r="J6" s="16"/>
      <c r="K6" s="16"/>
      <c r="L6" s="16"/>
      <c r="M6" s="16"/>
      <c r="N6" s="16"/>
      <c r="O6" s="8"/>
      <c r="P6" s="8"/>
      <c r="Q6" s="8"/>
      <c r="R6" s="8"/>
      <c r="S6" s="8"/>
      <c r="T6" s="8"/>
      <c r="U6" s="8"/>
      <c r="V6" s="8"/>
      <c r="W6" s="8"/>
      <c r="X6" s="8"/>
      <c r="Y6" s="8"/>
      <c r="Z6" s="8"/>
      <c r="AA6" s="8"/>
      <c r="AB6" s="8"/>
      <c r="AC6" s="8"/>
      <c r="AD6" s="8"/>
      <c r="AE6" s="14"/>
      <c r="AH6" s="8"/>
      <c r="AI6" s="8"/>
      <c r="AJ6" s="8"/>
    </row>
    <row r="7" spans="1:39" ht="18" customHeight="1" x14ac:dyDescent="0.25">
      <c r="B7" s="168" t="s">
        <v>633</v>
      </c>
      <c r="C7" s="168"/>
      <c r="D7" s="168"/>
      <c r="E7" s="168"/>
      <c r="F7" s="168"/>
      <c r="G7" s="168"/>
      <c r="H7" s="168"/>
      <c r="I7" s="168"/>
      <c r="J7" s="168"/>
      <c r="K7" s="168"/>
      <c r="L7" s="168"/>
      <c r="M7" s="168"/>
      <c r="N7" s="168"/>
      <c r="O7" s="8"/>
      <c r="P7" s="8"/>
      <c r="Q7" s="8"/>
      <c r="R7" s="8"/>
      <c r="S7" s="8"/>
      <c r="T7" s="8"/>
      <c r="U7" s="8"/>
      <c r="V7" s="8"/>
      <c r="W7" s="8"/>
      <c r="X7" s="8"/>
      <c r="Y7" s="8"/>
      <c r="Z7" s="8"/>
      <c r="AA7" s="8"/>
      <c r="AB7" s="8"/>
      <c r="AC7" s="8"/>
      <c r="AD7" s="8"/>
      <c r="AE7" s="14"/>
      <c r="AH7" s="8"/>
      <c r="AI7" s="8"/>
      <c r="AJ7" s="8"/>
    </row>
    <row r="8" spans="1:39" ht="18" customHeight="1" x14ac:dyDescent="0.25">
      <c r="B8" s="168"/>
      <c r="C8" s="168"/>
      <c r="D8" s="168"/>
      <c r="E8" s="168"/>
      <c r="F8" s="168"/>
      <c r="G8" s="168"/>
      <c r="H8" s="168"/>
      <c r="I8" s="168"/>
      <c r="J8" s="168"/>
      <c r="K8" s="168"/>
      <c r="L8" s="168"/>
      <c r="M8" s="168"/>
      <c r="N8" s="168"/>
      <c r="O8" s="8"/>
      <c r="P8" s="8"/>
      <c r="Q8" s="8"/>
      <c r="R8" s="8"/>
      <c r="S8" s="8"/>
      <c r="T8" s="8"/>
      <c r="U8" s="8"/>
      <c r="V8" s="8"/>
      <c r="W8" s="8"/>
      <c r="X8" s="8"/>
      <c r="Y8" s="8"/>
      <c r="Z8" s="8"/>
      <c r="AA8" s="8"/>
      <c r="AB8" s="8"/>
      <c r="AC8" s="8"/>
      <c r="AD8" s="8"/>
      <c r="AE8" s="14"/>
      <c r="AH8" s="8"/>
      <c r="AI8" s="8"/>
      <c r="AJ8" s="8"/>
    </row>
    <row r="9" spans="1:39" ht="18" customHeight="1" x14ac:dyDescent="0.25">
      <c r="B9" s="15"/>
      <c r="C9" s="16"/>
      <c r="D9" s="16"/>
      <c r="E9" s="16"/>
      <c r="F9" s="16"/>
      <c r="G9" s="16"/>
      <c r="H9" s="16"/>
      <c r="I9" s="16"/>
      <c r="J9" s="16"/>
      <c r="K9" s="16"/>
      <c r="L9" s="16"/>
      <c r="M9" s="16"/>
      <c r="N9" s="16"/>
      <c r="O9" s="8"/>
      <c r="P9" s="8"/>
      <c r="Q9" s="8"/>
      <c r="R9" s="8"/>
      <c r="S9" s="8"/>
      <c r="T9" s="8"/>
      <c r="U9" s="8"/>
      <c r="V9" s="8"/>
      <c r="W9" s="8"/>
      <c r="X9" s="8"/>
      <c r="Y9" s="8"/>
      <c r="Z9" s="8"/>
      <c r="AA9" s="8"/>
      <c r="AB9" s="8"/>
      <c r="AC9" s="8"/>
      <c r="AD9" s="8"/>
      <c r="AE9" s="14"/>
      <c r="AH9" s="8"/>
      <c r="AI9" s="8"/>
      <c r="AJ9" s="8"/>
    </row>
    <row r="10" spans="1:39" s="17" customFormat="1" ht="30" x14ac:dyDescent="0.25">
      <c r="B10" s="18" t="s">
        <v>54</v>
      </c>
      <c r="C10" s="18" t="s">
        <v>55</v>
      </c>
      <c r="D10" s="18" t="s">
        <v>150</v>
      </c>
      <c r="E10" s="18" t="s">
        <v>56</v>
      </c>
      <c r="F10" s="18" t="s">
        <v>57</v>
      </c>
      <c r="G10" s="18" t="s">
        <v>58</v>
      </c>
      <c r="H10" s="18" t="s">
        <v>59</v>
      </c>
      <c r="I10" s="18" t="s">
        <v>60</v>
      </c>
      <c r="J10" s="18" t="s">
        <v>61</v>
      </c>
      <c r="K10" s="18" t="s">
        <v>62</v>
      </c>
      <c r="L10" s="18" t="s">
        <v>63</v>
      </c>
      <c r="M10" s="18" t="s">
        <v>65</v>
      </c>
      <c r="N10" s="18" t="s">
        <v>196</v>
      </c>
    </row>
    <row r="11" spans="1:39" x14ac:dyDescent="0.25">
      <c r="B11" s="19" t="s">
        <v>118</v>
      </c>
      <c r="C11" s="20" t="s">
        <v>120</v>
      </c>
      <c r="D11" s="21"/>
      <c r="E11" s="21" t="s">
        <v>136</v>
      </c>
      <c r="F11" s="20" t="s">
        <v>137</v>
      </c>
      <c r="G11" s="22" t="s">
        <v>197</v>
      </c>
      <c r="H11" s="22" t="s">
        <v>198</v>
      </c>
      <c r="I11" s="20" t="s">
        <v>138</v>
      </c>
      <c r="J11" s="23">
        <v>19730750</v>
      </c>
      <c r="K11" s="24">
        <v>15031193</v>
      </c>
      <c r="L11" s="23">
        <v>15315608.050000001</v>
      </c>
      <c r="M11" s="24">
        <v>12.65</v>
      </c>
      <c r="N11" s="25" t="s">
        <v>0</v>
      </c>
    </row>
    <row r="12" spans="1:39" x14ac:dyDescent="0.25">
      <c r="B12" s="19" t="s">
        <v>118</v>
      </c>
      <c r="C12" s="20" t="s">
        <v>120</v>
      </c>
      <c r="D12" s="21"/>
      <c r="E12" s="21" t="s">
        <v>136</v>
      </c>
      <c r="F12" s="20" t="s">
        <v>137</v>
      </c>
      <c r="G12" s="22" t="s">
        <v>199</v>
      </c>
      <c r="H12" s="22" t="s">
        <v>200</v>
      </c>
      <c r="I12" s="20" t="s">
        <v>138</v>
      </c>
      <c r="J12" s="23">
        <v>34723288</v>
      </c>
      <c r="K12" s="24">
        <v>25685615</v>
      </c>
      <c r="L12" s="23">
        <v>25541321.050000001</v>
      </c>
      <c r="M12" s="24">
        <v>13</v>
      </c>
      <c r="N12" s="25" t="s">
        <v>0</v>
      </c>
    </row>
    <row r="13" spans="1:39" x14ac:dyDescent="0.25">
      <c r="B13" s="19" t="s">
        <v>118</v>
      </c>
      <c r="C13" s="20" t="s">
        <v>120</v>
      </c>
      <c r="D13" s="21"/>
      <c r="E13" s="21" t="s">
        <v>136</v>
      </c>
      <c r="F13" s="20" t="s">
        <v>137</v>
      </c>
      <c r="G13" s="22" t="s">
        <v>201</v>
      </c>
      <c r="H13" s="22" t="s">
        <v>198</v>
      </c>
      <c r="I13" s="20" t="s">
        <v>138</v>
      </c>
      <c r="J13" s="23">
        <v>117193774</v>
      </c>
      <c r="K13" s="24">
        <v>98820426</v>
      </c>
      <c r="L13" s="23">
        <v>98098638.579999998</v>
      </c>
      <c r="M13" s="24">
        <v>12.65</v>
      </c>
      <c r="N13" s="25" t="s">
        <v>0</v>
      </c>
    </row>
    <row r="14" spans="1:39" x14ac:dyDescent="0.25">
      <c r="B14" s="19" t="s">
        <v>118</v>
      </c>
      <c r="C14" s="20" t="s">
        <v>120</v>
      </c>
      <c r="D14" s="21"/>
      <c r="E14" s="21" t="s">
        <v>136</v>
      </c>
      <c r="F14" s="20" t="s">
        <v>137</v>
      </c>
      <c r="G14" s="22" t="s">
        <v>202</v>
      </c>
      <c r="H14" s="22" t="s">
        <v>200</v>
      </c>
      <c r="I14" s="20" t="s">
        <v>138</v>
      </c>
      <c r="J14" s="23">
        <v>33102740</v>
      </c>
      <c r="K14" s="24">
        <v>25563477</v>
      </c>
      <c r="L14" s="23">
        <v>25594520.760000002</v>
      </c>
      <c r="M14" s="24">
        <v>13</v>
      </c>
      <c r="N14" s="25" t="s">
        <v>0</v>
      </c>
    </row>
    <row r="15" spans="1:39" x14ac:dyDescent="0.25">
      <c r="B15" s="19" t="s">
        <v>118</v>
      </c>
      <c r="C15" s="20" t="s">
        <v>120</v>
      </c>
      <c r="D15" s="21"/>
      <c r="E15" s="21" t="s">
        <v>136</v>
      </c>
      <c r="F15" s="20" t="s">
        <v>137</v>
      </c>
      <c r="G15" s="22" t="s">
        <v>203</v>
      </c>
      <c r="H15" s="22" t="s">
        <v>200</v>
      </c>
      <c r="I15" s="20" t="s">
        <v>138</v>
      </c>
      <c r="J15" s="23">
        <v>66205480</v>
      </c>
      <c r="K15" s="24">
        <v>51162568</v>
      </c>
      <c r="L15" s="23">
        <v>51189169.25</v>
      </c>
      <c r="M15" s="24">
        <v>13</v>
      </c>
      <c r="N15" s="25" t="s">
        <v>0</v>
      </c>
    </row>
    <row r="16" spans="1:39" x14ac:dyDescent="0.25">
      <c r="B16" s="19" t="s">
        <v>118</v>
      </c>
      <c r="C16" s="20" t="s">
        <v>120</v>
      </c>
      <c r="D16" s="21"/>
      <c r="E16" s="21" t="s">
        <v>136</v>
      </c>
      <c r="F16" s="20" t="s">
        <v>137</v>
      </c>
      <c r="G16" s="22" t="s">
        <v>204</v>
      </c>
      <c r="H16" s="22" t="s">
        <v>200</v>
      </c>
      <c r="I16" s="20" t="s">
        <v>138</v>
      </c>
      <c r="J16" s="23">
        <v>33102740</v>
      </c>
      <c r="K16" s="24">
        <v>25590189</v>
      </c>
      <c r="L16" s="23">
        <v>25594613.309999999</v>
      </c>
      <c r="M16" s="24">
        <v>13</v>
      </c>
      <c r="N16" s="25" t="s">
        <v>0</v>
      </c>
    </row>
    <row r="17" spans="2:14" x14ac:dyDescent="0.25">
      <c r="B17" s="19" t="s">
        <v>118</v>
      </c>
      <c r="C17" s="20" t="s">
        <v>120</v>
      </c>
      <c r="D17" s="21"/>
      <c r="E17" s="21" t="s">
        <v>136</v>
      </c>
      <c r="F17" s="20" t="s">
        <v>137</v>
      </c>
      <c r="G17" s="22" t="s">
        <v>205</v>
      </c>
      <c r="H17" s="22" t="s">
        <v>200</v>
      </c>
      <c r="I17" s="20" t="s">
        <v>138</v>
      </c>
      <c r="J17" s="23">
        <v>566679456</v>
      </c>
      <c r="K17" s="24">
        <v>461132259</v>
      </c>
      <c r="L17" s="23">
        <v>460678866.31</v>
      </c>
      <c r="M17" s="24">
        <v>13</v>
      </c>
      <c r="N17" s="25" t="s">
        <v>0</v>
      </c>
    </row>
    <row r="18" spans="2:14" x14ac:dyDescent="0.25">
      <c r="B18" s="19" t="s">
        <v>118</v>
      </c>
      <c r="C18" s="20" t="s">
        <v>121</v>
      </c>
      <c r="D18" s="21"/>
      <c r="E18" s="21" t="s">
        <v>136</v>
      </c>
      <c r="F18" s="20" t="s">
        <v>137</v>
      </c>
      <c r="G18" s="22" t="s">
        <v>206</v>
      </c>
      <c r="H18" s="22" t="s">
        <v>207</v>
      </c>
      <c r="I18" s="20" t="s">
        <v>138</v>
      </c>
      <c r="J18" s="23">
        <v>1757296</v>
      </c>
      <c r="K18" s="24">
        <v>1002775</v>
      </c>
      <c r="L18" s="23">
        <v>1009800.08</v>
      </c>
      <c r="M18" s="24">
        <v>11.25</v>
      </c>
      <c r="N18" s="25" t="s">
        <v>0</v>
      </c>
    </row>
    <row r="19" spans="2:14" x14ac:dyDescent="0.25">
      <c r="B19" s="19" t="s">
        <v>118</v>
      </c>
      <c r="C19" s="20" t="s">
        <v>121</v>
      </c>
      <c r="D19" s="21"/>
      <c r="E19" s="21" t="s">
        <v>136</v>
      </c>
      <c r="F19" s="20" t="s">
        <v>137</v>
      </c>
      <c r="G19" s="22" t="s">
        <v>208</v>
      </c>
      <c r="H19" s="22" t="s">
        <v>209</v>
      </c>
      <c r="I19" s="20" t="s">
        <v>138</v>
      </c>
      <c r="J19" s="23">
        <v>5271888</v>
      </c>
      <c r="K19" s="24">
        <v>3030510</v>
      </c>
      <c r="L19" s="23">
        <v>3029522.6</v>
      </c>
      <c r="M19" s="24">
        <v>11.25</v>
      </c>
      <c r="N19" s="25" t="s">
        <v>0</v>
      </c>
    </row>
    <row r="20" spans="2:14" x14ac:dyDescent="0.25">
      <c r="B20" s="19" t="s">
        <v>118</v>
      </c>
      <c r="C20" s="20" t="s">
        <v>121</v>
      </c>
      <c r="D20" s="21"/>
      <c r="E20" s="21" t="s">
        <v>136</v>
      </c>
      <c r="F20" s="20" t="s">
        <v>137</v>
      </c>
      <c r="G20" s="22" t="s">
        <v>210</v>
      </c>
      <c r="H20" s="22" t="s">
        <v>207</v>
      </c>
      <c r="I20" s="20" t="s">
        <v>138</v>
      </c>
      <c r="J20" s="23">
        <v>10543776</v>
      </c>
      <c r="K20" s="24">
        <v>6066577</v>
      </c>
      <c r="L20" s="23">
        <v>6059064.7999999998</v>
      </c>
      <c r="M20" s="24">
        <v>11.25</v>
      </c>
      <c r="N20" s="25" t="s">
        <v>0</v>
      </c>
    </row>
    <row r="21" spans="2:14" x14ac:dyDescent="0.25">
      <c r="B21" s="19" t="s">
        <v>118</v>
      </c>
      <c r="C21" s="20" t="s">
        <v>121</v>
      </c>
      <c r="D21" s="21"/>
      <c r="E21" s="21" t="s">
        <v>136</v>
      </c>
      <c r="F21" s="20" t="s">
        <v>137</v>
      </c>
      <c r="G21" s="22" t="s">
        <v>211</v>
      </c>
      <c r="H21" s="22" t="s">
        <v>207</v>
      </c>
      <c r="I21" s="20" t="s">
        <v>138</v>
      </c>
      <c r="J21" s="23">
        <v>1757296</v>
      </c>
      <c r="K21" s="24">
        <v>1051216</v>
      </c>
      <c r="L21" s="23">
        <v>1036323.86</v>
      </c>
      <c r="M21" s="24">
        <v>11.25</v>
      </c>
      <c r="N21" s="25" t="s">
        <v>0</v>
      </c>
    </row>
    <row r="22" spans="2:14" x14ac:dyDescent="0.25">
      <c r="B22" s="19" t="s">
        <v>118</v>
      </c>
      <c r="C22" s="20" t="s">
        <v>121</v>
      </c>
      <c r="D22" s="21"/>
      <c r="E22" s="21" t="s">
        <v>136</v>
      </c>
      <c r="F22" s="20" t="s">
        <v>137</v>
      </c>
      <c r="G22" s="22" t="s">
        <v>212</v>
      </c>
      <c r="H22" s="22" t="s">
        <v>207</v>
      </c>
      <c r="I22" s="20" t="s">
        <v>138</v>
      </c>
      <c r="J22" s="23">
        <v>8786480</v>
      </c>
      <c r="K22" s="24">
        <v>5087842</v>
      </c>
      <c r="L22" s="23">
        <v>5049216.3</v>
      </c>
      <c r="M22" s="24">
        <v>11.25</v>
      </c>
      <c r="N22" s="25" t="s">
        <v>0</v>
      </c>
    </row>
    <row r="23" spans="2:14" x14ac:dyDescent="0.25">
      <c r="B23" s="19" t="s">
        <v>118</v>
      </c>
      <c r="C23" s="20" t="s">
        <v>121</v>
      </c>
      <c r="D23" s="21"/>
      <c r="E23" s="21" t="s">
        <v>136</v>
      </c>
      <c r="F23" s="20" t="s">
        <v>137</v>
      </c>
      <c r="G23" s="22" t="s">
        <v>213</v>
      </c>
      <c r="H23" s="22" t="s">
        <v>207</v>
      </c>
      <c r="I23" s="20" t="s">
        <v>138</v>
      </c>
      <c r="J23" s="23">
        <v>1757296</v>
      </c>
      <c r="K23" s="24">
        <v>1056762</v>
      </c>
      <c r="L23" s="23">
        <v>1036446.85</v>
      </c>
      <c r="M23" s="24">
        <v>11.25</v>
      </c>
      <c r="N23" s="25" t="s">
        <v>0</v>
      </c>
    </row>
    <row r="24" spans="2:14" x14ac:dyDescent="0.25">
      <c r="B24" s="19" t="s">
        <v>118</v>
      </c>
      <c r="C24" s="20" t="s">
        <v>121</v>
      </c>
      <c r="D24" s="21"/>
      <c r="E24" s="21" t="s">
        <v>136</v>
      </c>
      <c r="F24" s="20" t="s">
        <v>137</v>
      </c>
      <c r="G24" s="22" t="s">
        <v>214</v>
      </c>
      <c r="H24" s="22" t="s">
        <v>207</v>
      </c>
      <c r="I24" s="20" t="s">
        <v>138</v>
      </c>
      <c r="J24" s="23">
        <v>1729248</v>
      </c>
      <c r="K24" s="24">
        <v>1007089</v>
      </c>
      <c r="L24" s="23">
        <v>1009830.89</v>
      </c>
      <c r="M24" s="24">
        <v>11.25</v>
      </c>
      <c r="N24" s="25" t="s">
        <v>0</v>
      </c>
    </row>
    <row r="25" spans="2:14" x14ac:dyDescent="0.25">
      <c r="B25" s="19" t="s">
        <v>118</v>
      </c>
      <c r="C25" s="20" t="s">
        <v>121</v>
      </c>
      <c r="D25" s="21"/>
      <c r="E25" s="21" t="s">
        <v>136</v>
      </c>
      <c r="F25" s="20" t="s">
        <v>137</v>
      </c>
      <c r="G25" s="22" t="s">
        <v>215</v>
      </c>
      <c r="H25" s="22" t="s">
        <v>207</v>
      </c>
      <c r="I25" s="20" t="s">
        <v>138</v>
      </c>
      <c r="J25" s="23">
        <v>8646240</v>
      </c>
      <c r="K25" s="24">
        <v>5040066</v>
      </c>
      <c r="L25" s="23">
        <v>5049177.1100000003</v>
      </c>
      <c r="M25" s="24">
        <v>11.25</v>
      </c>
      <c r="N25" s="25" t="s">
        <v>0</v>
      </c>
    </row>
    <row r="26" spans="2:14" x14ac:dyDescent="0.25">
      <c r="B26" s="19" t="s">
        <v>118</v>
      </c>
      <c r="C26" s="20" t="s">
        <v>121</v>
      </c>
      <c r="D26" s="21"/>
      <c r="E26" s="21" t="s">
        <v>136</v>
      </c>
      <c r="F26" s="20" t="s">
        <v>137</v>
      </c>
      <c r="G26" s="22" t="s">
        <v>216</v>
      </c>
      <c r="H26" s="22" t="s">
        <v>207</v>
      </c>
      <c r="I26" s="20" t="s">
        <v>138</v>
      </c>
      <c r="J26" s="23">
        <v>15563232</v>
      </c>
      <c r="K26" s="24">
        <v>9083219</v>
      </c>
      <c r="L26" s="23">
        <v>9088564.3499999996</v>
      </c>
      <c r="M26" s="24">
        <v>11.25</v>
      </c>
      <c r="N26" s="25" t="s">
        <v>0</v>
      </c>
    </row>
    <row r="27" spans="2:14" x14ac:dyDescent="0.25">
      <c r="B27" s="19" t="s">
        <v>118</v>
      </c>
      <c r="C27" s="20" t="s">
        <v>121</v>
      </c>
      <c r="D27" s="21"/>
      <c r="E27" s="21" t="s">
        <v>136</v>
      </c>
      <c r="F27" s="20" t="s">
        <v>137</v>
      </c>
      <c r="G27" s="22" t="s">
        <v>217</v>
      </c>
      <c r="H27" s="22" t="s">
        <v>218</v>
      </c>
      <c r="I27" s="20" t="s">
        <v>138</v>
      </c>
      <c r="J27" s="23">
        <v>6833900</v>
      </c>
      <c r="K27" s="24">
        <v>5046026</v>
      </c>
      <c r="L27" s="23">
        <v>5034360.74</v>
      </c>
      <c r="M27" s="24">
        <v>10.5</v>
      </c>
      <c r="N27" s="25" t="s">
        <v>0</v>
      </c>
    </row>
    <row r="28" spans="2:14" x14ac:dyDescent="0.25">
      <c r="B28" s="19" t="s">
        <v>118</v>
      </c>
      <c r="C28" s="20" t="s">
        <v>121</v>
      </c>
      <c r="D28" s="21"/>
      <c r="E28" s="21" t="s">
        <v>136</v>
      </c>
      <c r="F28" s="20" t="s">
        <v>137</v>
      </c>
      <c r="G28" s="22" t="s">
        <v>219</v>
      </c>
      <c r="H28" s="22" t="s">
        <v>218</v>
      </c>
      <c r="I28" s="20" t="s">
        <v>138</v>
      </c>
      <c r="J28" s="23">
        <v>6833900</v>
      </c>
      <c r="K28" s="24">
        <v>5060410</v>
      </c>
      <c r="L28" s="23">
        <v>5034378.3899999997</v>
      </c>
      <c r="M28" s="24">
        <v>10.5</v>
      </c>
      <c r="N28" s="25" t="s">
        <v>0</v>
      </c>
    </row>
    <row r="29" spans="2:14" x14ac:dyDescent="0.25">
      <c r="B29" s="19" t="s">
        <v>118</v>
      </c>
      <c r="C29" s="20" t="s">
        <v>121</v>
      </c>
      <c r="D29" s="21"/>
      <c r="E29" s="21" t="s">
        <v>136</v>
      </c>
      <c r="F29" s="20" t="s">
        <v>137</v>
      </c>
      <c r="G29" s="22" t="s">
        <v>220</v>
      </c>
      <c r="H29" s="22" t="s">
        <v>218</v>
      </c>
      <c r="I29" s="20" t="s">
        <v>138</v>
      </c>
      <c r="J29" s="23">
        <v>6833900</v>
      </c>
      <c r="K29" s="24">
        <v>5066165</v>
      </c>
      <c r="L29" s="23">
        <v>5034380.17</v>
      </c>
      <c r="M29" s="24">
        <v>10.5</v>
      </c>
      <c r="N29" s="25" t="s">
        <v>0</v>
      </c>
    </row>
    <row r="30" spans="2:14" x14ac:dyDescent="0.25">
      <c r="B30" s="19" t="s">
        <v>118</v>
      </c>
      <c r="C30" s="20" t="s">
        <v>121</v>
      </c>
      <c r="D30" s="21"/>
      <c r="E30" s="21" t="s">
        <v>136</v>
      </c>
      <c r="F30" s="20" t="s">
        <v>137</v>
      </c>
      <c r="G30" s="22" t="s">
        <v>221</v>
      </c>
      <c r="H30" s="22" t="s">
        <v>218</v>
      </c>
      <c r="I30" s="20" t="s">
        <v>138</v>
      </c>
      <c r="J30" s="23">
        <v>13667811</v>
      </c>
      <c r="K30" s="24">
        <v>10158219</v>
      </c>
      <c r="L30" s="23">
        <v>10068750.5</v>
      </c>
      <c r="M30" s="24">
        <v>10.5</v>
      </c>
      <c r="N30" s="25" t="s">
        <v>0</v>
      </c>
    </row>
    <row r="31" spans="2:14" x14ac:dyDescent="0.25">
      <c r="B31" s="19" t="s">
        <v>118</v>
      </c>
      <c r="C31" s="20" t="s">
        <v>121</v>
      </c>
      <c r="D31" s="21"/>
      <c r="E31" s="21" t="s">
        <v>136</v>
      </c>
      <c r="F31" s="20" t="s">
        <v>137</v>
      </c>
      <c r="G31" s="22" t="s">
        <v>222</v>
      </c>
      <c r="H31" s="22" t="s">
        <v>218</v>
      </c>
      <c r="I31" s="20" t="s">
        <v>138</v>
      </c>
      <c r="J31" s="23">
        <v>6833900</v>
      </c>
      <c r="K31" s="24">
        <v>5126577</v>
      </c>
      <c r="L31" s="23">
        <v>5034208.4800000004</v>
      </c>
      <c r="M31" s="24">
        <v>10.5</v>
      </c>
      <c r="N31" s="25" t="s">
        <v>0</v>
      </c>
    </row>
    <row r="32" spans="2:14" x14ac:dyDescent="0.25">
      <c r="B32" s="19" t="s">
        <v>118</v>
      </c>
      <c r="C32" s="20" t="s">
        <v>121</v>
      </c>
      <c r="D32" s="21"/>
      <c r="E32" s="21" t="s">
        <v>136</v>
      </c>
      <c r="F32" s="20" t="s">
        <v>137</v>
      </c>
      <c r="G32" s="22" t="s">
        <v>223</v>
      </c>
      <c r="H32" s="22" t="s">
        <v>218</v>
      </c>
      <c r="I32" s="20" t="s">
        <v>138</v>
      </c>
      <c r="J32" s="23">
        <v>2681205</v>
      </c>
      <c r="K32" s="24">
        <v>2024164</v>
      </c>
      <c r="L32" s="23">
        <v>2013757.19</v>
      </c>
      <c r="M32" s="24">
        <v>10.5</v>
      </c>
      <c r="N32" s="25" t="s">
        <v>0</v>
      </c>
    </row>
    <row r="33" spans="2:14" x14ac:dyDescent="0.25">
      <c r="B33" s="19" t="s">
        <v>118</v>
      </c>
      <c r="C33" s="20" t="s">
        <v>121</v>
      </c>
      <c r="D33" s="21"/>
      <c r="E33" s="21" t="s">
        <v>136</v>
      </c>
      <c r="F33" s="20" t="s">
        <v>137</v>
      </c>
      <c r="G33" s="22" t="s">
        <v>224</v>
      </c>
      <c r="H33" s="22" t="s">
        <v>218</v>
      </c>
      <c r="I33" s="20" t="s">
        <v>138</v>
      </c>
      <c r="J33" s="23">
        <v>16087233</v>
      </c>
      <c r="K33" s="24">
        <v>12182960</v>
      </c>
      <c r="L33" s="23">
        <v>12082539.359999999</v>
      </c>
      <c r="M33" s="24">
        <v>10.5</v>
      </c>
      <c r="N33" s="25" t="s">
        <v>0</v>
      </c>
    </row>
    <row r="34" spans="2:14" x14ac:dyDescent="0.25">
      <c r="B34" s="19" t="s">
        <v>118</v>
      </c>
      <c r="C34" s="20" t="s">
        <v>121</v>
      </c>
      <c r="D34" s="21"/>
      <c r="E34" s="21" t="s">
        <v>136</v>
      </c>
      <c r="F34" s="20" t="s">
        <v>137</v>
      </c>
      <c r="G34" s="22" t="s">
        <v>225</v>
      </c>
      <c r="H34" s="22" t="s">
        <v>218</v>
      </c>
      <c r="I34" s="20" t="s">
        <v>138</v>
      </c>
      <c r="J34" s="23">
        <v>26812058</v>
      </c>
      <c r="K34" s="24">
        <v>20506302</v>
      </c>
      <c r="L34" s="23">
        <v>20136852.84</v>
      </c>
      <c r="M34" s="24">
        <v>10.5</v>
      </c>
      <c r="N34" s="25" t="s">
        <v>0</v>
      </c>
    </row>
    <row r="35" spans="2:14" x14ac:dyDescent="0.25">
      <c r="B35" s="19" t="s">
        <v>118</v>
      </c>
      <c r="C35" s="20" t="s">
        <v>121</v>
      </c>
      <c r="D35" s="21"/>
      <c r="E35" s="21" t="s">
        <v>136</v>
      </c>
      <c r="F35" s="20" t="s">
        <v>137</v>
      </c>
      <c r="G35" s="22" t="s">
        <v>226</v>
      </c>
      <c r="H35" s="22" t="s">
        <v>218</v>
      </c>
      <c r="I35" s="20" t="s">
        <v>138</v>
      </c>
      <c r="J35" s="23">
        <v>15769644</v>
      </c>
      <c r="K35" s="24">
        <v>12017259</v>
      </c>
      <c r="L35" s="23">
        <v>12082129.449999999</v>
      </c>
      <c r="M35" s="24">
        <v>10.5</v>
      </c>
      <c r="N35" s="25" t="s">
        <v>0</v>
      </c>
    </row>
    <row r="36" spans="2:14" x14ac:dyDescent="0.25">
      <c r="B36" s="19" t="s">
        <v>118</v>
      </c>
      <c r="C36" s="20" t="s">
        <v>121</v>
      </c>
      <c r="D36" s="21"/>
      <c r="E36" s="21" t="s">
        <v>136</v>
      </c>
      <c r="F36" s="20" t="s">
        <v>137</v>
      </c>
      <c r="G36" s="22" t="s">
        <v>227</v>
      </c>
      <c r="H36" s="22" t="s">
        <v>207</v>
      </c>
      <c r="I36" s="20" t="s">
        <v>138</v>
      </c>
      <c r="J36" s="23">
        <v>8365760</v>
      </c>
      <c r="K36" s="24">
        <v>5030822</v>
      </c>
      <c r="L36" s="23">
        <v>5049143.17</v>
      </c>
      <c r="M36" s="24">
        <v>11.25</v>
      </c>
      <c r="N36" s="25" t="s">
        <v>0</v>
      </c>
    </row>
    <row r="37" spans="2:14" x14ac:dyDescent="0.25">
      <c r="B37" s="19" t="s">
        <v>118</v>
      </c>
      <c r="C37" s="20" t="s">
        <v>121</v>
      </c>
      <c r="D37" s="21"/>
      <c r="E37" s="21" t="s">
        <v>136</v>
      </c>
      <c r="F37" s="20" t="s">
        <v>137</v>
      </c>
      <c r="G37" s="22" t="s">
        <v>228</v>
      </c>
      <c r="H37" s="22" t="s">
        <v>218</v>
      </c>
      <c r="I37" s="20" t="s">
        <v>138</v>
      </c>
      <c r="J37" s="23">
        <v>10513099</v>
      </c>
      <c r="K37" s="24">
        <v>8039122</v>
      </c>
      <c r="L37" s="23">
        <v>8054896.8099999996</v>
      </c>
      <c r="M37" s="24">
        <v>10.5</v>
      </c>
      <c r="N37" s="25" t="s">
        <v>0</v>
      </c>
    </row>
    <row r="38" spans="2:14" x14ac:dyDescent="0.25">
      <c r="B38" s="19" t="s">
        <v>118</v>
      </c>
      <c r="C38" s="20" t="s">
        <v>121</v>
      </c>
      <c r="D38" s="21"/>
      <c r="E38" s="21" t="s">
        <v>136</v>
      </c>
      <c r="F38" s="20" t="s">
        <v>137</v>
      </c>
      <c r="G38" s="22" t="s">
        <v>229</v>
      </c>
      <c r="H38" s="22" t="s">
        <v>218</v>
      </c>
      <c r="I38" s="20" t="s">
        <v>138</v>
      </c>
      <c r="J38" s="23">
        <v>13141372</v>
      </c>
      <c r="K38" s="24">
        <v>10057533</v>
      </c>
      <c r="L38" s="23">
        <v>10068654.66</v>
      </c>
      <c r="M38" s="24">
        <v>10.5</v>
      </c>
      <c r="N38" s="25" t="s">
        <v>0</v>
      </c>
    </row>
    <row r="39" spans="2:14" x14ac:dyDescent="0.25">
      <c r="B39" s="19" t="s">
        <v>118</v>
      </c>
      <c r="C39" s="20" t="s">
        <v>121</v>
      </c>
      <c r="D39" s="21"/>
      <c r="E39" s="21" t="s">
        <v>136</v>
      </c>
      <c r="F39" s="20" t="s">
        <v>137</v>
      </c>
      <c r="G39" s="22" t="s">
        <v>230</v>
      </c>
      <c r="H39" s="22" t="s">
        <v>218</v>
      </c>
      <c r="I39" s="20" t="s">
        <v>138</v>
      </c>
      <c r="J39" s="23">
        <v>78848220</v>
      </c>
      <c r="K39" s="24">
        <v>61173699</v>
      </c>
      <c r="L39" s="23">
        <v>60412201.340000004</v>
      </c>
      <c r="M39" s="24">
        <v>10.5</v>
      </c>
      <c r="N39" s="25" t="s">
        <v>0</v>
      </c>
    </row>
    <row r="40" spans="2:14" x14ac:dyDescent="0.25">
      <c r="B40" s="19" t="s">
        <v>118</v>
      </c>
      <c r="C40" s="20" t="s">
        <v>121</v>
      </c>
      <c r="D40" s="21"/>
      <c r="E40" s="21" t="s">
        <v>136</v>
      </c>
      <c r="F40" s="20" t="s">
        <v>137</v>
      </c>
      <c r="G40" s="22" t="s">
        <v>231</v>
      </c>
      <c r="H40" s="22" t="s">
        <v>218</v>
      </c>
      <c r="I40" s="20" t="s">
        <v>138</v>
      </c>
      <c r="J40" s="23">
        <v>32853424</v>
      </c>
      <c r="K40" s="24">
        <v>27485067</v>
      </c>
      <c r="L40" s="23">
        <v>26180395.890000001</v>
      </c>
      <c r="M40" s="24">
        <v>7.5</v>
      </c>
      <c r="N40" s="25" t="s">
        <v>0</v>
      </c>
    </row>
    <row r="41" spans="2:14" x14ac:dyDescent="0.25">
      <c r="B41" s="19" t="s">
        <v>118</v>
      </c>
      <c r="C41" s="20" t="s">
        <v>121</v>
      </c>
      <c r="D41" s="21"/>
      <c r="E41" s="21" t="s">
        <v>136</v>
      </c>
      <c r="F41" s="20" t="s">
        <v>137</v>
      </c>
      <c r="G41" s="22" t="s">
        <v>232</v>
      </c>
      <c r="H41" s="22" t="s">
        <v>218</v>
      </c>
      <c r="I41" s="20" t="s">
        <v>138</v>
      </c>
      <c r="J41" s="23">
        <v>57958153</v>
      </c>
      <c r="K41" s="24">
        <v>45323629</v>
      </c>
      <c r="L41" s="23">
        <v>45309301.560000002</v>
      </c>
      <c r="M41" s="24">
        <v>10.5</v>
      </c>
      <c r="N41" s="25" t="s">
        <v>0</v>
      </c>
    </row>
    <row r="42" spans="2:14" x14ac:dyDescent="0.25">
      <c r="B42" s="19" t="s">
        <v>118</v>
      </c>
      <c r="C42" s="20" t="s">
        <v>121</v>
      </c>
      <c r="D42" s="21"/>
      <c r="E42" s="21" t="s">
        <v>136</v>
      </c>
      <c r="F42" s="20" t="s">
        <v>137</v>
      </c>
      <c r="G42" s="22" t="s">
        <v>233</v>
      </c>
      <c r="H42" s="22" t="s">
        <v>218</v>
      </c>
      <c r="I42" s="20" t="s">
        <v>138</v>
      </c>
      <c r="J42" s="23">
        <v>32198972</v>
      </c>
      <c r="K42" s="24">
        <v>25950942</v>
      </c>
      <c r="L42" s="23">
        <v>25420467.98</v>
      </c>
      <c r="M42" s="24">
        <v>10.5</v>
      </c>
      <c r="N42" s="25" t="s">
        <v>0</v>
      </c>
    </row>
    <row r="43" spans="2:14" x14ac:dyDescent="0.25">
      <c r="B43" s="19" t="s">
        <v>118</v>
      </c>
      <c r="C43" s="20" t="s">
        <v>121</v>
      </c>
      <c r="D43" s="21"/>
      <c r="E43" s="21" t="s">
        <v>136</v>
      </c>
      <c r="F43" s="20" t="s">
        <v>137</v>
      </c>
      <c r="G43" s="22" t="s">
        <v>234</v>
      </c>
      <c r="H43" s="22" t="s">
        <v>218</v>
      </c>
      <c r="I43" s="20" t="s">
        <v>138</v>
      </c>
      <c r="J43" s="23">
        <v>18926710</v>
      </c>
      <c r="K43" s="24">
        <v>15056096</v>
      </c>
      <c r="L43" s="23">
        <v>15102903.17</v>
      </c>
      <c r="M43" s="24">
        <v>10.5</v>
      </c>
      <c r="N43" s="25" t="s">
        <v>0</v>
      </c>
    </row>
    <row r="44" spans="2:14" x14ac:dyDescent="0.25">
      <c r="B44" s="19" t="s">
        <v>118</v>
      </c>
      <c r="C44" s="20" t="s">
        <v>121</v>
      </c>
      <c r="D44" s="21"/>
      <c r="E44" s="21" t="s">
        <v>136</v>
      </c>
      <c r="F44" s="20" t="s">
        <v>137</v>
      </c>
      <c r="G44" s="22" t="s">
        <v>235</v>
      </c>
      <c r="H44" s="22" t="s">
        <v>218</v>
      </c>
      <c r="I44" s="20" t="s">
        <v>138</v>
      </c>
      <c r="J44" s="23">
        <v>75706850</v>
      </c>
      <c r="K44" s="24">
        <v>61501644</v>
      </c>
      <c r="L44" s="23">
        <v>60410662.210000001</v>
      </c>
      <c r="M44" s="24">
        <v>10.5</v>
      </c>
      <c r="N44" s="25" t="s">
        <v>0</v>
      </c>
    </row>
    <row r="45" spans="2:14" x14ac:dyDescent="0.25">
      <c r="B45" s="19" t="s">
        <v>118</v>
      </c>
      <c r="C45" s="20" t="s">
        <v>121</v>
      </c>
      <c r="D45" s="21"/>
      <c r="E45" s="21" t="s">
        <v>136</v>
      </c>
      <c r="F45" s="20" t="s">
        <v>137</v>
      </c>
      <c r="G45" s="22" t="s">
        <v>236</v>
      </c>
      <c r="H45" s="22" t="s">
        <v>218</v>
      </c>
      <c r="I45" s="20" t="s">
        <v>138</v>
      </c>
      <c r="J45" s="23">
        <v>43246096</v>
      </c>
      <c r="K45" s="24">
        <v>35604111</v>
      </c>
      <c r="L45" s="23">
        <v>35241116.340000004</v>
      </c>
      <c r="M45" s="24">
        <v>10.5</v>
      </c>
      <c r="N45" s="25" t="s">
        <v>0</v>
      </c>
    </row>
    <row r="46" spans="2:14" x14ac:dyDescent="0.25">
      <c r="B46" s="19" t="s">
        <v>118</v>
      </c>
      <c r="C46" s="20" t="s">
        <v>121</v>
      </c>
      <c r="D46" s="21"/>
      <c r="E46" s="21" t="s">
        <v>136</v>
      </c>
      <c r="F46" s="20" t="s">
        <v>137</v>
      </c>
      <c r="G46" s="22" t="s">
        <v>237</v>
      </c>
      <c r="H46" s="22" t="s">
        <v>207</v>
      </c>
      <c r="I46" s="20" t="s">
        <v>138</v>
      </c>
      <c r="J46" s="23">
        <v>327801360</v>
      </c>
      <c r="K46" s="24">
        <v>210323629</v>
      </c>
      <c r="L46" s="23">
        <v>212056514.34999999</v>
      </c>
      <c r="M46" s="24">
        <v>11.25</v>
      </c>
      <c r="N46" s="25" t="s">
        <v>0</v>
      </c>
    </row>
    <row r="47" spans="2:14" x14ac:dyDescent="0.25">
      <c r="B47" s="19" t="s">
        <v>118</v>
      </c>
      <c r="C47" s="20" t="s">
        <v>121</v>
      </c>
      <c r="D47" s="21"/>
      <c r="E47" s="21" t="s">
        <v>136</v>
      </c>
      <c r="F47" s="20" t="s">
        <v>137</v>
      </c>
      <c r="G47" s="22" t="s">
        <v>238</v>
      </c>
      <c r="H47" s="22" t="s">
        <v>207</v>
      </c>
      <c r="I47" s="20" t="s">
        <v>138</v>
      </c>
      <c r="J47" s="23">
        <v>218534240</v>
      </c>
      <c r="K47" s="24">
        <v>143279452</v>
      </c>
      <c r="L47" s="23">
        <v>141375493.91999999</v>
      </c>
      <c r="M47" s="24">
        <v>11.25</v>
      </c>
      <c r="N47" s="25" t="s">
        <v>0</v>
      </c>
    </row>
    <row r="48" spans="2:14" x14ac:dyDescent="0.25">
      <c r="B48" s="19" t="s">
        <v>118</v>
      </c>
      <c r="C48" s="20" t="s">
        <v>121</v>
      </c>
      <c r="D48" s="21"/>
      <c r="E48" s="21" t="s">
        <v>136</v>
      </c>
      <c r="F48" s="20" t="s">
        <v>137</v>
      </c>
      <c r="G48" s="22" t="s">
        <v>239</v>
      </c>
      <c r="H48" s="22" t="s">
        <v>218</v>
      </c>
      <c r="I48" s="20" t="s">
        <v>138</v>
      </c>
      <c r="J48" s="23">
        <v>60485616</v>
      </c>
      <c r="K48" s="24">
        <v>51006850</v>
      </c>
      <c r="L48" s="23">
        <v>50344325.380000003</v>
      </c>
      <c r="M48" s="24">
        <v>10.5</v>
      </c>
      <c r="N48" s="25" t="s">
        <v>0</v>
      </c>
    </row>
    <row r="49" spans="2:14" x14ac:dyDescent="0.25">
      <c r="B49" s="19" t="s">
        <v>118</v>
      </c>
      <c r="C49" s="20" t="s">
        <v>121</v>
      </c>
      <c r="D49" s="21"/>
      <c r="E49" s="21" t="s">
        <v>136</v>
      </c>
      <c r="F49" s="20" t="s">
        <v>137</v>
      </c>
      <c r="G49" s="22" t="s">
        <v>240</v>
      </c>
      <c r="H49" s="22" t="s">
        <v>207</v>
      </c>
      <c r="I49" s="20" t="s">
        <v>138</v>
      </c>
      <c r="J49" s="23">
        <v>76645543</v>
      </c>
      <c r="K49" s="24">
        <v>50716094</v>
      </c>
      <c r="L49" s="23">
        <v>50779440.5</v>
      </c>
      <c r="M49" s="24">
        <v>11.25</v>
      </c>
      <c r="N49" s="25" t="s">
        <v>0</v>
      </c>
    </row>
    <row r="50" spans="2:14" x14ac:dyDescent="0.25">
      <c r="B50" s="19" t="s">
        <v>118</v>
      </c>
      <c r="C50" s="20" t="s">
        <v>121</v>
      </c>
      <c r="D50" s="21"/>
      <c r="E50" s="21" t="s">
        <v>136</v>
      </c>
      <c r="F50" s="20" t="s">
        <v>137</v>
      </c>
      <c r="G50" s="22" t="s">
        <v>241</v>
      </c>
      <c r="H50" s="22" t="s">
        <v>207</v>
      </c>
      <c r="I50" s="20" t="s">
        <v>138</v>
      </c>
      <c r="J50" s="23">
        <v>72046807</v>
      </c>
      <c r="K50" s="24">
        <v>47811233</v>
      </c>
      <c r="L50" s="23">
        <v>47463590.259999998</v>
      </c>
      <c r="M50" s="24">
        <v>11.25</v>
      </c>
      <c r="N50" s="25" t="s">
        <v>0</v>
      </c>
    </row>
    <row r="51" spans="2:14" x14ac:dyDescent="0.25">
      <c r="B51" s="19" t="s">
        <v>118</v>
      </c>
      <c r="C51" s="20" t="s">
        <v>121</v>
      </c>
      <c r="D51" s="21"/>
      <c r="E51" s="21" t="s">
        <v>136</v>
      </c>
      <c r="F51" s="20" t="s">
        <v>137</v>
      </c>
      <c r="G51" s="22" t="s">
        <v>242</v>
      </c>
      <c r="H51" s="22" t="s">
        <v>207</v>
      </c>
      <c r="I51" s="20" t="s">
        <v>138</v>
      </c>
      <c r="J51" s="23">
        <v>383227734</v>
      </c>
      <c r="K51" s="24">
        <v>255008560</v>
      </c>
      <c r="L51" s="23">
        <v>252462962.91</v>
      </c>
      <c r="M51" s="24">
        <v>11.25</v>
      </c>
      <c r="N51" s="25" t="s">
        <v>0</v>
      </c>
    </row>
    <row r="52" spans="2:14" x14ac:dyDescent="0.25">
      <c r="B52" s="19" t="s">
        <v>152</v>
      </c>
      <c r="C52" s="20" t="s">
        <v>153</v>
      </c>
      <c r="D52" s="21"/>
      <c r="E52" s="21" t="s">
        <v>136</v>
      </c>
      <c r="F52" s="20" t="s">
        <v>137</v>
      </c>
      <c r="G52" s="22" t="s">
        <v>243</v>
      </c>
      <c r="H52" s="22" t="s">
        <v>244</v>
      </c>
      <c r="I52" s="20" t="s">
        <v>138</v>
      </c>
      <c r="J52" s="23">
        <v>34037671</v>
      </c>
      <c r="K52" s="24">
        <v>27941234</v>
      </c>
      <c r="L52" s="23">
        <v>25832117.989999998</v>
      </c>
      <c r="M52" s="24">
        <v>14.5</v>
      </c>
      <c r="N52" s="25" t="s">
        <v>0</v>
      </c>
    </row>
    <row r="53" spans="2:14" x14ac:dyDescent="0.25">
      <c r="B53" s="19" t="s">
        <v>118</v>
      </c>
      <c r="C53" s="20" t="s">
        <v>126</v>
      </c>
      <c r="D53" s="21"/>
      <c r="E53" s="21" t="s">
        <v>136</v>
      </c>
      <c r="F53" s="20" t="s">
        <v>137</v>
      </c>
      <c r="G53" s="22" t="s">
        <v>245</v>
      </c>
      <c r="H53" s="22" t="s">
        <v>246</v>
      </c>
      <c r="I53" s="20" t="s">
        <v>138</v>
      </c>
      <c r="J53" s="23">
        <v>1302051</v>
      </c>
      <c r="K53" s="24">
        <v>1002741</v>
      </c>
      <c r="L53" s="23">
        <v>1012952.42</v>
      </c>
      <c r="M53" s="24">
        <v>12.5</v>
      </c>
      <c r="N53" s="25" t="s">
        <v>0</v>
      </c>
    </row>
    <row r="54" spans="2:14" x14ac:dyDescent="0.25">
      <c r="B54" s="19" t="s">
        <v>118</v>
      </c>
      <c r="C54" s="20" t="s">
        <v>126</v>
      </c>
      <c r="D54" s="21"/>
      <c r="E54" s="21" t="s">
        <v>136</v>
      </c>
      <c r="F54" s="20" t="s">
        <v>137</v>
      </c>
      <c r="G54" s="22" t="s">
        <v>247</v>
      </c>
      <c r="H54" s="22" t="s">
        <v>246</v>
      </c>
      <c r="I54" s="20" t="s">
        <v>138</v>
      </c>
      <c r="J54" s="23">
        <v>8896235</v>
      </c>
      <c r="K54" s="24">
        <v>7094248</v>
      </c>
      <c r="L54" s="23">
        <v>7091028.7999999998</v>
      </c>
      <c r="M54" s="24">
        <v>12.5</v>
      </c>
      <c r="N54" s="25" t="s">
        <v>0</v>
      </c>
    </row>
    <row r="55" spans="2:14" x14ac:dyDescent="0.25">
      <c r="B55" s="19" t="s">
        <v>118</v>
      </c>
      <c r="C55" s="20" t="s">
        <v>126</v>
      </c>
      <c r="D55" s="21"/>
      <c r="E55" s="21" t="s">
        <v>136</v>
      </c>
      <c r="F55" s="20" t="s">
        <v>137</v>
      </c>
      <c r="G55" s="22" t="s">
        <v>248</v>
      </c>
      <c r="H55" s="22" t="s">
        <v>246</v>
      </c>
      <c r="I55" s="20" t="s">
        <v>138</v>
      </c>
      <c r="J55" s="23">
        <v>7625340</v>
      </c>
      <c r="K55" s="24">
        <v>6140371</v>
      </c>
      <c r="L55" s="23">
        <v>6078019.7699999996</v>
      </c>
      <c r="M55" s="24">
        <v>12.5</v>
      </c>
      <c r="N55" s="25" t="s">
        <v>0</v>
      </c>
    </row>
    <row r="56" spans="2:14" x14ac:dyDescent="0.25">
      <c r="B56" s="19" t="s">
        <v>118</v>
      </c>
      <c r="C56" s="20" t="s">
        <v>126</v>
      </c>
      <c r="D56" s="21"/>
      <c r="E56" s="21" t="s">
        <v>136</v>
      </c>
      <c r="F56" s="20" t="s">
        <v>137</v>
      </c>
      <c r="G56" s="22" t="s">
        <v>249</v>
      </c>
      <c r="H56" s="22" t="s">
        <v>246</v>
      </c>
      <c r="I56" s="20" t="s">
        <v>138</v>
      </c>
      <c r="J56" s="23">
        <v>1239723</v>
      </c>
      <c r="K56" s="24">
        <v>1000450</v>
      </c>
      <c r="L56" s="23">
        <v>1012999.66</v>
      </c>
      <c r="M56" s="24">
        <v>12.5</v>
      </c>
      <c r="N56" s="25" t="s">
        <v>0</v>
      </c>
    </row>
    <row r="57" spans="2:14" x14ac:dyDescent="0.25">
      <c r="B57" s="19" t="s">
        <v>118</v>
      </c>
      <c r="C57" s="20" t="s">
        <v>126</v>
      </c>
      <c r="D57" s="21"/>
      <c r="E57" s="21" t="s">
        <v>136</v>
      </c>
      <c r="F57" s="20" t="s">
        <v>137</v>
      </c>
      <c r="G57" s="22" t="s">
        <v>250</v>
      </c>
      <c r="H57" s="22" t="s">
        <v>246</v>
      </c>
      <c r="I57" s="20" t="s">
        <v>138</v>
      </c>
      <c r="J57" s="23">
        <v>11157531</v>
      </c>
      <c r="K57" s="24">
        <v>9013300</v>
      </c>
      <c r="L57" s="23">
        <v>9117005.3000000007</v>
      </c>
      <c r="M57" s="24">
        <v>12.5</v>
      </c>
      <c r="N57" s="25" t="s">
        <v>0</v>
      </c>
    </row>
    <row r="58" spans="2:14" x14ac:dyDescent="0.25">
      <c r="B58" s="19" t="s">
        <v>118</v>
      </c>
      <c r="C58" s="20" t="s">
        <v>126</v>
      </c>
      <c r="D58" s="21"/>
      <c r="E58" s="21" t="s">
        <v>136</v>
      </c>
      <c r="F58" s="20" t="s">
        <v>137</v>
      </c>
      <c r="G58" s="22" t="s">
        <v>251</v>
      </c>
      <c r="H58" s="22" t="s">
        <v>252</v>
      </c>
      <c r="I58" s="20" t="s">
        <v>138</v>
      </c>
      <c r="J58" s="23">
        <v>13321572</v>
      </c>
      <c r="K58" s="24">
        <v>10044727</v>
      </c>
      <c r="L58" s="23">
        <v>10270041.539999999</v>
      </c>
      <c r="M58" s="24">
        <v>13.25</v>
      </c>
      <c r="N58" s="25" t="s">
        <v>0</v>
      </c>
    </row>
    <row r="59" spans="2:14" x14ac:dyDescent="0.25">
      <c r="B59" s="19" t="s">
        <v>118</v>
      </c>
      <c r="C59" s="20" t="s">
        <v>126</v>
      </c>
      <c r="D59" s="21"/>
      <c r="E59" s="21" t="s">
        <v>136</v>
      </c>
      <c r="F59" s="20" t="s">
        <v>137</v>
      </c>
      <c r="G59" s="22" t="s">
        <v>253</v>
      </c>
      <c r="H59" s="22" t="s">
        <v>252</v>
      </c>
      <c r="I59" s="20" t="s">
        <v>138</v>
      </c>
      <c r="J59" s="23">
        <v>19982365</v>
      </c>
      <c r="K59" s="24">
        <v>15110654</v>
      </c>
      <c r="L59" s="23">
        <v>15404358.58</v>
      </c>
      <c r="M59" s="24">
        <v>13.25</v>
      </c>
      <c r="N59" s="25" t="s">
        <v>0</v>
      </c>
    </row>
    <row r="60" spans="2:14" x14ac:dyDescent="0.25">
      <c r="B60" s="19" t="s">
        <v>118</v>
      </c>
      <c r="C60" s="20" t="s">
        <v>126</v>
      </c>
      <c r="D60" s="21"/>
      <c r="E60" s="21" t="s">
        <v>136</v>
      </c>
      <c r="F60" s="20" t="s">
        <v>137</v>
      </c>
      <c r="G60" s="22" t="s">
        <v>254</v>
      </c>
      <c r="H60" s="22" t="s">
        <v>252</v>
      </c>
      <c r="I60" s="20" t="s">
        <v>138</v>
      </c>
      <c r="J60" s="23">
        <v>33303938</v>
      </c>
      <c r="K60" s="24">
        <v>25238874</v>
      </c>
      <c r="L60" s="23">
        <v>25672980.16</v>
      </c>
      <c r="M60" s="24">
        <v>13.25</v>
      </c>
      <c r="N60" s="25" t="s">
        <v>0</v>
      </c>
    </row>
    <row r="61" spans="2:14" x14ac:dyDescent="0.25">
      <c r="B61" s="19" t="s">
        <v>118</v>
      </c>
      <c r="C61" s="20" t="s">
        <v>126</v>
      </c>
      <c r="D61" s="21"/>
      <c r="E61" s="21" t="s">
        <v>136</v>
      </c>
      <c r="F61" s="20" t="s">
        <v>137</v>
      </c>
      <c r="G61" s="22" t="s">
        <v>255</v>
      </c>
      <c r="H61" s="22" t="s">
        <v>252</v>
      </c>
      <c r="I61" s="20" t="s">
        <v>138</v>
      </c>
      <c r="J61" s="23">
        <v>7794737</v>
      </c>
      <c r="K61" s="24">
        <v>5917377</v>
      </c>
      <c r="L61" s="23">
        <v>6162698.1299999999</v>
      </c>
      <c r="M61" s="24">
        <v>13.25</v>
      </c>
      <c r="N61" s="25" t="s">
        <v>0</v>
      </c>
    </row>
    <row r="62" spans="2:14" x14ac:dyDescent="0.25">
      <c r="B62" s="19" t="s">
        <v>118</v>
      </c>
      <c r="C62" s="20" t="s">
        <v>126</v>
      </c>
      <c r="D62" s="21"/>
      <c r="E62" s="21" t="s">
        <v>136</v>
      </c>
      <c r="F62" s="20" t="s">
        <v>137</v>
      </c>
      <c r="G62" s="22" t="s">
        <v>256</v>
      </c>
      <c r="H62" s="22" t="s">
        <v>246</v>
      </c>
      <c r="I62" s="20" t="s">
        <v>138</v>
      </c>
      <c r="J62" s="23">
        <v>7251368</v>
      </c>
      <c r="K62" s="24">
        <v>6015426</v>
      </c>
      <c r="L62" s="23">
        <v>6074873.5499999998</v>
      </c>
      <c r="M62" s="24">
        <v>12.5</v>
      </c>
      <c r="N62" s="25" t="s">
        <v>0</v>
      </c>
    </row>
    <row r="63" spans="2:14" x14ac:dyDescent="0.25">
      <c r="B63" s="19" t="s">
        <v>118</v>
      </c>
      <c r="C63" s="20" t="s">
        <v>126</v>
      </c>
      <c r="D63" s="21"/>
      <c r="E63" s="21" t="s">
        <v>136</v>
      </c>
      <c r="F63" s="20" t="s">
        <v>137</v>
      </c>
      <c r="G63" s="22" t="s">
        <v>257</v>
      </c>
      <c r="H63" s="22" t="s">
        <v>246</v>
      </c>
      <c r="I63" s="20" t="s">
        <v>138</v>
      </c>
      <c r="J63" s="23">
        <v>14128769</v>
      </c>
      <c r="K63" s="24">
        <v>11835501</v>
      </c>
      <c r="L63" s="23">
        <v>12142171.76</v>
      </c>
      <c r="M63" s="24">
        <v>12.5</v>
      </c>
      <c r="N63" s="25" t="s">
        <v>0</v>
      </c>
    </row>
    <row r="64" spans="2:14" x14ac:dyDescent="0.25">
      <c r="B64" s="19" t="s">
        <v>118</v>
      </c>
      <c r="C64" s="20" t="s">
        <v>126</v>
      </c>
      <c r="D64" s="21"/>
      <c r="E64" s="21" t="s">
        <v>136</v>
      </c>
      <c r="F64" s="20" t="s">
        <v>137</v>
      </c>
      <c r="G64" s="22" t="s">
        <v>258</v>
      </c>
      <c r="H64" s="22" t="s">
        <v>246</v>
      </c>
      <c r="I64" s="20" t="s">
        <v>138</v>
      </c>
      <c r="J64" s="23">
        <v>11773973</v>
      </c>
      <c r="K64" s="24">
        <v>10071918</v>
      </c>
      <c r="L64" s="23">
        <v>10129985.710000001</v>
      </c>
      <c r="M64" s="24">
        <v>12.5</v>
      </c>
      <c r="N64" s="25" t="s">
        <v>0</v>
      </c>
    </row>
    <row r="65" spans="2:14" x14ac:dyDescent="0.25">
      <c r="B65" s="19" t="s">
        <v>118</v>
      </c>
      <c r="C65" s="20" t="s">
        <v>126</v>
      </c>
      <c r="D65" s="21"/>
      <c r="E65" s="21" t="s">
        <v>136</v>
      </c>
      <c r="F65" s="20" t="s">
        <v>137</v>
      </c>
      <c r="G65" s="22" t="s">
        <v>259</v>
      </c>
      <c r="H65" s="22" t="s">
        <v>260</v>
      </c>
      <c r="I65" s="20" t="s">
        <v>138</v>
      </c>
      <c r="J65" s="23">
        <v>72114851</v>
      </c>
      <c r="K65" s="24">
        <v>53696985</v>
      </c>
      <c r="L65" s="23">
        <v>53659458.990000002</v>
      </c>
      <c r="M65" s="24">
        <v>12</v>
      </c>
      <c r="N65" s="25" t="s">
        <v>0</v>
      </c>
    </row>
    <row r="66" spans="2:14" x14ac:dyDescent="0.25">
      <c r="B66" s="19" t="s">
        <v>118</v>
      </c>
      <c r="C66" s="20" t="s">
        <v>126</v>
      </c>
      <c r="D66" s="21"/>
      <c r="E66" s="21" t="s">
        <v>136</v>
      </c>
      <c r="F66" s="20" t="s">
        <v>137</v>
      </c>
      <c r="G66" s="22" t="s">
        <v>261</v>
      </c>
      <c r="H66" s="22" t="s">
        <v>262</v>
      </c>
      <c r="I66" s="20" t="s">
        <v>138</v>
      </c>
      <c r="J66" s="23">
        <v>1177395</v>
      </c>
      <c r="K66" s="24">
        <v>1023630</v>
      </c>
      <c r="L66" s="23">
        <v>1012998.37</v>
      </c>
      <c r="M66" s="24">
        <v>12.5</v>
      </c>
      <c r="N66" s="25" t="s">
        <v>0</v>
      </c>
    </row>
    <row r="67" spans="2:14" x14ac:dyDescent="0.25">
      <c r="B67" s="19" t="s">
        <v>118</v>
      </c>
      <c r="C67" s="20" t="s">
        <v>126</v>
      </c>
      <c r="D67" s="21"/>
      <c r="E67" s="21" t="s">
        <v>136</v>
      </c>
      <c r="F67" s="20" t="s">
        <v>137</v>
      </c>
      <c r="G67" s="22" t="s">
        <v>263</v>
      </c>
      <c r="H67" s="22" t="s">
        <v>264</v>
      </c>
      <c r="I67" s="20" t="s">
        <v>138</v>
      </c>
      <c r="J67" s="23">
        <v>30013703</v>
      </c>
      <c r="K67" s="24">
        <v>20136985</v>
      </c>
      <c r="L67" s="23">
        <v>20444420.32</v>
      </c>
      <c r="M67" s="24">
        <v>12.5</v>
      </c>
      <c r="N67" s="25" t="s">
        <v>0</v>
      </c>
    </row>
    <row r="68" spans="2:14" x14ac:dyDescent="0.25">
      <c r="B68" s="19" t="s">
        <v>118</v>
      </c>
      <c r="C68" s="20" t="s">
        <v>126</v>
      </c>
      <c r="D68" s="21"/>
      <c r="E68" s="21" t="s">
        <v>136</v>
      </c>
      <c r="F68" s="20" t="s">
        <v>137</v>
      </c>
      <c r="G68" s="22" t="s">
        <v>265</v>
      </c>
      <c r="H68" s="22" t="s">
        <v>266</v>
      </c>
      <c r="I68" s="20" t="s">
        <v>138</v>
      </c>
      <c r="J68" s="23">
        <v>82677466</v>
      </c>
      <c r="K68" s="24">
        <v>53148107</v>
      </c>
      <c r="L68" s="23">
        <v>53700045.909999996</v>
      </c>
      <c r="M68" s="24">
        <v>12.75</v>
      </c>
      <c r="N68" s="25" t="s">
        <v>0</v>
      </c>
    </row>
    <row r="69" spans="2:14" x14ac:dyDescent="0.25">
      <c r="B69" s="19" t="s">
        <v>118</v>
      </c>
      <c r="C69" s="20" t="s">
        <v>126</v>
      </c>
      <c r="D69" s="21"/>
      <c r="E69" s="21" t="s">
        <v>136</v>
      </c>
      <c r="F69" s="20" t="s">
        <v>137</v>
      </c>
      <c r="G69" s="22" t="s">
        <v>267</v>
      </c>
      <c r="H69" s="22" t="s">
        <v>268</v>
      </c>
      <c r="I69" s="20" t="s">
        <v>138</v>
      </c>
      <c r="J69" s="23">
        <v>90157152</v>
      </c>
      <c r="K69" s="24">
        <v>60248548</v>
      </c>
      <c r="L69" s="23">
        <v>60782567.770000003</v>
      </c>
      <c r="M69" s="24">
        <v>12.6</v>
      </c>
      <c r="N69" s="25" t="s">
        <v>0</v>
      </c>
    </row>
    <row r="70" spans="2:14" x14ac:dyDescent="0.25">
      <c r="B70" s="19" t="s">
        <v>118</v>
      </c>
      <c r="C70" s="20" t="s">
        <v>126</v>
      </c>
      <c r="D70" s="21"/>
      <c r="E70" s="21" t="s">
        <v>136</v>
      </c>
      <c r="F70" s="20" t="s">
        <v>137</v>
      </c>
      <c r="G70" s="22" t="s">
        <v>269</v>
      </c>
      <c r="H70" s="22" t="s">
        <v>252</v>
      </c>
      <c r="I70" s="20" t="s">
        <v>138</v>
      </c>
      <c r="J70" s="23">
        <v>2528545</v>
      </c>
      <c r="K70" s="24">
        <v>2053727</v>
      </c>
      <c r="L70" s="23">
        <v>2064676.29</v>
      </c>
      <c r="M70" s="24">
        <v>13.25</v>
      </c>
      <c r="N70" s="25" t="s">
        <v>0</v>
      </c>
    </row>
    <row r="71" spans="2:14" x14ac:dyDescent="0.25">
      <c r="B71" s="19" t="s">
        <v>118</v>
      </c>
      <c r="C71" s="20" t="s">
        <v>126</v>
      </c>
      <c r="D71" s="21"/>
      <c r="E71" s="21" t="s">
        <v>136</v>
      </c>
      <c r="F71" s="20" t="s">
        <v>137</v>
      </c>
      <c r="G71" s="22" t="s">
        <v>270</v>
      </c>
      <c r="H71" s="22" t="s">
        <v>271</v>
      </c>
      <c r="I71" s="20" t="s">
        <v>138</v>
      </c>
      <c r="J71" s="23">
        <v>74249998</v>
      </c>
      <c r="K71" s="24">
        <v>45208357</v>
      </c>
      <c r="L71" s="23">
        <v>45144552.810000002</v>
      </c>
      <c r="M71" s="24">
        <v>13</v>
      </c>
      <c r="N71" s="25" t="s">
        <v>0</v>
      </c>
    </row>
    <row r="72" spans="2:14" x14ac:dyDescent="0.25">
      <c r="B72" s="19" t="s">
        <v>118</v>
      </c>
      <c r="C72" s="20" t="s">
        <v>126</v>
      </c>
      <c r="D72" s="21"/>
      <c r="E72" s="21" t="s">
        <v>136</v>
      </c>
      <c r="F72" s="20" t="s">
        <v>137</v>
      </c>
      <c r="G72" s="22" t="s">
        <v>272</v>
      </c>
      <c r="H72" s="22" t="s">
        <v>271</v>
      </c>
      <c r="I72" s="20" t="s">
        <v>138</v>
      </c>
      <c r="J72" s="23">
        <v>57750007</v>
      </c>
      <c r="K72" s="24">
        <v>35436300</v>
      </c>
      <c r="L72" s="23">
        <v>35114233.280000001</v>
      </c>
      <c r="M72" s="24">
        <v>13</v>
      </c>
      <c r="N72" s="25" t="s">
        <v>0</v>
      </c>
    </row>
    <row r="73" spans="2:14" x14ac:dyDescent="0.25">
      <c r="B73" s="19" t="s">
        <v>118</v>
      </c>
      <c r="C73" s="20" t="s">
        <v>126</v>
      </c>
      <c r="D73" s="21"/>
      <c r="E73" s="21" t="s">
        <v>136</v>
      </c>
      <c r="F73" s="20" t="s">
        <v>137</v>
      </c>
      <c r="G73" s="22" t="s">
        <v>273</v>
      </c>
      <c r="H73" s="22" t="s">
        <v>271</v>
      </c>
      <c r="I73" s="20" t="s">
        <v>138</v>
      </c>
      <c r="J73" s="23">
        <v>28049995</v>
      </c>
      <c r="K73" s="24">
        <v>17242191</v>
      </c>
      <c r="L73" s="23">
        <v>17055557.98</v>
      </c>
      <c r="M73" s="24">
        <v>13</v>
      </c>
      <c r="N73" s="25" t="s">
        <v>0</v>
      </c>
    </row>
    <row r="74" spans="2:14" x14ac:dyDescent="0.25">
      <c r="B74" s="19" t="s">
        <v>118</v>
      </c>
      <c r="C74" s="20" t="s">
        <v>126</v>
      </c>
      <c r="D74" s="21"/>
      <c r="E74" s="21" t="s">
        <v>136</v>
      </c>
      <c r="F74" s="20" t="s">
        <v>137</v>
      </c>
      <c r="G74" s="22" t="s">
        <v>274</v>
      </c>
      <c r="H74" s="22" t="s">
        <v>271</v>
      </c>
      <c r="I74" s="20" t="s">
        <v>138</v>
      </c>
      <c r="J74" s="23">
        <v>36299999</v>
      </c>
      <c r="K74" s="24">
        <v>22360438</v>
      </c>
      <c r="L74" s="23">
        <v>22071947.030000001</v>
      </c>
      <c r="M74" s="24">
        <v>13</v>
      </c>
      <c r="N74" s="25" t="s">
        <v>0</v>
      </c>
    </row>
    <row r="75" spans="2:14" x14ac:dyDescent="0.25">
      <c r="B75" s="19" t="s">
        <v>118</v>
      </c>
      <c r="C75" s="20" t="s">
        <v>126</v>
      </c>
      <c r="D75" s="21"/>
      <c r="E75" s="21" t="s">
        <v>136</v>
      </c>
      <c r="F75" s="20" t="s">
        <v>137</v>
      </c>
      <c r="G75" s="22" t="s">
        <v>275</v>
      </c>
      <c r="H75" s="22" t="s">
        <v>276</v>
      </c>
      <c r="I75" s="20" t="s">
        <v>138</v>
      </c>
      <c r="J75" s="23">
        <v>36806303</v>
      </c>
      <c r="K75" s="24">
        <v>30010684</v>
      </c>
      <c r="L75" s="23">
        <v>30402350.949999999</v>
      </c>
      <c r="M75" s="24">
        <v>13</v>
      </c>
      <c r="N75" s="25" t="s">
        <v>0</v>
      </c>
    </row>
    <row r="76" spans="2:14" x14ac:dyDescent="0.25">
      <c r="B76" s="19" t="s">
        <v>118</v>
      </c>
      <c r="C76" s="20" t="s">
        <v>126</v>
      </c>
      <c r="D76" s="21"/>
      <c r="E76" s="21" t="s">
        <v>136</v>
      </c>
      <c r="F76" s="20" t="s">
        <v>137</v>
      </c>
      <c r="G76" s="22" t="s">
        <v>277</v>
      </c>
      <c r="H76" s="22" t="s">
        <v>278</v>
      </c>
      <c r="I76" s="20" t="s">
        <v>138</v>
      </c>
      <c r="J76" s="23">
        <v>47501922</v>
      </c>
      <c r="K76" s="24">
        <v>30085479</v>
      </c>
      <c r="L76" s="23">
        <v>30403320.16</v>
      </c>
      <c r="M76" s="24">
        <v>13</v>
      </c>
      <c r="N76" s="25" t="s">
        <v>0</v>
      </c>
    </row>
    <row r="77" spans="2:14" x14ac:dyDescent="0.25">
      <c r="B77" s="19" t="s">
        <v>118</v>
      </c>
      <c r="C77" s="20" t="s">
        <v>126</v>
      </c>
      <c r="D77" s="21"/>
      <c r="E77" s="21" t="s">
        <v>136</v>
      </c>
      <c r="F77" s="20" t="s">
        <v>137</v>
      </c>
      <c r="G77" s="22" t="s">
        <v>279</v>
      </c>
      <c r="H77" s="22" t="s">
        <v>280</v>
      </c>
      <c r="I77" s="20" t="s">
        <v>138</v>
      </c>
      <c r="J77" s="23">
        <v>29135614</v>
      </c>
      <c r="K77" s="24">
        <v>20500769</v>
      </c>
      <c r="L77" s="23">
        <v>20061508.68</v>
      </c>
      <c r="M77" s="24">
        <v>12.35</v>
      </c>
      <c r="N77" s="25" t="s">
        <v>0</v>
      </c>
    </row>
    <row r="78" spans="2:14" x14ac:dyDescent="0.25">
      <c r="B78" s="19" t="s">
        <v>118</v>
      </c>
      <c r="C78" s="20" t="s">
        <v>126</v>
      </c>
      <c r="D78" s="21"/>
      <c r="E78" s="21" t="s">
        <v>136</v>
      </c>
      <c r="F78" s="20" t="s">
        <v>137</v>
      </c>
      <c r="G78" s="22" t="s">
        <v>281</v>
      </c>
      <c r="H78" s="22" t="s">
        <v>280</v>
      </c>
      <c r="I78" s="20" t="s">
        <v>138</v>
      </c>
      <c r="J78" s="23">
        <v>43703421</v>
      </c>
      <c r="K78" s="24">
        <v>30791755</v>
      </c>
      <c r="L78" s="23">
        <v>30091932.25</v>
      </c>
      <c r="M78" s="24">
        <v>12.35</v>
      </c>
      <c r="N78" s="25" t="s">
        <v>0</v>
      </c>
    </row>
    <row r="79" spans="2:14" x14ac:dyDescent="0.25">
      <c r="B79" s="19" t="s">
        <v>118</v>
      </c>
      <c r="C79" s="20" t="s">
        <v>126</v>
      </c>
      <c r="D79" s="21"/>
      <c r="E79" s="21" t="s">
        <v>136</v>
      </c>
      <c r="F79" s="20" t="s">
        <v>137</v>
      </c>
      <c r="G79" s="22" t="s">
        <v>282</v>
      </c>
      <c r="H79" s="22" t="s">
        <v>278</v>
      </c>
      <c r="I79" s="20" t="s">
        <v>138</v>
      </c>
      <c r="J79" s="23">
        <v>55418912</v>
      </c>
      <c r="K79" s="24">
        <v>35685616</v>
      </c>
      <c r="L79" s="23">
        <v>35473090.640000001</v>
      </c>
      <c r="M79" s="24">
        <v>13</v>
      </c>
      <c r="N79" s="25" t="s">
        <v>0</v>
      </c>
    </row>
    <row r="80" spans="2:14" x14ac:dyDescent="0.25">
      <c r="B80" s="19" t="s">
        <v>118</v>
      </c>
      <c r="C80" s="20" t="s">
        <v>126</v>
      </c>
      <c r="D80" s="21"/>
      <c r="E80" s="21" t="s">
        <v>136</v>
      </c>
      <c r="F80" s="20" t="s">
        <v>137</v>
      </c>
      <c r="G80" s="22" t="s">
        <v>283</v>
      </c>
      <c r="H80" s="22" t="s">
        <v>271</v>
      </c>
      <c r="I80" s="20" t="s">
        <v>138</v>
      </c>
      <c r="J80" s="23">
        <v>80879453</v>
      </c>
      <c r="K80" s="24">
        <v>50854794</v>
      </c>
      <c r="L80" s="23">
        <v>50163797.560000002</v>
      </c>
      <c r="M80" s="24">
        <v>13</v>
      </c>
      <c r="N80" s="25" t="s">
        <v>0</v>
      </c>
    </row>
    <row r="81" spans="2:14" x14ac:dyDescent="0.25">
      <c r="B81" s="19" t="s">
        <v>118</v>
      </c>
      <c r="C81" s="20" t="s">
        <v>126</v>
      </c>
      <c r="D81" s="21"/>
      <c r="E81" s="21" t="s">
        <v>136</v>
      </c>
      <c r="F81" s="20" t="s">
        <v>137</v>
      </c>
      <c r="G81" s="22" t="s">
        <v>284</v>
      </c>
      <c r="H81" s="22" t="s">
        <v>260</v>
      </c>
      <c r="I81" s="20" t="s">
        <v>138</v>
      </c>
      <c r="J81" s="23">
        <v>38127121</v>
      </c>
      <c r="K81" s="24">
        <v>30049315</v>
      </c>
      <c r="L81" s="23">
        <v>30371917.109999999</v>
      </c>
      <c r="M81" s="24">
        <v>12</v>
      </c>
      <c r="N81" s="25" t="s">
        <v>0</v>
      </c>
    </row>
    <row r="82" spans="2:14" x14ac:dyDescent="0.25">
      <c r="B82" s="19" t="s">
        <v>118</v>
      </c>
      <c r="C82" s="20" t="s">
        <v>126</v>
      </c>
      <c r="D82" s="21"/>
      <c r="E82" s="21" t="s">
        <v>136</v>
      </c>
      <c r="F82" s="20" t="s">
        <v>137</v>
      </c>
      <c r="G82" s="22" t="s">
        <v>285</v>
      </c>
      <c r="H82" s="22" t="s">
        <v>260</v>
      </c>
      <c r="I82" s="20" t="s">
        <v>138</v>
      </c>
      <c r="J82" s="23">
        <v>62049312</v>
      </c>
      <c r="K82" s="24">
        <v>51397260</v>
      </c>
      <c r="L82" s="23">
        <v>50620499.100000001</v>
      </c>
      <c r="M82" s="24">
        <v>12</v>
      </c>
      <c r="N82" s="25" t="s">
        <v>0</v>
      </c>
    </row>
    <row r="83" spans="2:14" x14ac:dyDescent="0.25">
      <c r="B83" s="19" t="s">
        <v>118</v>
      </c>
      <c r="C83" s="20" t="s">
        <v>126</v>
      </c>
      <c r="D83" s="21"/>
      <c r="E83" s="21" t="s">
        <v>136</v>
      </c>
      <c r="F83" s="20" t="s">
        <v>137</v>
      </c>
      <c r="G83" s="22" t="s">
        <v>286</v>
      </c>
      <c r="H83" s="22" t="s">
        <v>287</v>
      </c>
      <c r="I83" s="20" t="s">
        <v>138</v>
      </c>
      <c r="J83" s="23">
        <v>248131509</v>
      </c>
      <c r="K83" s="24">
        <v>203475343</v>
      </c>
      <c r="L83" s="23">
        <v>205890784.84999999</v>
      </c>
      <c r="M83" s="24">
        <v>11.5</v>
      </c>
      <c r="N83" s="25" t="s">
        <v>0</v>
      </c>
    </row>
    <row r="84" spans="2:14" x14ac:dyDescent="0.25">
      <c r="B84" s="19" t="s">
        <v>118</v>
      </c>
      <c r="C84" s="20" t="s">
        <v>126</v>
      </c>
      <c r="D84" s="21"/>
      <c r="E84" s="21" t="s">
        <v>136</v>
      </c>
      <c r="F84" s="20" t="s">
        <v>137</v>
      </c>
      <c r="G84" s="22" t="s">
        <v>288</v>
      </c>
      <c r="H84" s="22" t="s">
        <v>260</v>
      </c>
      <c r="I84" s="20" t="s">
        <v>138</v>
      </c>
      <c r="J84" s="23">
        <v>121106850</v>
      </c>
      <c r="K84" s="24">
        <v>100920547</v>
      </c>
      <c r="L84" s="23">
        <v>101247800.3</v>
      </c>
      <c r="M84" s="24">
        <v>11.99</v>
      </c>
      <c r="N84" s="25" t="s">
        <v>0</v>
      </c>
    </row>
    <row r="85" spans="2:14" x14ac:dyDescent="0.25">
      <c r="B85" s="19" t="s">
        <v>118</v>
      </c>
      <c r="C85" s="20" t="s">
        <v>126</v>
      </c>
      <c r="D85" s="21"/>
      <c r="E85" s="21" t="s">
        <v>136</v>
      </c>
      <c r="F85" s="20" t="s">
        <v>137</v>
      </c>
      <c r="G85" s="22" t="s">
        <v>289</v>
      </c>
      <c r="H85" s="22" t="s">
        <v>290</v>
      </c>
      <c r="I85" s="20" t="s">
        <v>138</v>
      </c>
      <c r="J85" s="23">
        <v>134280818</v>
      </c>
      <c r="K85" s="24">
        <v>101198628</v>
      </c>
      <c r="L85" s="23">
        <v>101301021.47</v>
      </c>
      <c r="M85" s="24">
        <v>12.5</v>
      </c>
      <c r="N85" s="25" t="s">
        <v>0</v>
      </c>
    </row>
    <row r="86" spans="2:14" x14ac:dyDescent="0.25">
      <c r="B86" s="19" t="s">
        <v>118</v>
      </c>
      <c r="C86" s="20" t="s">
        <v>154</v>
      </c>
      <c r="D86" s="21" t="s">
        <v>179</v>
      </c>
      <c r="E86" s="21" t="s">
        <v>136</v>
      </c>
      <c r="F86" s="20" t="s">
        <v>137</v>
      </c>
      <c r="G86" s="22" t="s">
        <v>291</v>
      </c>
      <c r="H86" s="22" t="s">
        <v>292</v>
      </c>
      <c r="I86" s="20" t="s">
        <v>138</v>
      </c>
      <c r="J86" s="23">
        <v>1987294</v>
      </c>
      <c r="K86" s="24">
        <v>1024331</v>
      </c>
      <c r="L86" s="23">
        <v>1001999.51</v>
      </c>
      <c r="M86" s="24">
        <v>12</v>
      </c>
      <c r="N86" s="25" t="s">
        <v>0</v>
      </c>
    </row>
    <row r="87" spans="2:14" x14ac:dyDescent="0.25">
      <c r="B87" s="19" t="s">
        <v>118</v>
      </c>
      <c r="C87" s="20" t="s">
        <v>154</v>
      </c>
      <c r="D87" s="21" t="s">
        <v>179</v>
      </c>
      <c r="E87" s="21" t="s">
        <v>136</v>
      </c>
      <c r="F87" s="20" t="s">
        <v>137</v>
      </c>
      <c r="G87" s="22" t="s">
        <v>293</v>
      </c>
      <c r="H87" s="22" t="s">
        <v>292</v>
      </c>
      <c r="I87" s="20" t="s">
        <v>138</v>
      </c>
      <c r="J87" s="23">
        <v>1957376</v>
      </c>
      <c r="K87" s="24">
        <v>1001312</v>
      </c>
      <c r="L87" s="23">
        <v>1001960.37</v>
      </c>
      <c r="M87" s="24">
        <v>12</v>
      </c>
      <c r="N87" s="25" t="s">
        <v>0</v>
      </c>
    </row>
    <row r="88" spans="2:14" x14ac:dyDescent="0.25">
      <c r="B88" s="19" t="s">
        <v>118</v>
      </c>
      <c r="C88" s="20" t="s">
        <v>154</v>
      </c>
      <c r="D88" s="21" t="s">
        <v>179</v>
      </c>
      <c r="E88" s="21" t="s">
        <v>136</v>
      </c>
      <c r="F88" s="20" t="s">
        <v>137</v>
      </c>
      <c r="G88" s="22" t="s">
        <v>294</v>
      </c>
      <c r="H88" s="22" t="s">
        <v>292</v>
      </c>
      <c r="I88" s="20" t="s">
        <v>138</v>
      </c>
      <c r="J88" s="23">
        <v>3914752</v>
      </c>
      <c r="K88" s="24">
        <v>2004605</v>
      </c>
      <c r="L88" s="23">
        <v>2003947.67</v>
      </c>
      <c r="M88" s="24">
        <v>12</v>
      </c>
      <c r="N88" s="25" t="s">
        <v>0</v>
      </c>
    </row>
    <row r="89" spans="2:14" x14ac:dyDescent="0.25">
      <c r="B89" s="19" t="s">
        <v>118</v>
      </c>
      <c r="C89" s="20" t="s">
        <v>154</v>
      </c>
      <c r="D89" s="21" t="s">
        <v>179</v>
      </c>
      <c r="E89" s="21" t="s">
        <v>136</v>
      </c>
      <c r="F89" s="20" t="s">
        <v>137</v>
      </c>
      <c r="G89" s="22" t="s">
        <v>295</v>
      </c>
      <c r="H89" s="22" t="s">
        <v>292</v>
      </c>
      <c r="I89" s="20" t="s">
        <v>138</v>
      </c>
      <c r="J89" s="23">
        <v>11744224</v>
      </c>
      <c r="K89" s="24">
        <v>6019724</v>
      </c>
      <c r="L89" s="23">
        <v>6011883.7000000002</v>
      </c>
      <c r="M89" s="24">
        <v>12</v>
      </c>
      <c r="N89" s="25" t="s">
        <v>0</v>
      </c>
    </row>
    <row r="90" spans="2:14" x14ac:dyDescent="0.25">
      <c r="B90" s="19" t="s">
        <v>118</v>
      </c>
      <c r="C90" s="20" t="s">
        <v>154</v>
      </c>
      <c r="D90" s="21" t="s">
        <v>179</v>
      </c>
      <c r="E90" s="21" t="s">
        <v>136</v>
      </c>
      <c r="F90" s="20" t="s">
        <v>137</v>
      </c>
      <c r="G90" s="22" t="s">
        <v>296</v>
      </c>
      <c r="H90" s="22" t="s">
        <v>292</v>
      </c>
      <c r="I90" s="20" t="s">
        <v>138</v>
      </c>
      <c r="J90" s="23">
        <v>3914752</v>
      </c>
      <c r="K90" s="24">
        <v>2019070</v>
      </c>
      <c r="L90" s="23">
        <v>2004052.21</v>
      </c>
      <c r="M90" s="24">
        <v>12</v>
      </c>
      <c r="N90" s="25" t="s">
        <v>0</v>
      </c>
    </row>
    <row r="91" spans="2:14" x14ac:dyDescent="0.25">
      <c r="B91" s="19" t="s">
        <v>118</v>
      </c>
      <c r="C91" s="20" t="s">
        <v>154</v>
      </c>
      <c r="D91" s="21" t="s">
        <v>179</v>
      </c>
      <c r="E91" s="21" t="s">
        <v>136</v>
      </c>
      <c r="F91" s="20" t="s">
        <v>137</v>
      </c>
      <c r="G91" s="22" t="s">
        <v>297</v>
      </c>
      <c r="H91" s="22" t="s">
        <v>292</v>
      </c>
      <c r="I91" s="20" t="s">
        <v>138</v>
      </c>
      <c r="J91" s="23">
        <v>5872096</v>
      </c>
      <c r="K91" s="24">
        <v>3037479</v>
      </c>
      <c r="L91" s="23">
        <v>3006090.38</v>
      </c>
      <c r="M91" s="24">
        <v>12</v>
      </c>
      <c r="N91" s="25" t="s">
        <v>0</v>
      </c>
    </row>
    <row r="92" spans="2:14" x14ac:dyDescent="0.25">
      <c r="B92" s="19" t="s">
        <v>118</v>
      </c>
      <c r="C92" s="20" t="s">
        <v>154</v>
      </c>
      <c r="D92" s="21" t="s">
        <v>179</v>
      </c>
      <c r="E92" s="21" t="s">
        <v>136</v>
      </c>
      <c r="F92" s="20" t="s">
        <v>137</v>
      </c>
      <c r="G92" s="22" t="s">
        <v>298</v>
      </c>
      <c r="H92" s="22" t="s">
        <v>292</v>
      </c>
      <c r="I92" s="20" t="s">
        <v>138</v>
      </c>
      <c r="J92" s="23">
        <v>9786848</v>
      </c>
      <c r="K92" s="24">
        <v>5064111</v>
      </c>
      <c r="L92" s="23">
        <v>5010164.75</v>
      </c>
      <c r="M92" s="24">
        <v>12</v>
      </c>
      <c r="N92" s="25" t="s">
        <v>0</v>
      </c>
    </row>
    <row r="93" spans="2:14" x14ac:dyDescent="0.25">
      <c r="B93" s="19" t="s">
        <v>118</v>
      </c>
      <c r="C93" s="20" t="s">
        <v>154</v>
      </c>
      <c r="D93" s="21" t="s">
        <v>179</v>
      </c>
      <c r="E93" s="21" t="s">
        <v>136</v>
      </c>
      <c r="F93" s="20" t="s">
        <v>137</v>
      </c>
      <c r="G93" s="22" t="s">
        <v>299</v>
      </c>
      <c r="H93" s="22" t="s">
        <v>292</v>
      </c>
      <c r="I93" s="20" t="s">
        <v>138</v>
      </c>
      <c r="J93" s="23">
        <v>3914752</v>
      </c>
      <c r="K93" s="24">
        <v>2036825</v>
      </c>
      <c r="L93" s="23">
        <v>2004067.58</v>
      </c>
      <c r="M93" s="24">
        <v>12</v>
      </c>
      <c r="N93" s="25" t="s">
        <v>0</v>
      </c>
    </row>
    <row r="94" spans="2:14" x14ac:dyDescent="0.25">
      <c r="B94" s="19" t="s">
        <v>118</v>
      </c>
      <c r="C94" s="20" t="s">
        <v>154</v>
      </c>
      <c r="D94" s="21" t="s">
        <v>179</v>
      </c>
      <c r="E94" s="21" t="s">
        <v>136</v>
      </c>
      <c r="F94" s="20" t="s">
        <v>137</v>
      </c>
      <c r="G94" s="22" t="s">
        <v>300</v>
      </c>
      <c r="H94" s="22" t="s">
        <v>292</v>
      </c>
      <c r="I94" s="20" t="s">
        <v>138</v>
      </c>
      <c r="J94" s="23">
        <v>1957376</v>
      </c>
      <c r="K94" s="24">
        <v>1019725</v>
      </c>
      <c r="L94" s="23">
        <v>1002029.55</v>
      </c>
      <c r="M94" s="24">
        <v>12</v>
      </c>
      <c r="N94" s="25" t="s">
        <v>0</v>
      </c>
    </row>
    <row r="95" spans="2:14" x14ac:dyDescent="0.25">
      <c r="B95" s="19" t="s">
        <v>118</v>
      </c>
      <c r="C95" s="20" t="s">
        <v>154</v>
      </c>
      <c r="D95" s="21" t="s">
        <v>179</v>
      </c>
      <c r="E95" s="21" t="s">
        <v>136</v>
      </c>
      <c r="F95" s="20" t="s">
        <v>137</v>
      </c>
      <c r="G95" s="22" t="s">
        <v>301</v>
      </c>
      <c r="H95" s="22" t="s">
        <v>292</v>
      </c>
      <c r="I95" s="20" t="s">
        <v>138</v>
      </c>
      <c r="J95" s="23">
        <v>1957376</v>
      </c>
      <c r="K95" s="24">
        <v>1021039</v>
      </c>
      <c r="L95" s="23">
        <v>1002023.92</v>
      </c>
      <c r="M95" s="24">
        <v>12</v>
      </c>
      <c r="N95" s="25" t="s">
        <v>0</v>
      </c>
    </row>
    <row r="96" spans="2:14" x14ac:dyDescent="0.25">
      <c r="B96" s="19" t="s">
        <v>118</v>
      </c>
      <c r="C96" s="20" t="s">
        <v>154</v>
      </c>
      <c r="D96" s="21" t="s">
        <v>179</v>
      </c>
      <c r="E96" s="21" t="s">
        <v>136</v>
      </c>
      <c r="F96" s="20" t="s">
        <v>137</v>
      </c>
      <c r="G96" s="22" t="s">
        <v>302</v>
      </c>
      <c r="H96" s="22" t="s">
        <v>292</v>
      </c>
      <c r="I96" s="20" t="s">
        <v>138</v>
      </c>
      <c r="J96" s="23">
        <v>5872096</v>
      </c>
      <c r="K96" s="24">
        <v>3064110</v>
      </c>
      <c r="L96" s="23">
        <v>3006050.3</v>
      </c>
      <c r="M96" s="24">
        <v>12</v>
      </c>
      <c r="N96" s="25" t="s">
        <v>0</v>
      </c>
    </row>
    <row r="97" spans="2:14" x14ac:dyDescent="0.25">
      <c r="B97" s="19" t="s">
        <v>118</v>
      </c>
      <c r="C97" s="20" t="s">
        <v>154</v>
      </c>
      <c r="D97" s="21" t="s">
        <v>179</v>
      </c>
      <c r="E97" s="21" t="s">
        <v>136</v>
      </c>
      <c r="F97" s="20" t="s">
        <v>137</v>
      </c>
      <c r="G97" s="22" t="s">
        <v>303</v>
      </c>
      <c r="H97" s="22" t="s">
        <v>292</v>
      </c>
      <c r="I97" s="20" t="s">
        <v>138</v>
      </c>
      <c r="J97" s="23">
        <v>5872096</v>
      </c>
      <c r="K97" s="24">
        <v>3072001</v>
      </c>
      <c r="L97" s="23">
        <v>3006001.65</v>
      </c>
      <c r="M97" s="24">
        <v>12</v>
      </c>
      <c r="N97" s="25" t="s">
        <v>0</v>
      </c>
    </row>
    <row r="98" spans="2:14" x14ac:dyDescent="0.25">
      <c r="B98" s="19" t="s">
        <v>118</v>
      </c>
      <c r="C98" s="20" t="s">
        <v>154</v>
      </c>
      <c r="D98" s="21" t="s">
        <v>179</v>
      </c>
      <c r="E98" s="21" t="s">
        <v>136</v>
      </c>
      <c r="F98" s="20" t="s">
        <v>137</v>
      </c>
      <c r="G98" s="22" t="s">
        <v>304</v>
      </c>
      <c r="H98" s="22" t="s">
        <v>292</v>
      </c>
      <c r="I98" s="20" t="s">
        <v>138</v>
      </c>
      <c r="J98" s="23">
        <v>9637259</v>
      </c>
      <c r="K98" s="24">
        <v>5004932</v>
      </c>
      <c r="L98" s="23">
        <v>5009784.57</v>
      </c>
      <c r="M98" s="24">
        <v>12</v>
      </c>
      <c r="N98" s="25" t="s">
        <v>0</v>
      </c>
    </row>
    <row r="99" spans="2:14" x14ac:dyDescent="0.25">
      <c r="B99" s="19" t="s">
        <v>118</v>
      </c>
      <c r="C99" s="20" t="s">
        <v>154</v>
      </c>
      <c r="D99" s="21" t="s">
        <v>179</v>
      </c>
      <c r="E99" s="21" t="s">
        <v>136</v>
      </c>
      <c r="F99" s="20" t="s">
        <v>137</v>
      </c>
      <c r="G99" s="22" t="s">
        <v>305</v>
      </c>
      <c r="H99" s="22" t="s">
        <v>292</v>
      </c>
      <c r="I99" s="20" t="s">
        <v>138</v>
      </c>
      <c r="J99" s="23">
        <v>19274518</v>
      </c>
      <c r="K99" s="24">
        <v>10118358</v>
      </c>
      <c r="L99" s="23">
        <v>10020325.039999999</v>
      </c>
      <c r="M99" s="24">
        <v>12</v>
      </c>
      <c r="N99" s="25" t="s">
        <v>0</v>
      </c>
    </row>
    <row r="100" spans="2:14" x14ac:dyDescent="0.25">
      <c r="B100" s="19" t="s">
        <v>118</v>
      </c>
      <c r="C100" s="20" t="s">
        <v>154</v>
      </c>
      <c r="D100" s="21" t="s">
        <v>179</v>
      </c>
      <c r="E100" s="21" t="s">
        <v>136</v>
      </c>
      <c r="F100" s="20" t="s">
        <v>137</v>
      </c>
      <c r="G100" s="22" t="s">
        <v>306</v>
      </c>
      <c r="H100" s="22" t="s">
        <v>292</v>
      </c>
      <c r="I100" s="20" t="s">
        <v>138</v>
      </c>
      <c r="J100" s="23">
        <v>3854916</v>
      </c>
      <c r="K100" s="24">
        <v>2025643</v>
      </c>
      <c r="L100" s="23">
        <v>2004075.98</v>
      </c>
      <c r="M100" s="24">
        <v>12</v>
      </c>
      <c r="N100" s="25" t="s">
        <v>0</v>
      </c>
    </row>
    <row r="101" spans="2:14" x14ac:dyDescent="0.25">
      <c r="B101" s="19" t="s">
        <v>118</v>
      </c>
      <c r="C101" s="20" t="s">
        <v>154</v>
      </c>
      <c r="D101" s="21" t="s">
        <v>179</v>
      </c>
      <c r="E101" s="21" t="s">
        <v>136</v>
      </c>
      <c r="F101" s="20" t="s">
        <v>137</v>
      </c>
      <c r="G101" s="22" t="s">
        <v>307</v>
      </c>
      <c r="H101" s="22" t="s">
        <v>292</v>
      </c>
      <c r="I101" s="20" t="s">
        <v>138</v>
      </c>
      <c r="J101" s="23">
        <v>3854916</v>
      </c>
      <c r="K101" s="24">
        <v>2029588</v>
      </c>
      <c r="L101" s="23">
        <v>2004080.09</v>
      </c>
      <c r="M101" s="24">
        <v>12</v>
      </c>
      <c r="N101" s="25" t="s">
        <v>0</v>
      </c>
    </row>
    <row r="102" spans="2:14" x14ac:dyDescent="0.25">
      <c r="B102" s="19" t="s">
        <v>118</v>
      </c>
      <c r="C102" s="20" t="s">
        <v>154</v>
      </c>
      <c r="D102" s="21" t="s">
        <v>179</v>
      </c>
      <c r="E102" s="21" t="s">
        <v>136</v>
      </c>
      <c r="F102" s="20" t="s">
        <v>137</v>
      </c>
      <c r="G102" s="22" t="s">
        <v>308</v>
      </c>
      <c r="H102" s="22" t="s">
        <v>292</v>
      </c>
      <c r="I102" s="20" t="s">
        <v>138</v>
      </c>
      <c r="J102" s="23">
        <v>11564717</v>
      </c>
      <c r="K102" s="24">
        <v>6098630</v>
      </c>
      <c r="L102" s="23">
        <v>6012216.6100000003</v>
      </c>
      <c r="M102" s="24">
        <v>12</v>
      </c>
      <c r="N102" s="25" t="s">
        <v>0</v>
      </c>
    </row>
    <row r="103" spans="2:14" x14ac:dyDescent="0.25">
      <c r="B103" s="19" t="s">
        <v>118</v>
      </c>
      <c r="C103" s="20" t="s">
        <v>154</v>
      </c>
      <c r="D103" s="21" t="s">
        <v>179</v>
      </c>
      <c r="E103" s="21" t="s">
        <v>136</v>
      </c>
      <c r="F103" s="20" t="s">
        <v>137</v>
      </c>
      <c r="G103" s="22" t="s">
        <v>309</v>
      </c>
      <c r="H103" s="22" t="s">
        <v>310</v>
      </c>
      <c r="I103" s="20" t="s">
        <v>138</v>
      </c>
      <c r="J103" s="23">
        <v>95248432</v>
      </c>
      <c r="K103" s="24">
        <v>51117367</v>
      </c>
      <c r="L103" s="23">
        <v>51100585.789999999</v>
      </c>
      <c r="M103" s="24">
        <v>12</v>
      </c>
      <c r="N103" s="25" t="s">
        <v>0</v>
      </c>
    </row>
    <row r="104" spans="2:14" x14ac:dyDescent="0.25">
      <c r="B104" s="19" t="s">
        <v>118</v>
      </c>
      <c r="C104" s="20" t="s">
        <v>154</v>
      </c>
      <c r="D104" s="21" t="s">
        <v>179</v>
      </c>
      <c r="E104" s="21" t="s">
        <v>136</v>
      </c>
      <c r="F104" s="20" t="s">
        <v>137</v>
      </c>
      <c r="G104" s="22" t="s">
        <v>311</v>
      </c>
      <c r="H104" s="22" t="s">
        <v>292</v>
      </c>
      <c r="I104" s="20" t="s">
        <v>138</v>
      </c>
      <c r="J104" s="23">
        <v>32001546</v>
      </c>
      <c r="K104" s="24">
        <v>18349152</v>
      </c>
      <c r="L104" s="23">
        <v>18036718.809999999</v>
      </c>
      <c r="M104" s="24">
        <v>12</v>
      </c>
      <c r="N104" s="25" t="s">
        <v>0</v>
      </c>
    </row>
    <row r="105" spans="2:14" x14ac:dyDescent="0.25">
      <c r="B105" s="19" t="s">
        <v>118</v>
      </c>
      <c r="C105" s="20" t="s">
        <v>154</v>
      </c>
      <c r="D105" s="21" t="s">
        <v>179</v>
      </c>
      <c r="E105" s="21" t="s">
        <v>136</v>
      </c>
      <c r="F105" s="20" t="s">
        <v>137</v>
      </c>
      <c r="G105" s="22" t="s">
        <v>312</v>
      </c>
      <c r="H105" s="22" t="s">
        <v>313</v>
      </c>
      <c r="I105" s="20" t="s">
        <v>138</v>
      </c>
      <c r="J105" s="23">
        <v>36452789</v>
      </c>
      <c r="K105" s="24">
        <v>19820499</v>
      </c>
      <c r="L105" s="23">
        <v>20101829.920000002</v>
      </c>
      <c r="M105" s="24">
        <v>8.5</v>
      </c>
      <c r="N105" s="25" t="s">
        <v>0</v>
      </c>
    </row>
    <row r="106" spans="2:14" x14ac:dyDescent="0.25">
      <c r="B106" s="19" t="s">
        <v>118</v>
      </c>
      <c r="C106" s="20" t="s">
        <v>154</v>
      </c>
      <c r="D106" s="21" t="s">
        <v>179</v>
      </c>
      <c r="E106" s="21" t="s">
        <v>136</v>
      </c>
      <c r="F106" s="20" t="s">
        <v>137</v>
      </c>
      <c r="G106" s="22" t="s">
        <v>314</v>
      </c>
      <c r="H106" s="22" t="s">
        <v>315</v>
      </c>
      <c r="I106" s="20" t="s">
        <v>138</v>
      </c>
      <c r="J106" s="23">
        <v>672252064</v>
      </c>
      <c r="K106" s="24">
        <v>385487670</v>
      </c>
      <c r="L106" s="23">
        <v>382432763.01999998</v>
      </c>
      <c r="M106" s="24">
        <v>9.75</v>
      </c>
      <c r="N106" s="25" t="s">
        <v>0</v>
      </c>
    </row>
    <row r="107" spans="2:14" x14ac:dyDescent="0.25">
      <c r="B107" s="19" t="s">
        <v>118</v>
      </c>
      <c r="C107" s="20" t="s">
        <v>127</v>
      </c>
      <c r="D107" s="21"/>
      <c r="E107" s="21" t="s">
        <v>136</v>
      </c>
      <c r="F107" s="20" t="s">
        <v>137</v>
      </c>
      <c r="G107" s="22" t="s">
        <v>316</v>
      </c>
      <c r="H107" s="22" t="s">
        <v>317</v>
      </c>
      <c r="I107" s="20" t="s">
        <v>138</v>
      </c>
      <c r="J107" s="23">
        <v>1274250</v>
      </c>
      <c r="K107" s="24">
        <v>1010849</v>
      </c>
      <c r="L107" s="23">
        <v>1005075.55</v>
      </c>
      <c r="M107" s="24">
        <v>11</v>
      </c>
      <c r="N107" s="25" t="s">
        <v>0</v>
      </c>
    </row>
    <row r="108" spans="2:14" x14ac:dyDescent="0.25">
      <c r="B108" s="19" t="s">
        <v>118</v>
      </c>
      <c r="C108" s="20" t="s">
        <v>127</v>
      </c>
      <c r="D108" s="21"/>
      <c r="E108" s="21" t="s">
        <v>136</v>
      </c>
      <c r="F108" s="20" t="s">
        <v>137</v>
      </c>
      <c r="G108" s="22" t="s">
        <v>318</v>
      </c>
      <c r="H108" s="22" t="s">
        <v>317</v>
      </c>
      <c r="I108" s="20" t="s">
        <v>138</v>
      </c>
      <c r="J108" s="23">
        <v>6371230</v>
      </c>
      <c r="K108" s="24">
        <v>5063287</v>
      </c>
      <c r="L108" s="23">
        <v>5025379.34</v>
      </c>
      <c r="M108" s="24">
        <v>11</v>
      </c>
      <c r="N108" s="25" t="s">
        <v>0</v>
      </c>
    </row>
    <row r="109" spans="2:14" x14ac:dyDescent="0.25">
      <c r="B109" s="19" t="s">
        <v>118</v>
      </c>
      <c r="C109" s="20" t="s">
        <v>127</v>
      </c>
      <c r="D109" s="21"/>
      <c r="E109" s="21" t="s">
        <v>136</v>
      </c>
      <c r="F109" s="20" t="s">
        <v>137</v>
      </c>
      <c r="G109" s="22" t="s">
        <v>319</v>
      </c>
      <c r="H109" s="22" t="s">
        <v>317</v>
      </c>
      <c r="I109" s="20" t="s">
        <v>138</v>
      </c>
      <c r="J109" s="23">
        <v>2548490</v>
      </c>
      <c r="K109" s="24">
        <v>2034356</v>
      </c>
      <c r="L109" s="23">
        <v>2010150.79</v>
      </c>
      <c r="M109" s="24">
        <v>11</v>
      </c>
      <c r="N109" s="25" t="s">
        <v>0</v>
      </c>
    </row>
    <row r="110" spans="2:14" x14ac:dyDescent="0.25">
      <c r="B110" s="19" t="s">
        <v>118</v>
      </c>
      <c r="C110" s="20" t="s">
        <v>127</v>
      </c>
      <c r="D110" s="21"/>
      <c r="E110" s="21" t="s">
        <v>136</v>
      </c>
      <c r="F110" s="20" t="s">
        <v>137</v>
      </c>
      <c r="G110" s="22" t="s">
        <v>320</v>
      </c>
      <c r="H110" s="22" t="s">
        <v>317</v>
      </c>
      <c r="I110" s="20" t="s">
        <v>138</v>
      </c>
      <c r="J110" s="23">
        <v>1274250</v>
      </c>
      <c r="K110" s="24">
        <v>1018384</v>
      </c>
      <c r="L110" s="23">
        <v>1005075.45</v>
      </c>
      <c r="M110" s="24">
        <v>11</v>
      </c>
      <c r="N110" s="25" t="s">
        <v>0</v>
      </c>
    </row>
    <row r="111" spans="2:14" x14ac:dyDescent="0.25">
      <c r="B111" s="19" t="s">
        <v>118</v>
      </c>
      <c r="C111" s="20" t="s">
        <v>127</v>
      </c>
      <c r="D111" s="21"/>
      <c r="E111" s="21" t="s">
        <v>136</v>
      </c>
      <c r="F111" s="20" t="s">
        <v>137</v>
      </c>
      <c r="G111" s="22" t="s">
        <v>321</v>
      </c>
      <c r="H111" s="22" t="s">
        <v>317</v>
      </c>
      <c r="I111" s="20" t="s">
        <v>138</v>
      </c>
      <c r="J111" s="23">
        <v>1274250</v>
      </c>
      <c r="K111" s="24">
        <v>1018985</v>
      </c>
      <c r="L111" s="23">
        <v>1005075.18</v>
      </c>
      <c r="M111" s="24">
        <v>11</v>
      </c>
      <c r="N111" s="25" t="s">
        <v>0</v>
      </c>
    </row>
    <row r="112" spans="2:14" x14ac:dyDescent="0.25">
      <c r="B112" s="19" t="s">
        <v>118</v>
      </c>
      <c r="C112" s="20" t="s">
        <v>127</v>
      </c>
      <c r="D112" s="21"/>
      <c r="E112" s="21" t="s">
        <v>136</v>
      </c>
      <c r="F112" s="20" t="s">
        <v>137</v>
      </c>
      <c r="G112" s="22" t="s">
        <v>322</v>
      </c>
      <c r="H112" s="22" t="s">
        <v>317</v>
      </c>
      <c r="I112" s="20" t="s">
        <v>138</v>
      </c>
      <c r="J112" s="23">
        <v>1274250</v>
      </c>
      <c r="K112" s="24">
        <v>1024411</v>
      </c>
      <c r="L112" s="23">
        <v>1005071.06</v>
      </c>
      <c r="M112" s="24">
        <v>11</v>
      </c>
      <c r="N112" s="25" t="s">
        <v>0</v>
      </c>
    </row>
    <row r="113" spans="2:14" x14ac:dyDescent="0.25">
      <c r="B113" s="19" t="s">
        <v>118</v>
      </c>
      <c r="C113" s="20" t="s">
        <v>127</v>
      </c>
      <c r="D113" s="21"/>
      <c r="E113" s="21" t="s">
        <v>136</v>
      </c>
      <c r="F113" s="20" t="s">
        <v>137</v>
      </c>
      <c r="G113" s="22" t="s">
        <v>323</v>
      </c>
      <c r="H113" s="22" t="s">
        <v>317</v>
      </c>
      <c r="I113" s="20" t="s">
        <v>138</v>
      </c>
      <c r="J113" s="23">
        <v>2548490</v>
      </c>
      <c r="K113" s="24">
        <v>2050632</v>
      </c>
      <c r="L113" s="23">
        <v>2010139.17</v>
      </c>
      <c r="M113" s="24">
        <v>11</v>
      </c>
      <c r="N113" s="25" t="s">
        <v>0</v>
      </c>
    </row>
    <row r="114" spans="2:14" x14ac:dyDescent="0.25">
      <c r="B114" s="19" t="s">
        <v>118</v>
      </c>
      <c r="C114" s="20" t="s">
        <v>127</v>
      </c>
      <c r="D114" s="21"/>
      <c r="E114" s="21" t="s">
        <v>136</v>
      </c>
      <c r="F114" s="20" t="s">
        <v>137</v>
      </c>
      <c r="G114" s="22" t="s">
        <v>324</v>
      </c>
      <c r="H114" s="22" t="s">
        <v>317</v>
      </c>
      <c r="I114" s="20" t="s">
        <v>138</v>
      </c>
      <c r="J114" s="23">
        <v>3740466</v>
      </c>
      <c r="K114" s="24">
        <v>3025316</v>
      </c>
      <c r="L114" s="23">
        <v>3015225.92</v>
      </c>
      <c r="M114" s="24">
        <v>11</v>
      </c>
      <c r="N114" s="25" t="s">
        <v>0</v>
      </c>
    </row>
    <row r="115" spans="2:14" x14ac:dyDescent="0.25">
      <c r="B115" s="19" t="s">
        <v>118</v>
      </c>
      <c r="C115" s="20" t="s">
        <v>127</v>
      </c>
      <c r="D115" s="21"/>
      <c r="E115" s="21" t="s">
        <v>136</v>
      </c>
      <c r="F115" s="20" t="s">
        <v>137</v>
      </c>
      <c r="G115" s="22" t="s">
        <v>325</v>
      </c>
      <c r="H115" s="22" t="s">
        <v>317</v>
      </c>
      <c r="I115" s="20" t="s">
        <v>138</v>
      </c>
      <c r="J115" s="23">
        <v>11221398</v>
      </c>
      <c r="K115" s="24">
        <v>9124767</v>
      </c>
      <c r="L115" s="23">
        <v>9045692.5199999996</v>
      </c>
      <c r="M115" s="24">
        <v>11</v>
      </c>
      <c r="N115" s="25" t="s">
        <v>0</v>
      </c>
    </row>
    <row r="116" spans="2:14" x14ac:dyDescent="0.25">
      <c r="B116" s="19" t="s">
        <v>118</v>
      </c>
      <c r="C116" s="20" t="s">
        <v>127</v>
      </c>
      <c r="D116" s="21"/>
      <c r="E116" s="21" t="s">
        <v>136</v>
      </c>
      <c r="F116" s="20" t="s">
        <v>137</v>
      </c>
      <c r="G116" s="22" t="s">
        <v>326</v>
      </c>
      <c r="H116" s="22" t="s">
        <v>327</v>
      </c>
      <c r="I116" s="20" t="s">
        <v>138</v>
      </c>
      <c r="J116" s="23">
        <v>7056848</v>
      </c>
      <c r="K116" s="24">
        <v>5079110</v>
      </c>
      <c r="L116" s="23">
        <v>5022545.2699999996</v>
      </c>
      <c r="M116" s="24">
        <v>13.75</v>
      </c>
      <c r="N116" s="25" t="s">
        <v>0</v>
      </c>
    </row>
    <row r="117" spans="2:14" x14ac:dyDescent="0.25">
      <c r="B117" s="19" t="s">
        <v>118</v>
      </c>
      <c r="C117" s="20" t="s">
        <v>127</v>
      </c>
      <c r="D117" s="21"/>
      <c r="E117" s="21" t="s">
        <v>136</v>
      </c>
      <c r="F117" s="20" t="s">
        <v>137</v>
      </c>
      <c r="G117" s="22" t="s">
        <v>328</v>
      </c>
      <c r="H117" s="22" t="s">
        <v>329</v>
      </c>
      <c r="I117" s="20" t="s">
        <v>138</v>
      </c>
      <c r="J117" s="23">
        <v>13081982</v>
      </c>
      <c r="K117" s="24">
        <v>10127056</v>
      </c>
      <c r="L117" s="23">
        <v>10298389.67</v>
      </c>
      <c r="M117" s="24">
        <v>13.25</v>
      </c>
      <c r="N117" s="25" t="s">
        <v>0</v>
      </c>
    </row>
    <row r="118" spans="2:14" x14ac:dyDescent="0.25">
      <c r="B118" s="19" t="s">
        <v>118</v>
      </c>
      <c r="C118" s="20" t="s">
        <v>127</v>
      </c>
      <c r="D118" s="21"/>
      <c r="E118" s="21" t="s">
        <v>136</v>
      </c>
      <c r="F118" s="20" t="s">
        <v>137</v>
      </c>
      <c r="G118" s="22" t="s">
        <v>330</v>
      </c>
      <c r="H118" s="22" t="s">
        <v>329</v>
      </c>
      <c r="I118" s="20" t="s">
        <v>138</v>
      </c>
      <c r="J118" s="23">
        <v>10465589</v>
      </c>
      <c r="K118" s="24">
        <v>8104548</v>
      </c>
      <c r="L118" s="23">
        <v>8238713.6699999999</v>
      </c>
      <c r="M118" s="24">
        <v>13.25</v>
      </c>
      <c r="N118" s="25" t="s">
        <v>0</v>
      </c>
    </row>
    <row r="119" spans="2:14" x14ac:dyDescent="0.25">
      <c r="B119" s="19" t="s">
        <v>118</v>
      </c>
      <c r="C119" s="20" t="s">
        <v>127</v>
      </c>
      <c r="D119" s="21"/>
      <c r="E119" s="21" t="s">
        <v>136</v>
      </c>
      <c r="F119" s="20" t="s">
        <v>137</v>
      </c>
      <c r="G119" s="22" t="s">
        <v>331</v>
      </c>
      <c r="H119" s="22" t="s">
        <v>332</v>
      </c>
      <c r="I119" s="20" t="s">
        <v>138</v>
      </c>
      <c r="J119" s="23">
        <v>1523560</v>
      </c>
      <c r="K119" s="24">
        <v>1021862</v>
      </c>
      <c r="L119" s="23">
        <v>1004615.67</v>
      </c>
      <c r="M119" s="24">
        <v>14</v>
      </c>
      <c r="N119" s="25" t="s">
        <v>0</v>
      </c>
    </row>
    <row r="120" spans="2:14" x14ac:dyDescent="0.25">
      <c r="B120" s="19" t="s">
        <v>118</v>
      </c>
      <c r="C120" s="20" t="s">
        <v>127</v>
      </c>
      <c r="D120" s="21"/>
      <c r="E120" s="21" t="s">
        <v>136</v>
      </c>
      <c r="F120" s="20" t="s">
        <v>137</v>
      </c>
      <c r="G120" s="22" t="s">
        <v>333</v>
      </c>
      <c r="H120" s="22" t="s">
        <v>334</v>
      </c>
      <c r="I120" s="20" t="s">
        <v>138</v>
      </c>
      <c r="J120" s="23">
        <v>1564448</v>
      </c>
      <c r="K120" s="24">
        <v>1016284</v>
      </c>
      <c r="L120" s="23">
        <v>1031822.92</v>
      </c>
      <c r="M120" s="24">
        <v>14.15</v>
      </c>
      <c r="N120" s="25" t="s">
        <v>0</v>
      </c>
    </row>
    <row r="121" spans="2:14" x14ac:dyDescent="0.25">
      <c r="B121" s="19" t="s">
        <v>118</v>
      </c>
      <c r="C121" s="20" t="s">
        <v>127</v>
      </c>
      <c r="D121" s="21"/>
      <c r="E121" s="21" t="s">
        <v>136</v>
      </c>
      <c r="F121" s="20" t="s">
        <v>137</v>
      </c>
      <c r="G121" s="22" t="s">
        <v>335</v>
      </c>
      <c r="H121" s="22" t="s">
        <v>336</v>
      </c>
      <c r="I121" s="20" t="s">
        <v>138</v>
      </c>
      <c r="J121" s="23">
        <v>18692664</v>
      </c>
      <c r="K121" s="24">
        <v>10000002</v>
      </c>
      <c r="L121" s="23">
        <v>10217993.130000001</v>
      </c>
      <c r="M121" s="24">
        <v>13.1</v>
      </c>
      <c r="N121" s="25" t="s">
        <v>0</v>
      </c>
    </row>
    <row r="122" spans="2:14" x14ac:dyDescent="0.25">
      <c r="B122" s="19" t="s">
        <v>118</v>
      </c>
      <c r="C122" s="20" t="s">
        <v>127</v>
      </c>
      <c r="D122" s="21"/>
      <c r="E122" s="21" t="s">
        <v>136</v>
      </c>
      <c r="F122" s="20" t="s">
        <v>137</v>
      </c>
      <c r="G122" s="22" t="s">
        <v>337</v>
      </c>
      <c r="H122" s="22" t="s">
        <v>336</v>
      </c>
      <c r="I122" s="20" t="s">
        <v>138</v>
      </c>
      <c r="J122" s="23">
        <v>41123846</v>
      </c>
      <c r="K122" s="24">
        <v>22023691</v>
      </c>
      <c r="L122" s="23">
        <v>22479876.59</v>
      </c>
      <c r="M122" s="24">
        <v>13.1</v>
      </c>
      <c r="N122" s="25" t="s">
        <v>0</v>
      </c>
    </row>
    <row r="123" spans="2:14" x14ac:dyDescent="0.25">
      <c r="B123" s="19" t="s">
        <v>118</v>
      </c>
      <c r="C123" s="20" t="s">
        <v>127</v>
      </c>
      <c r="D123" s="21"/>
      <c r="E123" s="21" t="s">
        <v>136</v>
      </c>
      <c r="F123" s="20" t="s">
        <v>137</v>
      </c>
      <c r="G123" s="22" t="s">
        <v>338</v>
      </c>
      <c r="H123" s="22" t="s">
        <v>332</v>
      </c>
      <c r="I123" s="20" t="s">
        <v>138</v>
      </c>
      <c r="J123" s="23">
        <v>5954624</v>
      </c>
      <c r="K123" s="24">
        <v>4130412</v>
      </c>
      <c r="L123" s="23">
        <v>4018246.26</v>
      </c>
      <c r="M123" s="24">
        <v>14</v>
      </c>
      <c r="N123" s="25" t="s">
        <v>0</v>
      </c>
    </row>
    <row r="124" spans="2:14" x14ac:dyDescent="0.25">
      <c r="B124" s="19" t="s">
        <v>118</v>
      </c>
      <c r="C124" s="20" t="s">
        <v>127</v>
      </c>
      <c r="D124" s="21"/>
      <c r="E124" s="21" t="s">
        <v>136</v>
      </c>
      <c r="F124" s="20" t="s">
        <v>137</v>
      </c>
      <c r="G124" s="22" t="s">
        <v>339</v>
      </c>
      <c r="H124" s="22" t="s">
        <v>329</v>
      </c>
      <c r="I124" s="20" t="s">
        <v>138</v>
      </c>
      <c r="J124" s="23">
        <v>74527810</v>
      </c>
      <c r="K124" s="24">
        <v>60000000</v>
      </c>
      <c r="L124" s="23">
        <v>61788730.270000003</v>
      </c>
      <c r="M124" s="24">
        <v>13.25</v>
      </c>
      <c r="N124" s="25" t="s">
        <v>0</v>
      </c>
    </row>
    <row r="125" spans="2:14" x14ac:dyDescent="0.25">
      <c r="B125" s="19" t="s">
        <v>118</v>
      </c>
      <c r="C125" s="20" t="s">
        <v>127</v>
      </c>
      <c r="D125" s="21"/>
      <c r="E125" s="21" t="s">
        <v>136</v>
      </c>
      <c r="F125" s="20" t="s">
        <v>137</v>
      </c>
      <c r="G125" s="22" t="s">
        <v>340</v>
      </c>
      <c r="H125" s="22" t="s">
        <v>327</v>
      </c>
      <c r="I125" s="20" t="s">
        <v>138</v>
      </c>
      <c r="J125" s="23">
        <v>52341097</v>
      </c>
      <c r="K125" s="24">
        <v>41362877</v>
      </c>
      <c r="L125" s="23">
        <v>40535906.859999999</v>
      </c>
      <c r="M125" s="24">
        <v>12.75</v>
      </c>
      <c r="N125" s="25" t="s">
        <v>0</v>
      </c>
    </row>
    <row r="126" spans="2:14" x14ac:dyDescent="0.25">
      <c r="B126" s="19" t="s">
        <v>118</v>
      </c>
      <c r="C126" s="20" t="s">
        <v>127</v>
      </c>
      <c r="D126" s="21"/>
      <c r="E126" s="21" t="s">
        <v>136</v>
      </c>
      <c r="F126" s="20" t="s">
        <v>137</v>
      </c>
      <c r="G126" s="22" t="s">
        <v>341</v>
      </c>
      <c r="H126" s="22" t="s">
        <v>336</v>
      </c>
      <c r="I126" s="20" t="s">
        <v>138</v>
      </c>
      <c r="J126" s="23">
        <v>14431557</v>
      </c>
      <c r="K126" s="24">
        <v>8002870</v>
      </c>
      <c r="L126" s="23">
        <v>8174385.5499999998</v>
      </c>
      <c r="M126" s="24">
        <v>13.1</v>
      </c>
      <c r="N126" s="25" t="s">
        <v>0</v>
      </c>
    </row>
    <row r="127" spans="2:14" x14ac:dyDescent="0.25">
      <c r="B127" s="19" t="s">
        <v>118</v>
      </c>
      <c r="C127" s="20" t="s">
        <v>127</v>
      </c>
      <c r="D127" s="21"/>
      <c r="E127" s="21" t="s">
        <v>136</v>
      </c>
      <c r="F127" s="20" t="s">
        <v>137</v>
      </c>
      <c r="G127" s="22" t="s">
        <v>342</v>
      </c>
      <c r="H127" s="22" t="s">
        <v>329</v>
      </c>
      <c r="I127" s="20" t="s">
        <v>138</v>
      </c>
      <c r="J127" s="23">
        <v>24181918</v>
      </c>
      <c r="K127" s="24">
        <v>20174246</v>
      </c>
      <c r="L127" s="23">
        <v>20596676.309999999</v>
      </c>
      <c r="M127" s="24">
        <v>13.25</v>
      </c>
      <c r="N127" s="25" t="s">
        <v>0</v>
      </c>
    </row>
    <row r="128" spans="2:14" x14ac:dyDescent="0.25">
      <c r="B128" s="19" t="s">
        <v>118</v>
      </c>
      <c r="C128" s="20" t="s">
        <v>127</v>
      </c>
      <c r="D128" s="21"/>
      <c r="E128" s="21" t="s">
        <v>136</v>
      </c>
      <c r="F128" s="20" t="s">
        <v>137</v>
      </c>
      <c r="G128" s="22" t="s">
        <v>343</v>
      </c>
      <c r="H128" s="22" t="s">
        <v>332</v>
      </c>
      <c r="I128" s="20" t="s">
        <v>138</v>
      </c>
      <c r="J128" s="23">
        <v>70942460</v>
      </c>
      <c r="K128" s="24">
        <v>51112329</v>
      </c>
      <c r="L128" s="23">
        <v>50231598.649999999</v>
      </c>
      <c r="M128" s="24">
        <v>14</v>
      </c>
      <c r="N128" s="25" t="s">
        <v>0</v>
      </c>
    </row>
    <row r="129" spans="2:14" x14ac:dyDescent="0.25">
      <c r="B129" s="19" t="s">
        <v>118</v>
      </c>
      <c r="C129" s="20" t="s">
        <v>127</v>
      </c>
      <c r="D129" s="21"/>
      <c r="E129" s="21" t="s">
        <v>136</v>
      </c>
      <c r="F129" s="20" t="s">
        <v>137</v>
      </c>
      <c r="G129" s="22" t="s">
        <v>344</v>
      </c>
      <c r="H129" s="22" t="s">
        <v>345</v>
      </c>
      <c r="I129" s="20" t="s">
        <v>138</v>
      </c>
      <c r="J129" s="23">
        <v>25351500</v>
      </c>
      <c r="K129" s="24">
        <v>13009546</v>
      </c>
      <c r="L129" s="23">
        <v>13218075.6</v>
      </c>
      <c r="M129" s="24">
        <v>13.4</v>
      </c>
      <c r="N129" s="25" t="s">
        <v>0</v>
      </c>
    </row>
    <row r="130" spans="2:14" x14ac:dyDescent="0.25">
      <c r="B130" s="19" t="s">
        <v>118</v>
      </c>
      <c r="C130" s="20" t="s">
        <v>127</v>
      </c>
      <c r="D130" s="21"/>
      <c r="E130" s="21" t="s">
        <v>136</v>
      </c>
      <c r="F130" s="20" t="s">
        <v>137</v>
      </c>
      <c r="G130" s="22" t="s">
        <v>346</v>
      </c>
      <c r="H130" s="22" t="s">
        <v>347</v>
      </c>
      <c r="I130" s="20" t="s">
        <v>138</v>
      </c>
      <c r="J130" s="23">
        <v>23786242.469999999</v>
      </c>
      <c r="K130" s="24">
        <v>12983058</v>
      </c>
      <c r="L130" s="23">
        <v>13171955.16</v>
      </c>
      <c r="M130" s="24">
        <v>13.15</v>
      </c>
      <c r="N130" s="25" t="s">
        <v>0</v>
      </c>
    </row>
    <row r="131" spans="2:14" x14ac:dyDescent="0.25">
      <c r="B131" s="19" t="s">
        <v>118</v>
      </c>
      <c r="C131" s="20" t="s">
        <v>127</v>
      </c>
      <c r="D131" s="21"/>
      <c r="E131" s="21" t="s">
        <v>136</v>
      </c>
      <c r="F131" s="20" t="s">
        <v>137</v>
      </c>
      <c r="G131" s="22" t="s">
        <v>348</v>
      </c>
      <c r="H131" s="22" t="s">
        <v>327</v>
      </c>
      <c r="I131" s="20" t="s">
        <v>138</v>
      </c>
      <c r="J131" s="23">
        <v>73906304</v>
      </c>
      <c r="K131" s="24">
        <v>58098601</v>
      </c>
      <c r="L131" s="23">
        <v>58309370.880000003</v>
      </c>
      <c r="M131" s="24">
        <v>13.75</v>
      </c>
      <c r="N131" s="25" t="s">
        <v>0</v>
      </c>
    </row>
    <row r="132" spans="2:14" x14ac:dyDescent="0.25">
      <c r="B132" s="19" t="s">
        <v>118</v>
      </c>
      <c r="C132" s="20" t="s">
        <v>127</v>
      </c>
      <c r="D132" s="21"/>
      <c r="E132" s="21" t="s">
        <v>136</v>
      </c>
      <c r="F132" s="20" t="s">
        <v>137</v>
      </c>
      <c r="G132" s="22" t="s">
        <v>349</v>
      </c>
      <c r="H132" s="22" t="s">
        <v>347</v>
      </c>
      <c r="I132" s="20" t="s">
        <v>138</v>
      </c>
      <c r="J132" s="23">
        <v>125784821.92</v>
      </c>
      <c r="K132" s="24">
        <v>70025218</v>
      </c>
      <c r="L132" s="23">
        <v>71531361.870000005</v>
      </c>
      <c r="M132" s="24">
        <v>13.15</v>
      </c>
      <c r="N132" s="25" t="s">
        <v>0</v>
      </c>
    </row>
    <row r="133" spans="2:14" x14ac:dyDescent="0.25">
      <c r="B133" s="19" t="s">
        <v>118</v>
      </c>
      <c r="C133" s="20" t="s">
        <v>127</v>
      </c>
      <c r="D133" s="21"/>
      <c r="E133" s="21" t="s">
        <v>136</v>
      </c>
      <c r="F133" s="20" t="s">
        <v>137</v>
      </c>
      <c r="G133" s="22" t="s">
        <v>350</v>
      </c>
      <c r="H133" s="22" t="s">
        <v>317</v>
      </c>
      <c r="I133" s="20" t="s">
        <v>138</v>
      </c>
      <c r="J133" s="23">
        <v>35250820</v>
      </c>
      <c r="K133" s="24">
        <v>31579234</v>
      </c>
      <c r="L133" s="23">
        <v>31157573.800000001</v>
      </c>
      <c r="M133" s="24">
        <v>11</v>
      </c>
      <c r="N133" s="25" t="s">
        <v>0</v>
      </c>
    </row>
    <row r="134" spans="2:14" x14ac:dyDescent="0.25">
      <c r="B134" s="19" t="s">
        <v>118</v>
      </c>
      <c r="C134" s="20" t="s">
        <v>127</v>
      </c>
      <c r="D134" s="21"/>
      <c r="E134" s="21" t="s">
        <v>136</v>
      </c>
      <c r="F134" s="20" t="s">
        <v>137</v>
      </c>
      <c r="G134" s="22" t="s">
        <v>351</v>
      </c>
      <c r="H134" s="22" t="s">
        <v>347</v>
      </c>
      <c r="I134" s="20" t="s">
        <v>138</v>
      </c>
      <c r="J134" s="23">
        <v>75470893.150000006</v>
      </c>
      <c r="K134" s="24">
        <v>43044073</v>
      </c>
      <c r="L134" s="23">
        <v>42922242.310000002</v>
      </c>
      <c r="M134" s="24">
        <v>13.15</v>
      </c>
      <c r="N134" s="25" t="s">
        <v>0</v>
      </c>
    </row>
    <row r="135" spans="2:14" x14ac:dyDescent="0.25">
      <c r="B135" s="19" t="s">
        <v>118</v>
      </c>
      <c r="C135" s="20" t="s">
        <v>127</v>
      </c>
      <c r="D135" s="21"/>
      <c r="E135" s="21" t="s">
        <v>136</v>
      </c>
      <c r="F135" s="20" t="s">
        <v>137</v>
      </c>
      <c r="G135" s="22" t="s">
        <v>352</v>
      </c>
      <c r="H135" s="22" t="s">
        <v>353</v>
      </c>
      <c r="I135" s="20" t="s">
        <v>138</v>
      </c>
      <c r="J135" s="23">
        <v>32316780</v>
      </c>
      <c r="K135" s="24">
        <v>27795206</v>
      </c>
      <c r="L135" s="23">
        <v>27432765.510000002</v>
      </c>
      <c r="M135" s="24">
        <v>12.5</v>
      </c>
      <c r="N135" s="25" t="s">
        <v>0</v>
      </c>
    </row>
    <row r="136" spans="2:14" x14ac:dyDescent="0.25">
      <c r="B136" s="19" t="s">
        <v>118</v>
      </c>
      <c r="C136" s="20" t="s">
        <v>127</v>
      </c>
      <c r="D136" s="21"/>
      <c r="E136" s="21" t="s">
        <v>136</v>
      </c>
      <c r="F136" s="20" t="s">
        <v>137</v>
      </c>
      <c r="G136" s="22" t="s">
        <v>354</v>
      </c>
      <c r="H136" s="22" t="s">
        <v>347</v>
      </c>
      <c r="I136" s="20" t="s">
        <v>138</v>
      </c>
      <c r="J136" s="23">
        <v>104084324.66</v>
      </c>
      <c r="K136" s="24">
        <v>59595172</v>
      </c>
      <c r="L136" s="23">
        <v>60296352.130000003</v>
      </c>
      <c r="M136" s="24">
        <v>13.15</v>
      </c>
      <c r="N136" s="25" t="s">
        <v>0</v>
      </c>
    </row>
    <row r="137" spans="2:14" x14ac:dyDescent="0.25">
      <c r="B137" s="19" t="s">
        <v>118</v>
      </c>
      <c r="C137" s="20" t="s">
        <v>127</v>
      </c>
      <c r="D137" s="21"/>
      <c r="E137" s="21" t="s">
        <v>136</v>
      </c>
      <c r="F137" s="20" t="s">
        <v>137</v>
      </c>
      <c r="G137" s="22" t="s">
        <v>355</v>
      </c>
      <c r="H137" s="22" t="s">
        <v>327</v>
      </c>
      <c r="I137" s="20" t="s">
        <v>138</v>
      </c>
      <c r="J137" s="23">
        <v>166384518</v>
      </c>
      <c r="K137" s="24">
        <v>140477384</v>
      </c>
      <c r="L137" s="23">
        <v>138728670.69</v>
      </c>
      <c r="M137" s="24">
        <v>13.75</v>
      </c>
      <c r="N137" s="25" t="s">
        <v>0</v>
      </c>
    </row>
    <row r="138" spans="2:14" x14ac:dyDescent="0.25">
      <c r="B138" s="19" t="s">
        <v>118</v>
      </c>
      <c r="C138" s="20" t="s">
        <v>127</v>
      </c>
      <c r="D138" s="21"/>
      <c r="E138" s="21" t="s">
        <v>136</v>
      </c>
      <c r="F138" s="20" t="s">
        <v>137</v>
      </c>
      <c r="G138" s="22" t="s">
        <v>356</v>
      </c>
      <c r="H138" s="22" t="s">
        <v>357</v>
      </c>
      <c r="I138" s="20" t="s">
        <v>138</v>
      </c>
      <c r="J138" s="23">
        <v>342720414</v>
      </c>
      <c r="K138" s="24">
        <v>294568493</v>
      </c>
      <c r="L138" s="23">
        <v>296219921.63999999</v>
      </c>
      <c r="M138" s="24">
        <v>11.5</v>
      </c>
      <c r="N138" s="25" t="s">
        <v>0</v>
      </c>
    </row>
    <row r="139" spans="2:14" x14ac:dyDescent="0.25">
      <c r="B139" s="19" t="s">
        <v>118</v>
      </c>
      <c r="C139" s="20" t="s">
        <v>127</v>
      </c>
      <c r="D139" s="21"/>
      <c r="E139" s="21" t="s">
        <v>136</v>
      </c>
      <c r="F139" s="20" t="s">
        <v>137</v>
      </c>
      <c r="G139" s="22" t="s">
        <v>358</v>
      </c>
      <c r="H139" s="22" t="s">
        <v>359</v>
      </c>
      <c r="I139" s="20" t="s">
        <v>138</v>
      </c>
      <c r="J139" s="23">
        <v>85667132</v>
      </c>
      <c r="K139" s="24">
        <v>50774590</v>
      </c>
      <c r="L139" s="23">
        <v>50828613.119999997</v>
      </c>
      <c r="M139" s="24">
        <v>13.15</v>
      </c>
      <c r="N139" s="25" t="s">
        <v>0</v>
      </c>
    </row>
    <row r="140" spans="2:14" x14ac:dyDescent="0.25">
      <c r="B140" s="19" t="s">
        <v>152</v>
      </c>
      <c r="C140" s="20" t="s">
        <v>155</v>
      </c>
      <c r="D140" s="21"/>
      <c r="E140" s="21" t="s">
        <v>136</v>
      </c>
      <c r="F140" s="20" t="s">
        <v>137</v>
      </c>
      <c r="G140" s="22" t="s">
        <v>360</v>
      </c>
      <c r="H140" s="22" t="s">
        <v>361</v>
      </c>
      <c r="I140" s="20" t="s">
        <v>138</v>
      </c>
      <c r="J140" s="23">
        <v>24947672</v>
      </c>
      <c r="K140" s="24">
        <v>15058561</v>
      </c>
      <c r="L140" s="23">
        <v>15235435.49</v>
      </c>
      <c r="M140" s="24">
        <v>9.5</v>
      </c>
      <c r="N140" s="25" t="s">
        <v>0</v>
      </c>
    </row>
    <row r="141" spans="2:14" x14ac:dyDescent="0.25">
      <c r="B141" s="19" t="s">
        <v>152</v>
      </c>
      <c r="C141" s="20" t="s">
        <v>155</v>
      </c>
      <c r="D141" s="21"/>
      <c r="E141" s="21" t="s">
        <v>136</v>
      </c>
      <c r="F141" s="20" t="s">
        <v>137</v>
      </c>
      <c r="G141" s="22" t="s">
        <v>362</v>
      </c>
      <c r="H141" s="22" t="s">
        <v>361</v>
      </c>
      <c r="I141" s="20" t="s">
        <v>138</v>
      </c>
      <c r="J141" s="23">
        <v>1663180</v>
      </c>
      <c r="K141" s="24">
        <v>1005464</v>
      </c>
      <c r="L141" s="23">
        <v>1015718.81</v>
      </c>
      <c r="M141" s="24">
        <v>9.5</v>
      </c>
      <c r="N141" s="25" t="s">
        <v>0</v>
      </c>
    </row>
    <row r="142" spans="2:14" x14ac:dyDescent="0.25">
      <c r="B142" s="19" t="s">
        <v>152</v>
      </c>
      <c r="C142" s="20" t="s">
        <v>155</v>
      </c>
      <c r="D142" s="21"/>
      <c r="E142" s="21" t="s">
        <v>136</v>
      </c>
      <c r="F142" s="20" t="s">
        <v>137</v>
      </c>
      <c r="G142" s="22" t="s">
        <v>363</v>
      </c>
      <c r="H142" s="22" t="s">
        <v>361</v>
      </c>
      <c r="I142" s="20" t="s">
        <v>138</v>
      </c>
      <c r="J142" s="23">
        <v>1663180</v>
      </c>
      <c r="K142" s="24">
        <v>1005985</v>
      </c>
      <c r="L142" s="23">
        <v>1015725.81</v>
      </c>
      <c r="M142" s="24">
        <v>9.5</v>
      </c>
      <c r="N142" s="25" t="s">
        <v>0</v>
      </c>
    </row>
    <row r="143" spans="2:14" x14ac:dyDescent="0.25">
      <c r="B143" s="19" t="s">
        <v>152</v>
      </c>
      <c r="C143" s="20" t="s">
        <v>155</v>
      </c>
      <c r="D143" s="21"/>
      <c r="E143" s="21" t="s">
        <v>136</v>
      </c>
      <c r="F143" s="20" t="s">
        <v>137</v>
      </c>
      <c r="G143" s="22" t="s">
        <v>364</v>
      </c>
      <c r="H143" s="22" t="s">
        <v>361</v>
      </c>
      <c r="I143" s="20" t="s">
        <v>138</v>
      </c>
      <c r="J143" s="23">
        <v>1663180</v>
      </c>
      <c r="K143" s="24">
        <v>1006249</v>
      </c>
      <c r="L143" s="23">
        <v>1015729.23</v>
      </c>
      <c r="M143" s="24">
        <v>9.5</v>
      </c>
      <c r="N143" s="25" t="s">
        <v>0</v>
      </c>
    </row>
    <row r="144" spans="2:14" x14ac:dyDescent="0.25">
      <c r="B144" s="19" t="s">
        <v>152</v>
      </c>
      <c r="C144" s="20" t="s">
        <v>155</v>
      </c>
      <c r="D144" s="21"/>
      <c r="E144" s="21" t="s">
        <v>136</v>
      </c>
      <c r="F144" s="20" t="s">
        <v>137</v>
      </c>
      <c r="G144" s="22" t="s">
        <v>365</v>
      </c>
      <c r="H144" s="22" t="s">
        <v>361</v>
      </c>
      <c r="I144" s="20" t="s">
        <v>138</v>
      </c>
      <c r="J144" s="23">
        <v>1663180</v>
      </c>
      <c r="K144" s="24">
        <v>1006249</v>
      </c>
      <c r="L144" s="23">
        <v>1015729.23</v>
      </c>
      <c r="M144" s="24">
        <v>9.5</v>
      </c>
      <c r="N144" s="25" t="s">
        <v>0</v>
      </c>
    </row>
    <row r="145" spans="2:14" x14ac:dyDescent="0.25">
      <c r="B145" s="19" t="s">
        <v>152</v>
      </c>
      <c r="C145" s="20" t="s">
        <v>155</v>
      </c>
      <c r="D145" s="21"/>
      <c r="E145" s="21" t="s">
        <v>136</v>
      </c>
      <c r="F145" s="20" t="s">
        <v>137</v>
      </c>
      <c r="G145" s="22" t="s">
        <v>366</v>
      </c>
      <c r="H145" s="22" t="s">
        <v>361</v>
      </c>
      <c r="I145" s="20" t="s">
        <v>138</v>
      </c>
      <c r="J145" s="23">
        <v>4989540</v>
      </c>
      <c r="K145" s="24">
        <v>3028110</v>
      </c>
      <c r="L145" s="23">
        <v>3047299.35</v>
      </c>
      <c r="M145" s="24">
        <v>9.5</v>
      </c>
      <c r="N145" s="25" t="s">
        <v>0</v>
      </c>
    </row>
    <row r="146" spans="2:14" x14ac:dyDescent="0.25">
      <c r="B146" s="19" t="s">
        <v>152</v>
      </c>
      <c r="C146" s="20" t="s">
        <v>155</v>
      </c>
      <c r="D146" s="21"/>
      <c r="E146" s="21" t="s">
        <v>136</v>
      </c>
      <c r="F146" s="20" t="s">
        <v>137</v>
      </c>
      <c r="G146" s="22" t="s">
        <v>367</v>
      </c>
      <c r="H146" s="22" t="s">
        <v>361</v>
      </c>
      <c r="I146" s="20" t="s">
        <v>138</v>
      </c>
      <c r="J146" s="23">
        <v>4989540</v>
      </c>
      <c r="K146" s="24">
        <v>3029673</v>
      </c>
      <c r="L146" s="23">
        <v>3047315.95</v>
      </c>
      <c r="M146" s="24">
        <v>9.5</v>
      </c>
      <c r="N146" s="25" t="s">
        <v>0</v>
      </c>
    </row>
    <row r="147" spans="2:14" x14ac:dyDescent="0.25">
      <c r="B147" s="19" t="s">
        <v>152</v>
      </c>
      <c r="C147" s="20" t="s">
        <v>155</v>
      </c>
      <c r="D147" s="21"/>
      <c r="E147" s="21" t="s">
        <v>136</v>
      </c>
      <c r="F147" s="20" t="s">
        <v>137</v>
      </c>
      <c r="G147" s="22" t="s">
        <v>368</v>
      </c>
      <c r="H147" s="22" t="s">
        <v>361</v>
      </c>
      <c r="I147" s="20" t="s">
        <v>138</v>
      </c>
      <c r="J147" s="23">
        <v>19958132</v>
      </c>
      <c r="K147" s="24">
        <v>12196767</v>
      </c>
      <c r="L147" s="23">
        <v>12189880.890000001</v>
      </c>
      <c r="M147" s="24">
        <v>9.5</v>
      </c>
      <c r="N147" s="25" t="s">
        <v>0</v>
      </c>
    </row>
    <row r="148" spans="2:14" x14ac:dyDescent="0.25">
      <c r="B148" s="19" t="s">
        <v>152</v>
      </c>
      <c r="C148" s="20" t="s">
        <v>155</v>
      </c>
      <c r="D148" s="21"/>
      <c r="E148" s="21" t="s">
        <v>136</v>
      </c>
      <c r="F148" s="20" t="s">
        <v>137</v>
      </c>
      <c r="G148" s="22" t="s">
        <v>369</v>
      </c>
      <c r="H148" s="22" t="s">
        <v>370</v>
      </c>
      <c r="I148" s="20" t="s">
        <v>138</v>
      </c>
      <c r="J148" s="23">
        <v>143879451</v>
      </c>
      <c r="K148" s="24">
        <v>102147971</v>
      </c>
      <c r="L148" s="23">
        <v>100861405.94</v>
      </c>
      <c r="M148" s="24">
        <v>8</v>
      </c>
      <c r="N148" s="25" t="s">
        <v>0</v>
      </c>
    </row>
    <row r="149" spans="2:14" x14ac:dyDescent="0.25">
      <c r="B149" s="19" t="s">
        <v>152</v>
      </c>
      <c r="C149" s="20" t="s">
        <v>155</v>
      </c>
      <c r="D149" s="21"/>
      <c r="E149" s="21" t="s">
        <v>136</v>
      </c>
      <c r="F149" s="20" t="s">
        <v>137</v>
      </c>
      <c r="G149" s="22" t="s">
        <v>371</v>
      </c>
      <c r="H149" s="22" t="s">
        <v>361</v>
      </c>
      <c r="I149" s="20" t="s">
        <v>138</v>
      </c>
      <c r="J149" s="23">
        <v>376425204</v>
      </c>
      <c r="K149" s="24">
        <v>234799726</v>
      </c>
      <c r="L149" s="23">
        <v>230464785.97999999</v>
      </c>
      <c r="M149" s="24">
        <v>9.5</v>
      </c>
      <c r="N149" s="25" t="s">
        <v>0</v>
      </c>
    </row>
    <row r="150" spans="2:14" x14ac:dyDescent="0.25">
      <c r="B150" s="19" t="s">
        <v>152</v>
      </c>
      <c r="C150" s="20" t="s">
        <v>155</v>
      </c>
      <c r="D150" s="21"/>
      <c r="E150" s="21" t="s">
        <v>136</v>
      </c>
      <c r="F150" s="20" t="s">
        <v>137</v>
      </c>
      <c r="G150" s="22" t="s">
        <v>372</v>
      </c>
      <c r="H150" s="22" t="s">
        <v>370</v>
      </c>
      <c r="I150" s="20" t="s">
        <v>138</v>
      </c>
      <c r="J150" s="23">
        <v>13989040</v>
      </c>
      <c r="K150" s="24">
        <v>9264384</v>
      </c>
      <c r="L150" s="23">
        <v>9157844.7799999993</v>
      </c>
      <c r="M150" s="24">
        <v>8</v>
      </c>
      <c r="N150" s="25" t="s">
        <v>0</v>
      </c>
    </row>
    <row r="151" spans="2:14" x14ac:dyDescent="0.25">
      <c r="B151" s="19" t="s">
        <v>152</v>
      </c>
      <c r="C151" s="20" t="s">
        <v>155</v>
      </c>
      <c r="D151" s="21"/>
      <c r="E151" s="21" t="s">
        <v>136</v>
      </c>
      <c r="F151" s="20" t="s">
        <v>137</v>
      </c>
      <c r="G151" s="22" t="s">
        <v>373</v>
      </c>
      <c r="H151" s="22" t="s">
        <v>370</v>
      </c>
      <c r="I151" s="20" t="s">
        <v>138</v>
      </c>
      <c r="J151" s="23">
        <v>139890410</v>
      </c>
      <c r="K151" s="24">
        <v>92906850</v>
      </c>
      <c r="L151" s="23">
        <v>91521677.069999993</v>
      </c>
      <c r="M151" s="24">
        <v>8</v>
      </c>
      <c r="N151" s="25" t="s">
        <v>0</v>
      </c>
    </row>
    <row r="152" spans="2:14" x14ac:dyDescent="0.25">
      <c r="B152" s="19" t="s">
        <v>152</v>
      </c>
      <c r="C152" s="20" t="s">
        <v>155</v>
      </c>
      <c r="D152" s="21"/>
      <c r="E152" s="21" t="s">
        <v>136</v>
      </c>
      <c r="F152" s="20" t="s">
        <v>137</v>
      </c>
      <c r="G152" s="22" t="s">
        <v>374</v>
      </c>
      <c r="H152" s="22" t="s">
        <v>361</v>
      </c>
      <c r="I152" s="20" t="s">
        <v>138</v>
      </c>
      <c r="J152" s="23">
        <v>45632056</v>
      </c>
      <c r="K152" s="24">
        <v>29279590</v>
      </c>
      <c r="L152" s="23">
        <v>29649717.780000001</v>
      </c>
      <c r="M152" s="24">
        <v>9.5</v>
      </c>
      <c r="N152" s="25" t="s">
        <v>0</v>
      </c>
    </row>
    <row r="153" spans="2:14" x14ac:dyDescent="0.25">
      <c r="B153" s="19" t="s">
        <v>152</v>
      </c>
      <c r="C153" s="20" t="s">
        <v>155</v>
      </c>
      <c r="D153" s="21"/>
      <c r="E153" s="21" t="s">
        <v>136</v>
      </c>
      <c r="F153" s="20" t="s">
        <v>137</v>
      </c>
      <c r="G153" s="22" t="s">
        <v>375</v>
      </c>
      <c r="H153" s="22" t="s">
        <v>376</v>
      </c>
      <c r="I153" s="20" t="s">
        <v>138</v>
      </c>
      <c r="J153" s="23">
        <v>251316164</v>
      </c>
      <c r="K153" s="24">
        <v>149419177</v>
      </c>
      <c r="L153" s="23">
        <v>150473758.25999999</v>
      </c>
      <c r="M153" s="24">
        <v>10</v>
      </c>
      <c r="N153" s="25" t="s">
        <v>0</v>
      </c>
    </row>
    <row r="154" spans="2:14" x14ac:dyDescent="0.25">
      <c r="B154" s="19" t="s">
        <v>152</v>
      </c>
      <c r="C154" s="20" t="s">
        <v>155</v>
      </c>
      <c r="D154" s="21"/>
      <c r="E154" s="21" t="s">
        <v>136</v>
      </c>
      <c r="F154" s="20" t="s">
        <v>137</v>
      </c>
      <c r="G154" s="22" t="s">
        <v>377</v>
      </c>
      <c r="H154" s="22" t="s">
        <v>376</v>
      </c>
      <c r="I154" s="20" t="s">
        <v>138</v>
      </c>
      <c r="J154" s="23">
        <v>1698096</v>
      </c>
      <c r="K154" s="24">
        <v>1009589</v>
      </c>
      <c r="L154" s="23">
        <v>1016724.35</v>
      </c>
      <c r="M154" s="24">
        <v>10</v>
      </c>
      <c r="N154" s="25" t="s">
        <v>0</v>
      </c>
    </row>
    <row r="155" spans="2:14" x14ac:dyDescent="0.25">
      <c r="B155" s="19" t="s">
        <v>152</v>
      </c>
      <c r="C155" s="20" t="s">
        <v>155</v>
      </c>
      <c r="D155" s="21"/>
      <c r="E155" s="21" t="s">
        <v>136</v>
      </c>
      <c r="F155" s="20" t="s">
        <v>137</v>
      </c>
      <c r="G155" s="22" t="s">
        <v>378</v>
      </c>
      <c r="H155" s="22" t="s">
        <v>376</v>
      </c>
      <c r="I155" s="20" t="s">
        <v>138</v>
      </c>
      <c r="J155" s="23">
        <v>237731508</v>
      </c>
      <c r="K155" s="24">
        <v>141419179</v>
      </c>
      <c r="L155" s="23">
        <v>142340242.34999999</v>
      </c>
      <c r="M155" s="24">
        <v>10</v>
      </c>
      <c r="N155" s="25" t="s">
        <v>0</v>
      </c>
    </row>
    <row r="156" spans="2:14" x14ac:dyDescent="0.25">
      <c r="B156" s="19" t="s">
        <v>152</v>
      </c>
      <c r="C156" s="20" t="s">
        <v>155</v>
      </c>
      <c r="D156" s="21"/>
      <c r="E156" s="21" t="s">
        <v>136</v>
      </c>
      <c r="F156" s="20" t="s">
        <v>137</v>
      </c>
      <c r="G156" s="22" t="s">
        <v>379</v>
      </c>
      <c r="H156" s="22" t="s">
        <v>376</v>
      </c>
      <c r="I156" s="20" t="s">
        <v>138</v>
      </c>
      <c r="J156" s="23">
        <v>441501376</v>
      </c>
      <c r="K156" s="24">
        <v>262920545</v>
      </c>
      <c r="L156" s="23">
        <v>264346676.94</v>
      </c>
      <c r="M156" s="24">
        <v>10</v>
      </c>
      <c r="N156" s="25" t="s">
        <v>0</v>
      </c>
    </row>
    <row r="157" spans="2:14" x14ac:dyDescent="0.25">
      <c r="B157" s="19" t="s">
        <v>118</v>
      </c>
      <c r="C157" s="20" t="s">
        <v>143</v>
      </c>
      <c r="D157" s="21"/>
      <c r="E157" s="21" t="s">
        <v>136</v>
      </c>
      <c r="F157" s="20" t="s">
        <v>137</v>
      </c>
      <c r="G157" s="22" t="s">
        <v>380</v>
      </c>
      <c r="H157" s="22" t="s">
        <v>381</v>
      </c>
      <c r="I157" s="20" t="s">
        <v>138</v>
      </c>
      <c r="J157" s="23">
        <v>15210693</v>
      </c>
      <c r="K157" s="24">
        <v>10116436</v>
      </c>
      <c r="L157" s="23">
        <v>10129846.560000001</v>
      </c>
      <c r="M157" s="24">
        <v>11</v>
      </c>
      <c r="N157" s="25" t="s">
        <v>0</v>
      </c>
    </row>
    <row r="158" spans="2:14" x14ac:dyDescent="0.25">
      <c r="B158" s="19" t="s">
        <v>118</v>
      </c>
      <c r="C158" s="20" t="s">
        <v>143</v>
      </c>
      <c r="D158" s="21"/>
      <c r="E158" s="21" t="s">
        <v>136</v>
      </c>
      <c r="F158" s="20" t="s">
        <v>137</v>
      </c>
      <c r="G158" s="22" t="s">
        <v>382</v>
      </c>
      <c r="H158" s="22" t="s">
        <v>381</v>
      </c>
      <c r="I158" s="20" t="s">
        <v>138</v>
      </c>
      <c r="J158" s="23">
        <v>152106854</v>
      </c>
      <c r="K158" s="24">
        <v>102621916</v>
      </c>
      <c r="L158" s="23">
        <v>100777186.63</v>
      </c>
      <c r="M158" s="24">
        <v>11</v>
      </c>
      <c r="N158" s="25" t="s">
        <v>0</v>
      </c>
    </row>
    <row r="159" spans="2:14" x14ac:dyDescent="0.25">
      <c r="B159" s="19" t="s">
        <v>118</v>
      </c>
      <c r="C159" s="20" t="s">
        <v>143</v>
      </c>
      <c r="D159" s="21"/>
      <c r="E159" s="21" t="s">
        <v>136</v>
      </c>
      <c r="F159" s="20" t="s">
        <v>137</v>
      </c>
      <c r="G159" s="22" t="s">
        <v>383</v>
      </c>
      <c r="H159" s="22" t="s">
        <v>381</v>
      </c>
      <c r="I159" s="20" t="s">
        <v>138</v>
      </c>
      <c r="J159" s="23">
        <v>74682194</v>
      </c>
      <c r="K159" s="24">
        <v>50346578</v>
      </c>
      <c r="L159" s="23">
        <v>50390672.009999998</v>
      </c>
      <c r="M159" s="24">
        <v>11</v>
      </c>
      <c r="N159" s="25" t="s">
        <v>0</v>
      </c>
    </row>
    <row r="160" spans="2:14" x14ac:dyDescent="0.25">
      <c r="B160" s="19" t="s">
        <v>118</v>
      </c>
      <c r="C160" s="20" t="s">
        <v>143</v>
      </c>
      <c r="D160" s="21"/>
      <c r="E160" s="21" t="s">
        <v>136</v>
      </c>
      <c r="F160" s="20" t="s">
        <v>137</v>
      </c>
      <c r="G160" s="22" t="s">
        <v>384</v>
      </c>
      <c r="H160" s="22" t="s">
        <v>381</v>
      </c>
      <c r="I160" s="20" t="s">
        <v>138</v>
      </c>
      <c r="J160" s="23">
        <v>7468214</v>
      </c>
      <c r="K160" s="24">
        <v>4996439</v>
      </c>
      <c r="L160" s="23">
        <v>4960993.01</v>
      </c>
      <c r="M160" s="24">
        <v>11</v>
      </c>
      <c r="N160" s="25" t="s">
        <v>0</v>
      </c>
    </row>
    <row r="161" spans="2:14" x14ac:dyDescent="0.25">
      <c r="B161" s="19" t="s">
        <v>118</v>
      </c>
      <c r="C161" s="20" t="s">
        <v>143</v>
      </c>
      <c r="D161" s="21"/>
      <c r="E161" s="21" t="s">
        <v>136</v>
      </c>
      <c r="F161" s="20" t="s">
        <v>137</v>
      </c>
      <c r="G161" s="22" t="s">
        <v>385</v>
      </c>
      <c r="H161" s="22" t="s">
        <v>381</v>
      </c>
      <c r="I161" s="20" t="s">
        <v>138</v>
      </c>
      <c r="J161" s="23">
        <v>5864883</v>
      </c>
      <c r="K161" s="24">
        <v>4012054</v>
      </c>
      <c r="L161" s="23">
        <v>4031158.98</v>
      </c>
      <c r="M161" s="24">
        <v>11</v>
      </c>
      <c r="N161" s="25" t="s">
        <v>0</v>
      </c>
    </row>
    <row r="162" spans="2:14" x14ac:dyDescent="0.25">
      <c r="B162" s="19" t="s">
        <v>118</v>
      </c>
      <c r="C162" s="20" t="s">
        <v>143</v>
      </c>
      <c r="D162" s="21"/>
      <c r="E162" s="21" t="s">
        <v>136</v>
      </c>
      <c r="F162" s="20" t="s">
        <v>137</v>
      </c>
      <c r="G162" s="22" t="s">
        <v>386</v>
      </c>
      <c r="H162" s="22" t="s">
        <v>381</v>
      </c>
      <c r="I162" s="20" t="s">
        <v>138</v>
      </c>
      <c r="J162" s="23">
        <v>29324381</v>
      </c>
      <c r="K162" s="24">
        <v>20186848</v>
      </c>
      <c r="L162" s="23">
        <v>20156534.539999999</v>
      </c>
      <c r="M162" s="24">
        <v>11</v>
      </c>
      <c r="N162" s="25" t="s">
        <v>0</v>
      </c>
    </row>
    <row r="163" spans="2:14" x14ac:dyDescent="0.25">
      <c r="B163" s="19" t="s">
        <v>118</v>
      </c>
      <c r="C163" s="20" t="s">
        <v>143</v>
      </c>
      <c r="D163" s="21"/>
      <c r="E163" s="21" t="s">
        <v>136</v>
      </c>
      <c r="F163" s="20" t="s">
        <v>137</v>
      </c>
      <c r="G163" s="22" t="s">
        <v>387</v>
      </c>
      <c r="H163" s="22" t="s">
        <v>381</v>
      </c>
      <c r="I163" s="20" t="s">
        <v>138</v>
      </c>
      <c r="J163" s="23">
        <v>2932433</v>
      </c>
      <c r="K163" s="24">
        <v>2051835</v>
      </c>
      <c r="L163" s="23">
        <v>2015548.62</v>
      </c>
      <c r="M163" s="24">
        <v>11</v>
      </c>
      <c r="N163" s="25" t="s">
        <v>0</v>
      </c>
    </row>
    <row r="164" spans="2:14" x14ac:dyDescent="0.25">
      <c r="B164" s="19" t="s">
        <v>118</v>
      </c>
      <c r="C164" s="20" t="s">
        <v>143</v>
      </c>
      <c r="D164" s="21"/>
      <c r="E164" s="21" t="s">
        <v>136</v>
      </c>
      <c r="F164" s="20" t="s">
        <v>137</v>
      </c>
      <c r="G164" s="22" t="s">
        <v>388</v>
      </c>
      <c r="H164" s="22" t="s">
        <v>389</v>
      </c>
      <c r="I164" s="20" t="s">
        <v>138</v>
      </c>
      <c r="J164" s="23">
        <v>30235616</v>
      </c>
      <c r="K164" s="24">
        <v>24586300</v>
      </c>
      <c r="L164" s="23">
        <v>25181468.77</v>
      </c>
      <c r="M164" s="24">
        <v>10.5</v>
      </c>
      <c r="N164" s="25" t="s">
        <v>0</v>
      </c>
    </row>
    <row r="165" spans="2:14" x14ac:dyDescent="0.25">
      <c r="B165" s="19" t="s">
        <v>118</v>
      </c>
      <c r="C165" s="20" t="s">
        <v>143</v>
      </c>
      <c r="D165" s="21"/>
      <c r="E165" s="21" t="s">
        <v>136</v>
      </c>
      <c r="F165" s="20" t="s">
        <v>137</v>
      </c>
      <c r="G165" s="22" t="s">
        <v>390</v>
      </c>
      <c r="H165" s="22" t="s">
        <v>391</v>
      </c>
      <c r="I165" s="20" t="s">
        <v>138</v>
      </c>
      <c r="J165" s="23">
        <v>223630834</v>
      </c>
      <c r="K165" s="24">
        <v>175551428</v>
      </c>
      <c r="L165" s="23">
        <v>175386072.66999999</v>
      </c>
      <c r="M165" s="24">
        <v>11.5</v>
      </c>
      <c r="N165" s="25" t="s">
        <v>0</v>
      </c>
    </row>
    <row r="166" spans="2:14" x14ac:dyDescent="0.25">
      <c r="B166" s="19" t="s">
        <v>118</v>
      </c>
      <c r="C166" s="20" t="s">
        <v>143</v>
      </c>
      <c r="D166" s="21"/>
      <c r="E166" s="21" t="s">
        <v>136</v>
      </c>
      <c r="F166" s="20" t="s">
        <v>137</v>
      </c>
      <c r="G166" s="22" t="s">
        <v>392</v>
      </c>
      <c r="H166" s="22" t="s">
        <v>391</v>
      </c>
      <c r="I166" s="20" t="s">
        <v>138</v>
      </c>
      <c r="J166" s="23">
        <v>198073007</v>
      </c>
      <c r="K166" s="24">
        <v>155537229</v>
      </c>
      <c r="L166" s="23">
        <v>155341987.63</v>
      </c>
      <c r="M166" s="24">
        <v>11.5</v>
      </c>
      <c r="N166" s="25" t="s">
        <v>0</v>
      </c>
    </row>
    <row r="167" spans="2:14" x14ac:dyDescent="0.25">
      <c r="B167" s="19" t="s">
        <v>118</v>
      </c>
      <c r="C167" s="20" t="s">
        <v>143</v>
      </c>
      <c r="D167" s="21"/>
      <c r="E167" s="21" t="s">
        <v>136</v>
      </c>
      <c r="F167" s="20" t="s">
        <v>137</v>
      </c>
      <c r="G167" s="22" t="s">
        <v>393</v>
      </c>
      <c r="H167" s="22" t="s">
        <v>389</v>
      </c>
      <c r="I167" s="20" t="s">
        <v>138</v>
      </c>
      <c r="J167" s="23">
        <v>165654523</v>
      </c>
      <c r="K167" s="24">
        <v>140563836</v>
      </c>
      <c r="L167" s="23">
        <v>142937233.41</v>
      </c>
      <c r="M167" s="24">
        <v>10.5</v>
      </c>
      <c r="N167" s="25" t="s">
        <v>0</v>
      </c>
    </row>
    <row r="168" spans="2:14" x14ac:dyDescent="0.25">
      <c r="B168" s="19" t="s">
        <v>118</v>
      </c>
      <c r="C168" s="20" t="s">
        <v>143</v>
      </c>
      <c r="D168" s="21"/>
      <c r="E168" s="21" t="s">
        <v>136</v>
      </c>
      <c r="F168" s="20" t="s">
        <v>137</v>
      </c>
      <c r="G168" s="22" t="s">
        <v>394</v>
      </c>
      <c r="H168" s="22" t="s">
        <v>395</v>
      </c>
      <c r="I168" s="20" t="s">
        <v>138</v>
      </c>
      <c r="J168" s="23">
        <v>154039039</v>
      </c>
      <c r="K168" s="24">
        <v>102165753</v>
      </c>
      <c r="L168" s="23">
        <v>102799409.89</v>
      </c>
      <c r="M168" s="24">
        <v>12.75</v>
      </c>
      <c r="N168" s="25" t="s">
        <v>0</v>
      </c>
    </row>
    <row r="169" spans="2:14" x14ac:dyDescent="0.25">
      <c r="B169" s="19" t="s">
        <v>118</v>
      </c>
      <c r="C169" s="20" t="s">
        <v>143</v>
      </c>
      <c r="D169" s="21"/>
      <c r="E169" s="21" t="s">
        <v>136</v>
      </c>
      <c r="F169" s="20" t="s">
        <v>137</v>
      </c>
      <c r="G169" s="22" t="s">
        <v>396</v>
      </c>
      <c r="H169" s="22" t="s">
        <v>381</v>
      </c>
      <c r="I169" s="20" t="s">
        <v>138</v>
      </c>
      <c r="J169" s="23">
        <v>73349098</v>
      </c>
      <c r="K169" s="24">
        <v>53878493</v>
      </c>
      <c r="L169" s="23">
        <v>53415789.090000004</v>
      </c>
      <c r="M169" s="24">
        <v>11</v>
      </c>
      <c r="N169" s="25" t="s">
        <v>0</v>
      </c>
    </row>
    <row r="170" spans="2:14" x14ac:dyDescent="0.25">
      <c r="B170" s="19" t="s">
        <v>118</v>
      </c>
      <c r="C170" s="20" t="s">
        <v>143</v>
      </c>
      <c r="D170" s="21"/>
      <c r="E170" s="21" t="s">
        <v>136</v>
      </c>
      <c r="F170" s="20" t="s">
        <v>137</v>
      </c>
      <c r="G170" s="22" t="s">
        <v>397</v>
      </c>
      <c r="H170" s="22" t="s">
        <v>391</v>
      </c>
      <c r="I170" s="20" t="s">
        <v>138</v>
      </c>
      <c r="J170" s="23">
        <v>264790538</v>
      </c>
      <c r="K170" s="24">
        <v>218073281</v>
      </c>
      <c r="L170" s="23">
        <v>217650234.25999999</v>
      </c>
      <c r="M170" s="24">
        <v>11.5</v>
      </c>
      <c r="N170" s="25" t="s">
        <v>0</v>
      </c>
    </row>
    <row r="171" spans="2:14" x14ac:dyDescent="0.25">
      <c r="B171" s="19" t="s">
        <v>118</v>
      </c>
      <c r="C171" s="20" t="s">
        <v>143</v>
      </c>
      <c r="D171" s="21"/>
      <c r="E171" s="21" t="s">
        <v>136</v>
      </c>
      <c r="F171" s="20" t="s">
        <v>137</v>
      </c>
      <c r="G171" s="22" t="s">
        <v>398</v>
      </c>
      <c r="H171" s="22" t="s">
        <v>391</v>
      </c>
      <c r="I171" s="20" t="s">
        <v>138</v>
      </c>
      <c r="J171" s="23">
        <v>244046581</v>
      </c>
      <c r="K171" s="24">
        <v>201052199</v>
      </c>
      <c r="L171" s="23">
        <v>200599524.34</v>
      </c>
      <c r="M171" s="24">
        <v>11.5</v>
      </c>
      <c r="N171" s="25" t="s">
        <v>0</v>
      </c>
    </row>
    <row r="172" spans="2:14" x14ac:dyDescent="0.25">
      <c r="B172" s="19" t="s">
        <v>118</v>
      </c>
      <c r="C172" s="20" t="s">
        <v>129</v>
      </c>
      <c r="D172" s="21"/>
      <c r="E172" s="21" t="s">
        <v>195</v>
      </c>
      <c r="F172" s="20" t="s">
        <v>137</v>
      </c>
      <c r="G172" s="22" t="s">
        <v>399</v>
      </c>
      <c r="H172" s="22" t="s">
        <v>400</v>
      </c>
      <c r="I172" s="20" t="s">
        <v>138</v>
      </c>
      <c r="J172" s="23">
        <v>3740466</v>
      </c>
      <c r="K172" s="24">
        <v>3011752</v>
      </c>
      <c r="L172" s="23">
        <v>3072212.22</v>
      </c>
      <c r="M172" s="24">
        <v>11</v>
      </c>
      <c r="N172" s="25" t="s">
        <v>0</v>
      </c>
    </row>
    <row r="173" spans="2:14" x14ac:dyDescent="0.25">
      <c r="B173" s="19" t="s">
        <v>118</v>
      </c>
      <c r="C173" s="20" t="s">
        <v>129</v>
      </c>
      <c r="D173" s="21"/>
      <c r="E173" s="21" t="s">
        <v>195</v>
      </c>
      <c r="F173" s="20" t="s">
        <v>137</v>
      </c>
      <c r="G173" s="22" t="s">
        <v>401</v>
      </c>
      <c r="H173" s="22" t="s">
        <v>400</v>
      </c>
      <c r="I173" s="20" t="s">
        <v>138</v>
      </c>
      <c r="J173" s="23">
        <v>14961864</v>
      </c>
      <c r="K173" s="24">
        <v>12050631</v>
      </c>
      <c r="L173" s="23">
        <v>12288849.439999999</v>
      </c>
      <c r="M173" s="24">
        <v>11</v>
      </c>
      <c r="N173" s="25" t="s">
        <v>0</v>
      </c>
    </row>
    <row r="174" spans="2:14" x14ac:dyDescent="0.25">
      <c r="B174" s="19" t="s">
        <v>118</v>
      </c>
      <c r="C174" s="20" t="s">
        <v>129</v>
      </c>
      <c r="D174" s="21"/>
      <c r="E174" s="21" t="s">
        <v>195</v>
      </c>
      <c r="F174" s="20" t="s">
        <v>137</v>
      </c>
      <c r="G174" s="22" t="s">
        <v>402</v>
      </c>
      <c r="H174" s="22" t="s">
        <v>400</v>
      </c>
      <c r="I174" s="20" t="s">
        <v>138</v>
      </c>
      <c r="J174" s="23">
        <v>2493641</v>
      </c>
      <c r="K174" s="24">
        <v>2012055</v>
      </c>
      <c r="L174" s="23">
        <v>2048141.73</v>
      </c>
      <c r="M174" s="24">
        <v>11</v>
      </c>
      <c r="N174" s="25" t="s">
        <v>0</v>
      </c>
    </row>
    <row r="175" spans="2:14" x14ac:dyDescent="0.25">
      <c r="B175" s="19" t="s">
        <v>118</v>
      </c>
      <c r="C175" s="20" t="s">
        <v>129</v>
      </c>
      <c r="D175" s="21"/>
      <c r="E175" s="21" t="s">
        <v>195</v>
      </c>
      <c r="F175" s="20" t="s">
        <v>137</v>
      </c>
      <c r="G175" s="22" t="s">
        <v>403</v>
      </c>
      <c r="H175" s="22" t="s">
        <v>400</v>
      </c>
      <c r="I175" s="20" t="s">
        <v>138</v>
      </c>
      <c r="J175" s="23">
        <v>1246825</v>
      </c>
      <c r="K175" s="24">
        <v>1008439</v>
      </c>
      <c r="L175" s="23">
        <v>1024071.61</v>
      </c>
      <c r="M175" s="24">
        <v>11</v>
      </c>
      <c r="N175" s="25" t="s">
        <v>0</v>
      </c>
    </row>
    <row r="176" spans="2:14" x14ac:dyDescent="0.25">
      <c r="B176" s="19" t="s">
        <v>118</v>
      </c>
      <c r="C176" s="20" t="s">
        <v>129</v>
      </c>
      <c r="D176" s="21"/>
      <c r="E176" s="21" t="s">
        <v>195</v>
      </c>
      <c r="F176" s="20" t="s">
        <v>137</v>
      </c>
      <c r="G176" s="22" t="s">
        <v>404</v>
      </c>
      <c r="H176" s="22" t="s">
        <v>400</v>
      </c>
      <c r="I176" s="20" t="s">
        <v>138</v>
      </c>
      <c r="J176" s="23">
        <v>4987291</v>
      </c>
      <c r="K176" s="24">
        <v>4040986</v>
      </c>
      <c r="L176" s="23">
        <v>4096285.99</v>
      </c>
      <c r="M176" s="24">
        <v>11</v>
      </c>
      <c r="N176" s="25" t="s">
        <v>0</v>
      </c>
    </row>
    <row r="177" spans="2:14" x14ac:dyDescent="0.25">
      <c r="B177" s="19" t="s">
        <v>118</v>
      </c>
      <c r="C177" s="20" t="s">
        <v>129</v>
      </c>
      <c r="D177" s="21"/>
      <c r="E177" s="21" t="s">
        <v>195</v>
      </c>
      <c r="F177" s="20" t="s">
        <v>137</v>
      </c>
      <c r="G177" s="22" t="s">
        <v>405</v>
      </c>
      <c r="H177" s="22" t="s">
        <v>400</v>
      </c>
      <c r="I177" s="20" t="s">
        <v>138</v>
      </c>
      <c r="J177" s="23">
        <v>3740466</v>
      </c>
      <c r="K177" s="24">
        <v>3043397</v>
      </c>
      <c r="L177" s="23">
        <v>3072214.59</v>
      </c>
      <c r="M177" s="24">
        <v>11</v>
      </c>
      <c r="N177" s="25" t="s">
        <v>0</v>
      </c>
    </row>
    <row r="178" spans="2:14" x14ac:dyDescent="0.25">
      <c r="B178" s="19" t="s">
        <v>118</v>
      </c>
      <c r="C178" s="20" t="s">
        <v>129</v>
      </c>
      <c r="D178" s="21"/>
      <c r="E178" s="21" t="s">
        <v>195</v>
      </c>
      <c r="F178" s="20" t="s">
        <v>137</v>
      </c>
      <c r="G178" s="22" t="s">
        <v>406</v>
      </c>
      <c r="H178" s="22" t="s">
        <v>400</v>
      </c>
      <c r="I178" s="20" t="s">
        <v>138</v>
      </c>
      <c r="J178" s="23">
        <v>64936437</v>
      </c>
      <c r="K178" s="24">
        <v>61012603</v>
      </c>
      <c r="L178" s="23">
        <v>61444479.880000003</v>
      </c>
      <c r="M178" s="24">
        <v>11</v>
      </c>
      <c r="N178" s="25" t="s">
        <v>0</v>
      </c>
    </row>
    <row r="179" spans="2:14" x14ac:dyDescent="0.25">
      <c r="B179" s="19" t="s">
        <v>118</v>
      </c>
      <c r="C179" s="20" t="s">
        <v>129</v>
      </c>
      <c r="D179" s="21"/>
      <c r="E179" s="21" t="s">
        <v>195</v>
      </c>
      <c r="F179" s="20" t="s">
        <v>137</v>
      </c>
      <c r="G179" s="22" t="s">
        <v>407</v>
      </c>
      <c r="H179" s="22" t="s">
        <v>276</v>
      </c>
      <c r="I179" s="20" t="s">
        <v>138</v>
      </c>
      <c r="J179" s="23">
        <v>104136162</v>
      </c>
      <c r="K179" s="24">
        <v>90543699</v>
      </c>
      <c r="L179" s="23">
        <v>90979879.390000001</v>
      </c>
      <c r="M179" s="24">
        <v>10.5</v>
      </c>
      <c r="N179" s="25" t="s">
        <v>0</v>
      </c>
    </row>
    <row r="180" spans="2:14" x14ac:dyDescent="0.25">
      <c r="B180" s="19" t="s">
        <v>118</v>
      </c>
      <c r="C180" s="20" t="s">
        <v>129</v>
      </c>
      <c r="D180" s="21"/>
      <c r="E180" s="21" t="s">
        <v>195</v>
      </c>
      <c r="F180" s="20" t="s">
        <v>137</v>
      </c>
      <c r="G180" s="22" t="s">
        <v>408</v>
      </c>
      <c r="H180" s="22" t="s">
        <v>400</v>
      </c>
      <c r="I180" s="20" t="s">
        <v>138</v>
      </c>
      <c r="J180" s="23">
        <v>15411370</v>
      </c>
      <c r="K180" s="24">
        <v>15131096</v>
      </c>
      <c r="L180" s="23">
        <v>15361267.869999999</v>
      </c>
      <c r="M180" s="24">
        <v>11</v>
      </c>
      <c r="N180" s="25" t="s">
        <v>0</v>
      </c>
    </row>
    <row r="181" spans="2:14" x14ac:dyDescent="0.25">
      <c r="B181" s="19" t="s">
        <v>118</v>
      </c>
      <c r="C181" s="20" t="s">
        <v>130</v>
      </c>
      <c r="D181" s="21" t="s">
        <v>632</v>
      </c>
      <c r="E181" s="21" t="s">
        <v>181</v>
      </c>
      <c r="F181" s="20" t="s">
        <v>137</v>
      </c>
      <c r="G181" s="22" t="s">
        <v>409</v>
      </c>
      <c r="H181" s="22" t="s">
        <v>410</v>
      </c>
      <c r="I181" s="20" t="s">
        <v>138</v>
      </c>
      <c r="J181" s="23">
        <v>1671793</v>
      </c>
      <c r="K181" s="24">
        <v>1014726</v>
      </c>
      <c r="L181" s="23">
        <v>1001503.42</v>
      </c>
      <c r="M181" s="24">
        <v>10.75</v>
      </c>
      <c r="N181" s="25" t="s">
        <v>0</v>
      </c>
    </row>
    <row r="182" spans="2:14" x14ac:dyDescent="0.25">
      <c r="B182" s="19" t="s">
        <v>118</v>
      </c>
      <c r="C182" s="20" t="s">
        <v>130</v>
      </c>
      <c r="D182" s="21" t="s">
        <v>632</v>
      </c>
      <c r="E182" s="21" t="s">
        <v>181</v>
      </c>
      <c r="F182" s="20" t="s">
        <v>137</v>
      </c>
      <c r="G182" s="22" t="s">
        <v>411</v>
      </c>
      <c r="H182" s="22" t="s">
        <v>410</v>
      </c>
      <c r="I182" s="20" t="s">
        <v>138</v>
      </c>
      <c r="J182" s="23">
        <v>30092429</v>
      </c>
      <c r="K182" s="24">
        <v>18338659</v>
      </c>
      <c r="L182" s="23">
        <v>18026512.510000002</v>
      </c>
      <c r="M182" s="24">
        <v>10.75</v>
      </c>
      <c r="N182" s="25" t="s">
        <v>0</v>
      </c>
    </row>
    <row r="183" spans="2:14" x14ac:dyDescent="0.25">
      <c r="B183" s="19" t="s">
        <v>118</v>
      </c>
      <c r="C183" s="20" t="s">
        <v>130</v>
      </c>
      <c r="D183" s="21" t="s">
        <v>632</v>
      </c>
      <c r="E183" s="21" t="s">
        <v>181</v>
      </c>
      <c r="F183" s="20" t="s">
        <v>137</v>
      </c>
      <c r="G183" s="22" t="s">
        <v>412</v>
      </c>
      <c r="H183" s="22" t="s">
        <v>410</v>
      </c>
      <c r="I183" s="20" t="s">
        <v>138</v>
      </c>
      <c r="J183" s="23">
        <v>8359009</v>
      </c>
      <c r="K183" s="24">
        <v>5095720</v>
      </c>
      <c r="L183" s="23">
        <v>5007486.43</v>
      </c>
      <c r="M183" s="24">
        <v>10.75</v>
      </c>
      <c r="N183" s="25" t="s">
        <v>0</v>
      </c>
    </row>
    <row r="184" spans="2:14" x14ac:dyDescent="0.25">
      <c r="B184" s="19" t="s">
        <v>118</v>
      </c>
      <c r="C184" s="20" t="s">
        <v>130</v>
      </c>
      <c r="D184" s="21" t="s">
        <v>632</v>
      </c>
      <c r="E184" s="21" t="s">
        <v>181</v>
      </c>
      <c r="F184" s="20" t="s">
        <v>137</v>
      </c>
      <c r="G184" s="22" t="s">
        <v>413</v>
      </c>
      <c r="H184" s="22" t="s">
        <v>410</v>
      </c>
      <c r="I184" s="20" t="s">
        <v>138</v>
      </c>
      <c r="J184" s="23">
        <v>10030803</v>
      </c>
      <c r="K184" s="24">
        <v>6120164</v>
      </c>
      <c r="L184" s="23">
        <v>6008956.6500000004</v>
      </c>
      <c r="M184" s="24">
        <v>10.75</v>
      </c>
      <c r="N184" s="25" t="s">
        <v>0</v>
      </c>
    </row>
    <row r="185" spans="2:14" x14ac:dyDescent="0.25">
      <c r="B185" s="19" t="s">
        <v>118</v>
      </c>
      <c r="C185" s="20" t="s">
        <v>130</v>
      </c>
      <c r="D185" s="21" t="s">
        <v>632</v>
      </c>
      <c r="E185" s="21" t="s">
        <v>181</v>
      </c>
      <c r="F185" s="20" t="s">
        <v>137</v>
      </c>
      <c r="G185" s="22" t="s">
        <v>414</v>
      </c>
      <c r="H185" s="22" t="s">
        <v>410</v>
      </c>
      <c r="I185" s="20" t="s">
        <v>138</v>
      </c>
      <c r="J185" s="23">
        <v>3343609</v>
      </c>
      <c r="K185" s="24">
        <v>2041752</v>
      </c>
      <c r="L185" s="23">
        <v>2002929.77</v>
      </c>
      <c r="M185" s="24">
        <v>10.75</v>
      </c>
      <c r="N185" s="25" t="s">
        <v>0</v>
      </c>
    </row>
    <row r="186" spans="2:14" x14ac:dyDescent="0.25">
      <c r="B186" s="19" t="s">
        <v>118</v>
      </c>
      <c r="C186" s="20" t="s">
        <v>130</v>
      </c>
      <c r="D186" s="21" t="s">
        <v>632</v>
      </c>
      <c r="E186" s="21" t="s">
        <v>181</v>
      </c>
      <c r="F186" s="20" t="s">
        <v>137</v>
      </c>
      <c r="G186" s="22" t="s">
        <v>415</v>
      </c>
      <c r="H186" s="22" t="s">
        <v>410</v>
      </c>
      <c r="I186" s="20" t="s">
        <v>138</v>
      </c>
      <c r="J186" s="23">
        <v>6579992</v>
      </c>
      <c r="K186" s="24">
        <v>4002216</v>
      </c>
      <c r="L186" s="23">
        <v>4005693.46</v>
      </c>
      <c r="M186" s="24">
        <v>10.75</v>
      </c>
      <c r="N186" s="25" t="s">
        <v>0</v>
      </c>
    </row>
    <row r="187" spans="2:14" x14ac:dyDescent="0.25">
      <c r="B187" s="19" t="s">
        <v>118</v>
      </c>
      <c r="C187" s="20" t="s">
        <v>130</v>
      </c>
      <c r="D187" s="21" t="s">
        <v>632</v>
      </c>
      <c r="E187" s="21" t="s">
        <v>181</v>
      </c>
      <c r="F187" s="20" t="s">
        <v>137</v>
      </c>
      <c r="G187" s="22" t="s">
        <v>416</v>
      </c>
      <c r="H187" s="22" t="s">
        <v>410</v>
      </c>
      <c r="I187" s="20" t="s">
        <v>138</v>
      </c>
      <c r="J187" s="23">
        <v>13160001</v>
      </c>
      <c r="K187" s="24">
        <v>8011782</v>
      </c>
      <c r="L187" s="23">
        <v>8011664.6799999997</v>
      </c>
      <c r="M187" s="24">
        <v>10.75</v>
      </c>
      <c r="N187" s="25" t="s">
        <v>0</v>
      </c>
    </row>
    <row r="188" spans="2:14" x14ac:dyDescent="0.25">
      <c r="B188" s="19" t="s">
        <v>118</v>
      </c>
      <c r="C188" s="20" t="s">
        <v>130</v>
      </c>
      <c r="D188" s="21" t="s">
        <v>632</v>
      </c>
      <c r="E188" s="21" t="s">
        <v>181</v>
      </c>
      <c r="F188" s="20" t="s">
        <v>137</v>
      </c>
      <c r="G188" s="22" t="s">
        <v>417</v>
      </c>
      <c r="H188" s="22" t="s">
        <v>410</v>
      </c>
      <c r="I188" s="20" t="s">
        <v>138</v>
      </c>
      <c r="J188" s="23">
        <v>11515007</v>
      </c>
      <c r="K188" s="24">
        <v>6579437</v>
      </c>
      <c r="L188" s="23">
        <v>6628407.25</v>
      </c>
      <c r="M188" s="24">
        <v>10.75</v>
      </c>
      <c r="N188" s="25" t="s">
        <v>0</v>
      </c>
    </row>
    <row r="189" spans="2:14" x14ac:dyDescent="0.25">
      <c r="B189" s="19" t="s">
        <v>118</v>
      </c>
      <c r="C189" s="20" t="s">
        <v>130</v>
      </c>
      <c r="D189" s="21" t="s">
        <v>632</v>
      </c>
      <c r="E189" s="21" t="s">
        <v>181</v>
      </c>
      <c r="F189" s="20" t="s">
        <v>137</v>
      </c>
      <c r="G189" s="22" t="s">
        <v>418</v>
      </c>
      <c r="H189" s="22" t="s">
        <v>410</v>
      </c>
      <c r="I189" s="20" t="s">
        <v>138</v>
      </c>
      <c r="J189" s="23">
        <v>8225002</v>
      </c>
      <c r="K189" s="24">
        <v>4712157</v>
      </c>
      <c r="L189" s="23">
        <v>4735682.42</v>
      </c>
      <c r="M189" s="24">
        <v>10.75</v>
      </c>
      <c r="N189" s="25" t="s">
        <v>0</v>
      </c>
    </row>
    <row r="190" spans="2:14" x14ac:dyDescent="0.25">
      <c r="B190" s="19" t="s">
        <v>118</v>
      </c>
      <c r="C190" s="20" t="s">
        <v>130</v>
      </c>
      <c r="D190" s="21" t="s">
        <v>632</v>
      </c>
      <c r="E190" s="21" t="s">
        <v>181</v>
      </c>
      <c r="F190" s="20" t="s">
        <v>137</v>
      </c>
      <c r="G190" s="22" t="s">
        <v>419</v>
      </c>
      <c r="H190" s="22" t="s">
        <v>410</v>
      </c>
      <c r="I190" s="20" t="s">
        <v>138</v>
      </c>
      <c r="J190" s="23">
        <v>6579992</v>
      </c>
      <c r="K190" s="24">
        <v>4073040</v>
      </c>
      <c r="L190" s="23">
        <v>4006006.47</v>
      </c>
      <c r="M190" s="24">
        <v>10.75</v>
      </c>
      <c r="N190" s="25" t="s">
        <v>0</v>
      </c>
    </row>
    <row r="191" spans="2:14" x14ac:dyDescent="0.25">
      <c r="B191" s="19" t="s">
        <v>118</v>
      </c>
      <c r="C191" s="20" t="s">
        <v>130</v>
      </c>
      <c r="D191" s="21" t="s">
        <v>632</v>
      </c>
      <c r="E191" s="21" t="s">
        <v>181</v>
      </c>
      <c r="F191" s="20" t="s">
        <v>137</v>
      </c>
      <c r="G191" s="22" t="s">
        <v>420</v>
      </c>
      <c r="H191" s="22" t="s">
        <v>410</v>
      </c>
      <c r="I191" s="20" t="s">
        <v>138</v>
      </c>
      <c r="J191" s="23">
        <v>9869995</v>
      </c>
      <c r="K191" s="24">
        <v>6114864</v>
      </c>
      <c r="L191" s="23">
        <v>6008993.1600000001</v>
      </c>
      <c r="M191" s="24">
        <v>10.75</v>
      </c>
      <c r="N191" s="25" t="s">
        <v>0</v>
      </c>
    </row>
    <row r="192" spans="2:14" x14ac:dyDescent="0.25">
      <c r="B192" s="19" t="s">
        <v>118</v>
      </c>
      <c r="C192" s="20" t="s">
        <v>130</v>
      </c>
      <c r="D192" s="21" t="s">
        <v>632</v>
      </c>
      <c r="E192" s="21" t="s">
        <v>181</v>
      </c>
      <c r="F192" s="20" t="s">
        <v>137</v>
      </c>
      <c r="G192" s="22" t="s">
        <v>421</v>
      </c>
      <c r="H192" s="22" t="s">
        <v>410</v>
      </c>
      <c r="I192" s="20" t="s">
        <v>138</v>
      </c>
      <c r="J192" s="23">
        <v>117300519</v>
      </c>
      <c r="K192" s="24">
        <v>76369523</v>
      </c>
      <c r="L192" s="23">
        <v>75112802.760000005</v>
      </c>
      <c r="M192" s="24">
        <v>10.75</v>
      </c>
      <c r="N192" s="25" t="s">
        <v>0</v>
      </c>
    </row>
    <row r="193" spans="2:14" x14ac:dyDescent="0.25">
      <c r="B193" s="19" t="s">
        <v>118</v>
      </c>
      <c r="C193" s="20" t="s">
        <v>130</v>
      </c>
      <c r="D193" s="21" t="s">
        <v>632</v>
      </c>
      <c r="E193" s="21" t="s">
        <v>181</v>
      </c>
      <c r="F193" s="20" t="s">
        <v>137</v>
      </c>
      <c r="G193" s="22" t="s">
        <v>422</v>
      </c>
      <c r="H193" s="22" t="s">
        <v>423</v>
      </c>
      <c r="I193" s="20" t="s">
        <v>138</v>
      </c>
      <c r="J193" s="23">
        <v>13330549</v>
      </c>
      <c r="K193" s="24">
        <v>10224658</v>
      </c>
      <c r="L193" s="23">
        <v>10013974.6</v>
      </c>
      <c r="M193" s="24">
        <v>10.25</v>
      </c>
      <c r="N193" s="25" t="s">
        <v>0</v>
      </c>
    </row>
    <row r="194" spans="2:14" x14ac:dyDescent="0.25">
      <c r="B194" s="19" t="s">
        <v>118</v>
      </c>
      <c r="C194" s="20" t="s">
        <v>130</v>
      </c>
      <c r="D194" s="21" t="s">
        <v>632</v>
      </c>
      <c r="E194" s="21" t="s">
        <v>181</v>
      </c>
      <c r="F194" s="20" t="s">
        <v>137</v>
      </c>
      <c r="G194" s="22" t="s">
        <v>424</v>
      </c>
      <c r="H194" s="22" t="s">
        <v>423</v>
      </c>
      <c r="I194" s="20" t="s">
        <v>138</v>
      </c>
      <c r="J194" s="23">
        <v>104600004</v>
      </c>
      <c r="K194" s="24">
        <v>80921098</v>
      </c>
      <c r="L194" s="23">
        <v>80114522.950000003</v>
      </c>
      <c r="M194" s="24">
        <v>10.25</v>
      </c>
      <c r="N194" s="25" t="s">
        <v>0</v>
      </c>
    </row>
    <row r="195" spans="2:14" x14ac:dyDescent="0.25">
      <c r="B195" s="19" t="s">
        <v>118</v>
      </c>
      <c r="C195" s="20" t="s">
        <v>130</v>
      </c>
      <c r="D195" s="21" t="s">
        <v>632</v>
      </c>
      <c r="E195" s="21" t="s">
        <v>181</v>
      </c>
      <c r="F195" s="20" t="s">
        <v>137</v>
      </c>
      <c r="G195" s="22" t="s">
        <v>425</v>
      </c>
      <c r="H195" s="22" t="s">
        <v>423</v>
      </c>
      <c r="I195" s="20" t="s">
        <v>138</v>
      </c>
      <c r="J195" s="23">
        <v>32687501</v>
      </c>
      <c r="K195" s="24">
        <v>25561644</v>
      </c>
      <c r="L195" s="23">
        <v>25034994.489999998</v>
      </c>
      <c r="M195" s="24">
        <v>10.25</v>
      </c>
      <c r="N195" s="25" t="s">
        <v>0</v>
      </c>
    </row>
    <row r="196" spans="2:14" x14ac:dyDescent="0.25">
      <c r="B196" s="19" t="s">
        <v>118</v>
      </c>
      <c r="C196" s="20" t="s">
        <v>130</v>
      </c>
      <c r="D196" s="21" t="s">
        <v>632</v>
      </c>
      <c r="E196" s="21" t="s">
        <v>181</v>
      </c>
      <c r="F196" s="20" t="s">
        <v>137</v>
      </c>
      <c r="G196" s="22" t="s">
        <v>426</v>
      </c>
      <c r="H196" s="22" t="s">
        <v>423</v>
      </c>
      <c r="I196" s="20" t="s">
        <v>138</v>
      </c>
      <c r="J196" s="23">
        <v>32055652</v>
      </c>
      <c r="K196" s="24">
        <v>25000000</v>
      </c>
      <c r="L196" s="23">
        <v>25034421.25</v>
      </c>
      <c r="M196" s="24">
        <v>10.25</v>
      </c>
      <c r="N196" s="25" t="s">
        <v>0</v>
      </c>
    </row>
    <row r="197" spans="2:14" x14ac:dyDescent="0.25">
      <c r="B197" s="19" t="s">
        <v>118</v>
      </c>
      <c r="C197" s="20" t="s">
        <v>130</v>
      </c>
      <c r="D197" s="21" t="s">
        <v>632</v>
      </c>
      <c r="E197" s="21" t="s">
        <v>181</v>
      </c>
      <c r="F197" s="20" t="s">
        <v>137</v>
      </c>
      <c r="G197" s="22" t="s">
        <v>427</v>
      </c>
      <c r="H197" s="22" t="s">
        <v>423</v>
      </c>
      <c r="I197" s="20" t="s">
        <v>138</v>
      </c>
      <c r="J197" s="23">
        <v>339301237</v>
      </c>
      <c r="K197" s="24">
        <v>270834040</v>
      </c>
      <c r="L197" s="23">
        <v>270379642.66000003</v>
      </c>
      <c r="M197" s="24">
        <v>10.25</v>
      </c>
      <c r="N197" s="25" t="s">
        <v>0</v>
      </c>
    </row>
    <row r="198" spans="2:14" x14ac:dyDescent="0.25">
      <c r="B198" s="19" t="s">
        <v>118</v>
      </c>
      <c r="C198" s="20" t="s">
        <v>130</v>
      </c>
      <c r="D198" s="21" t="s">
        <v>632</v>
      </c>
      <c r="E198" s="21" t="s">
        <v>181</v>
      </c>
      <c r="F198" s="20" t="s">
        <v>137</v>
      </c>
      <c r="G198" s="22" t="s">
        <v>428</v>
      </c>
      <c r="H198" s="22" t="s">
        <v>410</v>
      </c>
      <c r="I198" s="20" t="s">
        <v>138</v>
      </c>
      <c r="J198" s="23">
        <v>17806761</v>
      </c>
      <c r="K198" s="24">
        <v>12243863</v>
      </c>
      <c r="L198" s="23">
        <v>12018073.939999999</v>
      </c>
      <c r="M198" s="24">
        <v>10.75</v>
      </c>
      <c r="N198" s="25" t="s">
        <v>0</v>
      </c>
    </row>
    <row r="199" spans="2:14" x14ac:dyDescent="0.25">
      <c r="B199" s="19" t="s">
        <v>118</v>
      </c>
      <c r="C199" s="20" t="s">
        <v>130</v>
      </c>
      <c r="D199" s="21" t="s">
        <v>632</v>
      </c>
      <c r="E199" s="21" t="s">
        <v>181</v>
      </c>
      <c r="F199" s="20" t="s">
        <v>137</v>
      </c>
      <c r="G199" s="22" t="s">
        <v>429</v>
      </c>
      <c r="H199" s="22" t="s">
        <v>430</v>
      </c>
      <c r="I199" s="20" t="s">
        <v>138</v>
      </c>
      <c r="J199" s="23">
        <v>133425948</v>
      </c>
      <c r="K199" s="24">
        <v>91575917</v>
      </c>
      <c r="L199" s="23">
        <v>93418057.939999998</v>
      </c>
      <c r="M199" s="24">
        <v>11</v>
      </c>
      <c r="N199" s="25" t="s">
        <v>0</v>
      </c>
    </row>
    <row r="200" spans="2:14" x14ac:dyDescent="0.25">
      <c r="B200" s="19" t="s">
        <v>118</v>
      </c>
      <c r="C200" s="20" t="s">
        <v>157</v>
      </c>
      <c r="D200" s="21"/>
      <c r="E200" s="21" t="s">
        <v>181</v>
      </c>
      <c r="F200" s="20" t="s">
        <v>137</v>
      </c>
      <c r="G200" s="22" t="s">
        <v>431</v>
      </c>
      <c r="H200" s="22" t="s">
        <v>432</v>
      </c>
      <c r="I200" s="20" t="s">
        <v>138</v>
      </c>
      <c r="J200" s="23">
        <v>164457880</v>
      </c>
      <c r="K200" s="24">
        <v>115000002</v>
      </c>
      <c r="L200" s="23">
        <v>115142984.09999999</v>
      </c>
      <c r="M200" s="24">
        <v>11.5</v>
      </c>
      <c r="N200" s="25" t="s">
        <v>0</v>
      </c>
    </row>
    <row r="201" spans="2:14" x14ac:dyDescent="0.25">
      <c r="B201" s="19" t="s">
        <v>118</v>
      </c>
      <c r="C201" s="20" t="s">
        <v>157</v>
      </c>
      <c r="D201" s="21"/>
      <c r="E201" s="21" t="s">
        <v>181</v>
      </c>
      <c r="F201" s="20" t="s">
        <v>137</v>
      </c>
      <c r="G201" s="22" t="s">
        <v>433</v>
      </c>
      <c r="H201" s="22" t="s">
        <v>434</v>
      </c>
      <c r="I201" s="20" t="s">
        <v>138</v>
      </c>
      <c r="J201" s="23">
        <v>303216446</v>
      </c>
      <c r="K201" s="24">
        <v>204531178</v>
      </c>
      <c r="L201" s="23">
        <v>206909272.21000001</v>
      </c>
      <c r="M201" s="24">
        <v>10.97</v>
      </c>
      <c r="N201" s="25" t="s">
        <v>0</v>
      </c>
    </row>
    <row r="202" spans="2:14" x14ac:dyDescent="0.25">
      <c r="B202" s="19" t="s">
        <v>118</v>
      </c>
      <c r="C202" s="20" t="s">
        <v>157</v>
      </c>
      <c r="D202" s="21"/>
      <c r="E202" s="21" t="s">
        <v>181</v>
      </c>
      <c r="F202" s="20" t="s">
        <v>137</v>
      </c>
      <c r="G202" s="22" t="s">
        <v>435</v>
      </c>
      <c r="H202" s="22" t="s">
        <v>436</v>
      </c>
      <c r="I202" s="20" t="s">
        <v>138</v>
      </c>
      <c r="J202" s="23">
        <v>139555068</v>
      </c>
      <c r="K202" s="24">
        <v>106788942</v>
      </c>
      <c r="L202" s="23">
        <v>107101683.59999999</v>
      </c>
      <c r="M202" s="24">
        <v>10.82</v>
      </c>
      <c r="N202" s="25" t="s">
        <v>0</v>
      </c>
    </row>
    <row r="203" spans="2:14" x14ac:dyDescent="0.25">
      <c r="B203" s="19" t="s">
        <v>152</v>
      </c>
      <c r="C203" s="20" t="s">
        <v>131</v>
      </c>
      <c r="D203" s="21"/>
      <c r="E203" s="21" t="s">
        <v>136</v>
      </c>
      <c r="F203" s="20" t="s">
        <v>137</v>
      </c>
      <c r="G203" s="22" t="s">
        <v>437</v>
      </c>
      <c r="H203" s="22" t="s">
        <v>438</v>
      </c>
      <c r="I203" s="20" t="s">
        <v>138</v>
      </c>
      <c r="J203" s="23">
        <v>6879109</v>
      </c>
      <c r="K203" s="24">
        <v>5029729</v>
      </c>
      <c r="L203" s="23">
        <v>5057321.37</v>
      </c>
      <c r="M203" s="24">
        <v>15.5</v>
      </c>
      <c r="N203" s="25" t="s">
        <v>0</v>
      </c>
    </row>
    <row r="204" spans="2:14" x14ac:dyDescent="0.25">
      <c r="B204" s="19" t="s">
        <v>152</v>
      </c>
      <c r="C204" s="20" t="s">
        <v>131</v>
      </c>
      <c r="D204" s="21"/>
      <c r="E204" s="21" t="s">
        <v>136</v>
      </c>
      <c r="F204" s="20" t="s">
        <v>137</v>
      </c>
      <c r="G204" s="22" t="s">
        <v>439</v>
      </c>
      <c r="H204" s="22" t="s">
        <v>438</v>
      </c>
      <c r="I204" s="20" t="s">
        <v>138</v>
      </c>
      <c r="J204" s="23">
        <v>12382396</v>
      </c>
      <c r="K204" s="24">
        <v>9064973</v>
      </c>
      <c r="L204" s="23">
        <v>9103178.1099999994</v>
      </c>
      <c r="M204" s="24">
        <v>15.5</v>
      </c>
      <c r="N204" s="25" t="s">
        <v>0</v>
      </c>
    </row>
    <row r="205" spans="2:14" x14ac:dyDescent="0.25">
      <c r="B205" s="19" t="s">
        <v>152</v>
      </c>
      <c r="C205" s="20" t="s">
        <v>131</v>
      </c>
      <c r="D205" s="21"/>
      <c r="E205" s="21" t="s">
        <v>136</v>
      </c>
      <c r="F205" s="20" t="s">
        <v>137</v>
      </c>
      <c r="G205" s="22" t="s">
        <v>440</v>
      </c>
      <c r="H205" s="22" t="s">
        <v>438</v>
      </c>
      <c r="I205" s="20" t="s">
        <v>138</v>
      </c>
      <c r="J205" s="23">
        <v>5503290</v>
      </c>
      <c r="K205" s="24">
        <v>4030577</v>
      </c>
      <c r="L205" s="23">
        <v>4045858.3</v>
      </c>
      <c r="M205" s="24">
        <v>15.5</v>
      </c>
      <c r="N205" s="25" t="s">
        <v>0</v>
      </c>
    </row>
    <row r="206" spans="2:14" x14ac:dyDescent="0.25">
      <c r="B206" s="19" t="s">
        <v>152</v>
      </c>
      <c r="C206" s="20" t="s">
        <v>131</v>
      </c>
      <c r="D206" s="21"/>
      <c r="E206" s="21" t="s">
        <v>136</v>
      </c>
      <c r="F206" s="20" t="s">
        <v>137</v>
      </c>
      <c r="G206" s="22" t="s">
        <v>441</v>
      </c>
      <c r="H206" s="22" t="s">
        <v>438</v>
      </c>
      <c r="I206" s="20" t="s">
        <v>138</v>
      </c>
      <c r="J206" s="23">
        <v>5503290</v>
      </c>
      <c r="K206" s="24">
        <v>4035671</v>
      </c>
      <c r="L206" s="23">
        <v>4045856.47</v>
      </c>
      <c r="M206" s="24">
        <v>15.5</v>
      </c>
      <c r="N206" s="25" t="s">
        <v>0</v>
      </c>
    </row>
    <row r="207" spans="2:14" x14ac:dyDescent="0.25">
      <c r="B207" s="19" t="s">
        <v>152</v>
      </c>
      <c r="C207" s="20" t="s">
        <v>131</v>
      </c>
      <c r="D207" s="21"/>
      <c r="E207" s="21" t="s">
        <v>136</v>
      </c>
      <c r="F207" s="20" t="s">
        <v>137</v>
      </c>
      <c r="G207" s="22" t="s">
        <v>442</v>
      </c>
      <c r="H207" s="22" t="s">
        <v>438</v>
      </c>
      <c r="I207" s="20" t="s">
        <v>138</v>
      </c>
      <c r="J207" s="23">
        <v>112167126</v>
      </c>
      <c r="K207" s="24">
        <v>90038222</v>
      </c>
      <c r="L207" s="23">
        <v>91031485.400000006</v>
      </c>
      <c r="M207" s="24">
        <v>15.5</v>
      </c>
      <c r="N207" s="25" t="s">
        <v>0</v>
      </c>
    </row>
    <row r="208" spans="2:14" x14ac:dyDescent="0.25">
      <c r="B208" s="19" t="s">
        <v>152</v>
      </c>
      <c r="C208" s="20" t="s">
        <v>131</v>
      </c>
      <c r="D208" s="21"/>
      <c r="E208" s="21" t="s">
        <v>136</v>
      </c>
      <c r="F208" s="20" t="s">
        <v>137</v>
      </c>
      <c r="G208" s="22" t="s">
        <v>443</v>
      </c>
      <c r="H208" s="22" t="s">
        <v>438</v>
      </c>
      <c r="I208" s="20" t="s">
        <v>138</v>
      </c>
      <c r="J208" s="23">
        <v>109893370</v>
      </c>
      <c r="K208" s="24">
        <v>97198509</v>
      </c>
      <c r="L208" s="23">
        <v>94760382.469999999</v>
      </c>
      <c r="M208" s="24">
        <v>15.5</v>
      </c>
      <c r="N208" s="25" t="s">
        <v>0</v>
      </c>
    </row>
    <row r="209" spans="2:14" x14ac:dyDescent="0.25">
      <c r="B209" s="19" t="s">
        <v>118</v>
      </c>
      <c r="C209" s="20" t="s">
        <v>132</v>
      </c>
      <c r="D209" s="21" t="s">
        <v>632</v>
      </c>
      <c r="E209" s="21" t="s">
        <v>136</v>
      </c>
      <c r="F209" s="20" t="s">
        <v>137</v>
      </c>
      <c r="G209" s="22" t="s">
        <v>444</v>
      </c>
      <c r="H209" s="22" t="s">
        <v>445</v>
      </c>
      <c r="I209" s="20" t="s">
        <v>138</v>
      </c>
      <c r="J209" s="23">
        <v>31975465</v>
      </c>
      <c r="K209" s="24">
        <v>15151029</v>
      </c>
      <c r="L209" s="23">
        <v>15150940.119999999</v>
      </c>
      <c r="M209" s="24">
        <v>12.25</v>
      </c>
      <c r="N209" s="25" t="s">
        <v>0</v>
      </c>
    </row>
    <row r="210" spans="2:14" x14ac:dyDescent="0.25">
      <c r="B210" s="19" t="s">
        <v>118</v>
      </c>
      <c r="C210" s="20" t="s">
        <v>132</v>
      </c>
      <c r="D210" s="21" t="s">
        <v>632</v>
      </c>
      <c r="E210" s="21" t="s">
        <v>136</v>
      </c>
      <c r="F210" s="20" t="s">
        <v>137</v>
      </c>
      <c r="G210" s="22" t="s">
        <v>446</v>
      </c>
      <c r="H210" s="22" t="s">
        <v>447</v>
      </c>
      <c r="I210" s="20" t="s">
        <v>138</v>
      </c>
      <c r="J210" s="23">
        <v>20171243</v>
      </c>
      <c r="K210" s="24">
        <v>10024111</v>
      </c>
      <c r="L210" s="23">
        <v>10032925.5</v>
      </c>
      <c r="M210" s="24">
        <v>11</v>
      </c>
      <c r="N210" s="25" t="s">
        <v>0</v>
      </c>
    </row>
    <row r="211" spans="2:14" x14ac:dyDescent="0.25">
      <c r="B211" s="19" t="s">
        <v>118</v>
      </c>
      <c r="C211" s="20" t="s">
        <v>132</v>
      </c>
      <c r="D211" s="21" t="s">
        <v>632</v>
      </c>
      <c r="E211" s="21" t="s">
        <v>136</v>
      </c>
      <c r="F211" s="20" t="s">
        <v>137</v>
      </c>
      <c r="G211" s="22" t="s">
        <v>448</v>
      </c>
      <c r="H211" s="22" t="s">
        <v>445</v>
      </c>
      <c r="I211" s="20" t="s">
        <v>138</v>
      </c>
      <c r="J211" s="23">
        <v>14921902</v>
      </c>
      <c r="K211" s="24">
        <v>7098673</v>
      </c>
      <c r="L211" s="23">
        <v>7070530.0800000001</v>
      </c>
      <c r="M211" s="24">
        <v>12.25</v>
      </c>
      <c r="N211" s="25" t="s">
        <v>0</v>
      </c>
    </row>
    <row r="212" spans="2:14" x14ac:dyDescent="0.25">
      <c r="B212" s="19" t="s">
        <v>118</v>
      </c>
      <c r="C212" s="20" t="s">
        <v>132</v>
      </c>
      <c r="D212" s="21" t="s">
        <v>632</v>
      </c>
      <c r="E212" s="21" t="s">
        <v>136</v>
      </c>
      <c r="F212" s="20" t="s">
        <v>137</v>
      </c>
      <c r="G212" s="22" t="s">
        <v>449</v>
      </c>
      <c r="H212" s="22" t="s">
        <v>445</v>
      </c>
      <c r="I212" s="20" t="s">
        <v>138</v>
      </c>
      <c r="J212" s="23">
        <v>36238889</v>
      </c>
      <c r="K212" s="24">
        <v>17251039</v>
      </c>
      <c r="L212" s="23">
        <v>17171287.609999999</v>
      </c>
      <c r="M212" s="24">
        <v>12.25</v>
      </c>
      <c r="N212" s="25" t="s">
        <v>0</v>
      </c>
    </row>
    <row r="213" spans="2:14" x14ac:dyDescent="0.25">
      <c r="B213" s="19" t="s">
        <v>118</v>
      </c>
      <c r="C213" s="20" t="s">
        <v>132</v>
      </c>
      <c r="D213" s="21" t="s">
        <v>632</v>
      </c>
      <c r="E213" s="21" t="s">
        <v>136</v>
      </c>
      <c r="F213" s="20" t="s">
        <v>137</v>
      </c>
      <c r="G213" s="22" t="s">
        <v>450</v>
      </c>
      <c r="H213" s="22" t="s">
        <v>451</v>
      </c>
      <c r="I213" s="20" t="s">
        <v>138</v>
      </c>
      <c r="J213" s="23">
        <v>18922866</v>
      </c>
      <c r="K213" s="24">
        <v>10250478</v>
      </c>
      <c r="L213" s="23">
        <v>10015091.35</v>
      </c>
      <c r="M213" s="24">
        <v>13.25</v>
      </c>
      <c r="N213" s="25" t="s">
        <v>0</v>
      </c>
    </row>
    <row r="214" spans="2:14" x14ac:dyDescent="0.25">
      <c r="B214" s="19" t="s">
        <v>118</v>
      </c>
      <c r="C214" s="20" t="s">
        <v>132</v>
      </c>
      <c r="D214" s="21" t="s">
        <v>632</v>
      </c>
      <c r="E214" s="21" t="s">
        <v>136</v>
      </c>
      <c r="F214" s="20" t="s">
        <v>137</v>
      </c>
      <c r="G214" s="22" t="s">
        <v>452</v>
      </c>
      <c r="H214" s="22" t="s">
        <v>445</v>
      </c>
      <c r="I214" s="20" t="s">
        <v>138</v>
      </c>
      <c r="J214" s="23">
        <v>21008220</v>
      </c>
      <c r="K214" s="24">
        <v>10070481</v>
      </c>
      <c r="L214" s="23">
        <v>10100425.529999999</v>
      </c>
      <c r="M214" s="24">
        <v>12.25</v>
      </c>
      <c r="N214" s="25" t="s">
        <v>0</v>
      </c>
    </row>
    <row r="215" spans="2:14" x14ac:dyDescent="0.25">
      <c r="B215" s="19" t="s">
        <v>118</v>
      </c>
      <c r="C215" s="20" t="s">
        <v>132</v>
      </c>
      <c r="D215" s="21" t="s">
        <v>632</v>
      </c>
      <c r="E215" s="21" t="s">
        <v>136</v>
      </c>
      <c r="F215" s="20" t="s">
        <v>137</v>
      </c>
      <c r="G215" s="22" t="s">
        <v>453</v>
      </c>
      <c r="H215" s="22" t="s">
        <v>451</v>
      </c>
      <c r="I215" s="20" t="s">
        <v>138</v>
      </c>
      <c r="J215" s="23">
        <v>14874028</v>
      </c>
      <c r="K215" s="24">
        <v>8238138</v>
      </c>
      <c r="L215" s="23">
        <v>8011752.1299999999</v>
      </c>
      <c r="M215" s="24">
        <v>13.25</v>
      </c>
      <c r="N215" s="25" t="s">
        <v>0</v>
      </c>
    </row>
    <row r="216" spans="2:14" x14ac:dyDescent="0.25">
      <c r="B216" s="19" t="s">
        <v>118</v>
      </c>
      <c r="C216" s="20" t="s">
        <v>132</v>
      </c>
      <c r="D216" s="21" t="s">
        <v>632</v>
      </c>
      <c r="E216" s="21" t="s">
        <v>136</v>
      </c>
      <c r="F216" s="20" t="s">
        <v>137</v>
      </c>
      <c r="G216" s="22" t="s">
        <v>454</v>
      </c>
      <c r="H216" s="22" t="s">
        <v>445</v>
      </c>
      <c r="I216" s="20" t="s">
        <v>138</v>
      </c>
      <c r="J216" s="23">
        <v>103514048</v>
      </c>
      <c r="K216" s="24">
        <v>50671235</v>
      </c>
      <c r="L216" s="23">
        <v>50503675.530000001</v>
      </c>
      <c r="M216" s="24">
        <v>12.25</v>
      </c>
      <c r="N216" s="25" t="s">
        <v>0</v>
      </c>
    </row>
    <row r="217" spans="2:14" x14ac:dyDescent="0.25">
      <c r="B217" s="19" t="s">
        <v>118</v>
      </c>
      <c r="C217" s="20" t="s">
        <v>132</v>
      </c>
      <c r="D217" s="21" t="s">
        <v>632</v>
      </c>
      <c r="E217" s="21" t="s">
        <v>136</v>
      </c>
      <c r="F217" s="20" t="s">
        <v>137</v>
      </c>
      <c r="G217" s="22" t="s">
        <v>455</v>
      </c>
      <c r="H217" s="22" t="s">
        <v>447</v>
      </c>
      <c r="I217" s="20" t="s">
        <v>138</v>
      </c>
      <c r="J217" s="23">
        <v>29429591</v>
      </c>
      <c r="K217" s="24">
        <v>14817537</v>
      </c>
      <c r="L217" s="23">
        <v>14772119.449999999</v>
      </c>
      <c r="M217" s="24">
        <v>11.37</v>
      </c>
      <c r="N217" s="25" t="s">
        <v>0</v>
      </c>
    </row>
    <row r="218" spans="2:14" x14ac:dyDescent="0.25">
      <c r="B218" s="19" t="s">
        <v>118</v>
      </c>
      <c r="C218" s="20" t="s">
        <v>132</v>
      </c>
      <c r="D218" s="21" t="s">
        <v>632</v>
      </c>
      <c r="E218" s="21" t="s">
        <v>136</v>
      </c>
      <c r="F218" s="20" t="s">
        <v>137</v>
      </c>
      <c r="G218" s="22" t="s">
        <v>456</v>
      </c>
      <c r="H218" s="22" t="s">
        <v>457</v>
      </c>
      <c r="I218" s="20" t="s">
        <v>138</v>
      </c>
      <c r="J218" s="23">
        <v>28953867</v>
      </c>
      <c r="K218" s="24">
        <v>20509368</v>
      </c>
      <c r="L218" s="23">
        <v>20373030.149999999</v>
      </c>
      <c r="M218" s="24">
        <v>11.2</v>
      </c>
      <c r="N218" s="25" t="s">
        <v>0</v>
      </c>
    </row>
    <row r="219" spans="2:14" x14ac:dyDescent="0.25">
      <c r="B219" s="19" t="s">
        <v>118</v>
      </c>
      <c r="C219" s="20" t="s">
        <v>132</v>
      </c>
      <c r="D219" s="21" t="s">
        <v>632</v>
      </c>
      <c r="E219" s="21" t="s">
        <v>136</v>
      </c>
      <c r="F219" s="20" t="s">
        <v>137</v>
      </c>
      <c r="G219" s="22" t="s">
        <v>458</v>
      </c>
      <c r="H219" s="22" t="s">
        <v>459</v>
      </c>
      <c r="I219" s="20" t="s">
        <v>138</v>
      </c>
      <c r="J219" s="23">
        <v>124216858</v>
      </c>
      <c r="K219" s="24">
        <v>61127672</v>
      </c>
      <c r="L219" s="23">
        <v>60604198.780000001</v>
      </c>
      <c r="M219" s="24">
        <v>12.25</v>
      </c>
      <c r="N219" s="25" t="s">
        <v>0</v>
      </c>
    </row>
    <row r="220" spans="2:14" x14ac:dyDescent="0.25">
      <c r="B220" s="19" t="s">
        <v>118</v>
      </c>
      <c r="C220" s="20" t="s">
        <v>132</v>
      </c>
      <c r="D220" s="21" t="s">
        <v>632</v>
      </c>
      <c r="E220" s="21" t="s">
        <v>136</v>
      </c>
      <c r="F220" s="20" t="s">
        <v>137</v>
      </c>
      <c r="G220" s="22" t="s">
        <v>460</v>
      </c>
      <c r="H220" s="22" t="s">
        <v>451</v>
      </c>
      <c r="I220" s="20" t="s">
        <v>138</v>
      </c>
      <c r="J220" s="23">
        <v>100442064</v>
      </c>
      <c r="K220" s="24">
        <v>56357669</v>
      </c>
      <c r="L220" s="23">
        <v>55083442.530000001</v>
      </c>
      <c r="M220" s="24">
        <v>13.25</v>
      </c>
      <c r="N220" s="25" t="s">
        <v>0</v>
      </c>
    </row>
    <row r="221" spans="2:14" x14ac:dyDescent="0.25">
      <c r="B221" s="19" t="s">
        <v>118</v>
      </c>
      <c r="C221" s="20" t="s">
        <v>132</v>
      </c>
      <c r="D221" s="21" t="s">
        <v>632</v>
      </c>
      <c r="E221" s="21" t="s">
        <v>136</v>
      </c>
      <c r="F221" s="20" t="s">
        <v>137</v>
      </c>
      <c r="G221" s="22" t="s">
        <v>461</v>
      </c>
      <c r="H221" s="22" t="s">
        <v>462</v>
      </c>
      <c r="I221" s="20" t="s">
        <v>138</v>
      </c>
      <c r="J221" s="23">
        <v>73934240</v>
      </c>
      <c r="K221" s="24">
        <v>50673973</v>
      </c>
      <c r="L221" s="23">
        <v>50639984.520000003</v>
      </c>
      <c r="M221" s="24">
        <v>12</v>
      </c>
      <c r="N221" s="25" t="s">
        <v>0</v>
      </c>
    </row>
    <row r="222" spans="2:14" x14ac:dyDescent="0.25">
      <c r="B222" s="19" t="s">
        <v>118</v>
      </c>
      <c r="C222" s="20" t="s">
        <v>132</v>
      </c>
      <c r="D222" s="21" t="s">
        <v>632</v>
      </c>
      <c r="E222" s="21" t="s">
        <v>136</v>
      </c>
      <c r="F222" s="20" t="s">
        <v>137</v>
      </c>
      <c r="G222" s="22" t="s">
        <v>463</v>
      </c>
      <c r="H222" s="22" t="s">
        <v>451</v>
      </c>
      <c r="I222" s="20" t="s">
        <v>138</v>
      </c>
      <c r="J222" s="23">
        <v>1793179</v>
      </c>
      <c r="K222" s="24">
        <v>1007624</v>
      </c>
      <c r="L222" s="23">
        <v>1001508.91</v>
      </c>
      <c r="M222" s="24">
        <v>13.25</v>
      </c>
      <c r="N222" s="25" t="s">
        <v>0</v>
      </c>
    </row>
    <row r="223" spans="2:14" x14ac:dyDescent="0.25">
      <c r="B223" s="19" t="s">
        <v>118</v>
      </c>
      <c r="C223" s="20" t="s">
        <v>132</v>
      </c>
      <c r="D223" s="21" t="s">
        <v>632</v>
      </c>
      <c r="E223" s="21" t="s">
        <v>136</v>
      </c>
      <c r="F223" s="20" t="s">
        <v>137</v>
      </c>
      <c r="G223" s="22" t="s">
        <v>464</v>
      </c>
      <c r="H223" s="22" t="s">
        <v>465</v>
      </c>
      <c r="I223" s="20" t="s">
        <v>138</v>
      </c>
      <c r="J223" s="23">
        <v>8010477</v>
      </c>
      <c r="K223" s="24">
        <v>5056713</v>
      </c>
      <c r="L223" s="23">
        <v>5048810.7699999996</v>
      </c>
      <c r="M223" s="24">
        <v>11.5</v>
      </c>
      <c r="N223" s="25" t="s">
        <v>0</v>
      </c>
    </row>
    <row r="224" spans="2:14" x14ac:dyDescent="0.25">
      <c r="B224" s="19" t="s">
        <v>118</v>
      </c>
      <c r="C224" s="20" t="s">
        <v>132</v>
      </c>
      <c r="D224" s="21" t="s">
        <v>632</v>
      </c>
      <c r="E224" s="21" t="s">
        <v>136</v>
      </c>
      <c r="F224" s="20" t="s">
        <v>137</v>
      </c>
      <c r="G224" s="22" t="s">
        <v>466</v>
      </c>
      <c r="H224" s="22" t="s">
        <v>467</v>
      </c>
      <c r="I224" s="20" t="s">
        <v>138</v>
      </c>
      <c r="J224" s="23">
        <v>168903149</v>
      </c>
      <c r="K224" s="24">
        <v>145305892</v>
      </c>
      <c r="L224" s="23">
        <v>145174954.74000001</v>
      </c>
      <c r="M224" s="24">
        <v>11</v>
      </c>
      <c r="N224" s="25" t="s">
        <v>0</v>
      </c>
    </row>
    <row r="225" spans="2:14" x14ac:dyDescent="0.25">
      <c r="B225" s="19" t="s">
        <v>118</v>
      </c>
      <c r="C225" s="20" t="s">
        <v>132</v>
      </c>
      <c r="D225" s="21" t="s">
        <v>632</v>
      </c>
      <c r="E225" s="21" t="s">
        <v>136</v>
      </c>
      <c r="F225" s="20" t="s">
        <v>137</v>
      </c>
      <c r="G225" s="22" t="s">
        <v>468</v>
      </c>
      <c r="H225" s="22" t="s">
        <v>451</v>
      </c>
      <c r="I225" s="20" t="s">
        <v>138</v>
      </c>
      <c r="J225" s="23">
        <v>8635577</v>
      </c>
      <c r="K225" s="24">
        <v>5150650</v>
      </c>
      <c r="L225" s="23">
        <v>5007350.22</v>
      </c>
      <c r="M225" s="24">
        <v>13.25</v>
      </c>
      <c r="N225" s="25" t="s">
        <v>0</v>
      </c>
    </row>
    <row r="226" spans="2:14" x14ac:dyDescent="0.25">
      <c r="B226" s="19" t="s">
        <v>118</v>
      </c>
      <c r="C226" s="20" t="s">
        <v>158</v>
      </c>
      <c r="D226" s="21"/>
      <c r="E226" s="21" t="s">
        <v>136</v>
      </c>
      <c r="F226" s="20" t="s">
        <v>137</v>
      </c>
      <c r="G226" s="22" t="s">
        <v>469</v>
      </c>
      <c r="H226" s="22" t="s">
        <v>470</v>
      </c>
      <c r="I226" s="20" t="s">
        <v>138</v>
      </c>
      <c r="J226" s="23">
        <v>1490083</v>
      </c>
      <c r="K226" s="24">
        <v>1012821</v>
      </c>
      <c r="L226" s="23">
        <v>1022813.98</v>
      </c>
      <c r="M226" s="24">
        <v>13</v>
      </c>
      <c r="N226" s="25" t="s">
        <v>0</v>
      </c>
    </row>
    <row r="227" spans="2:14" x14ac:dyDescent="0.25">
      <c r="B227" s="19" t="s">
        <v>118</v>
      </c>
      <c r="C227" s="20" t="s">
        <v>158</v>
      </c>
      <c r="D227" s="21"/>
      <c r="E227" s="21" t="s">
        <v>136</v>
      </c>
      <c r="F227" s="20" t="s">
        <v>137</v>
      </c>
      <c r="G227" s="22" t="s">
        <v>471</v>
      </c>
      <c r="H227" s="22" t="s">
        <v>470</v>
      </c>
      <c r="I227" s="20" t="s">
        <v>138</v>
      </c>
      <c r="J227" s="23">
        <v>1490083</v>
      </c>
      <c r="K227" s="24">
        <v>1022438</v>
      </c>
      <c r="L227" s="23">
        <v>1023410.63</v>
      </c>
      <c r="M227" s="24">
        <v>13</v>
      </c>
      <c r="N227" s="25" t="s">
        <v>0</v>
      </c>
    </row>
    <row r="228" spans="2:14" x14ac:dyDescent="0.25">
      <c r="B228" s="19" t="s">
        <v>118</v>
      </c>
      <c r="C228" s="20" t="s">
        <v>158</v>
      </c>
      <c r="D228" s="21"/>
      <c r="E228" s="21" t="s">
        <v>136</v>
      </c>
      <c r="F228" s="20" t="s">
        <v>137</v>
      </c>
      <c r="G228" s="22" t="s">
        <v>472</v>
      </c>
      <c r="H228" s="22" t="s">
        <v>470</v>
      </c>
      <c r="I228" s="20" t="s">
        <v>138</v>
      </c>
      <c r="J228" s="23">
        <v>1490083</v>
      </c>
      <c r="K228" s="24">
        <v>1023863</v>
      </c>
      <c r="L228" s="23">
        <v>1023406.79</v>
      </c>
      <c r="M228" s="24">
        <v>13</v>
      </c>
      <c r="N228" s="25" t="s">
        <v>0</v>
      </c>
    </row>
    <row r="229" spans="2:14" x14ac:dyDescent="0.25">
      <c r="B229" s="19" t="s">
        <v>118</v>
      </c>
      <c r="C229" s="20" t="s">
        <v>158</v>
      </c>
      <c r="D229" s="21"/>
      <c r="E229" s="21" t="s">
        <v>136</v>
      </c>
      <c r="F229" s="20" t="s">
        <v>137</v>
      </c>
      <c r="G229" s="22" t="s">
        <v>473</v>
      </c>
      <c r="H229" s="22" t="s">
        <v>470</v>
      </c>
      <c r="I229" s="20" t="s">
        <v>138</v>
      </c>
      <c r="J229" s="23">
        <v>2915344</v>
      </c>
      <c r="K229" s="24">
        <v>2008549</v>
      </c>
      <c r="L229" s="23">
        <v>2046780.77</v>
      </c>
      <c r="M229" s="24">
        <v>13</v>
      </c>
      <c r="N229" s="25" t="s">
        <v>0</v>
      </c>
    </row>
    <row r="230" spans="2:14" x14ac:dyDescent="0.25">
      <c r="B230" s="19" t="s">
        <v>118</v>
      </c>
      <c r="C230" s="20" t="s">
        <v>158</v>
      </c>
      <c r="D230" s="21"/>
      <c r="E230" s="21" t="s">
        <v>136</v>
      </c>
      <c r="F230" s="20" t="s">
        <v>137</v>
      </c>
      <c r="G230" s="22" t="s">
        <v>474</v>
      </c>
      <c r="H230" s="22" t="s">
        <v>470</v>
      </c>
      <c r="I230" s="20" t="s">
        <v>138</v>
      </c>
      <c r="J230" s="23">
        <v>1457672</v>
      </c>
      <c r="K230" s="24">
        <v>1007125</v>
      </c>
      <c r="L230" s="23">
        <v>1023403.67</v>
      </c>
      <c r="M230" s="24">
        <v>13</v>
      </c>
      <c r="N230" s="25" t="s">
        <v>0</v>
      </c>
    </row>
    <row r="231" spans="2:14" x14ac:dyDescent="0.25">
      <c r="B231" s="19" t="s">
        <v>118</v>
      </c>
      <c r="C231" s="20" t="s">
        <v>158</v>
      </c>
      <c r="D231" s="21"/>
      <c r="E231" s="21" t="s">
        <v>136</v>
      </c>
      <c r="F231" s="20" t="s">
        <v>137</v>
      </c>
      <c r="G231" s="22" t="s">
        <v>475</v>
      </c>
      <c r="H231" s="22" t="s">
        <v>476</v>
      </c>
      <c r="I231" s="20" t="s">
        <v>138</v>
      </c>
      <c r="J231" s="23">
        <v>3009725</v>
      </c>
      <c r="K231" s="24">
        <v>2026629</v>
      </c>
      <c r="L231" s="23">
        <v>2048729.15</v>
      </c>
      <c r="M231" s="24">
        <v>13.5</v>
      </c>
      <c r="N231" s="25" t="s">
        <v>0</v>
      </c>
    </row>
    <row r="232" spans="2:14" x14ac:dyDescent="0.25">
      <c r="B232" s="19" t="s">
        <v>118</v>
      </c>
      <c r="C232" s="20" t="s">
        <v>158</v>
      </c>
      <c r="D232" s="21"/>
      <c r="E232" s="21" t="s">
        <v>136</v>
      </c>
      <c r="F232" s="20" t="s">
        <v>137</v>
      </c>
      <c r="G232" s="22" t="s">
        <v>477</v>
      </c>
      <c r="H232" s="22" t="s">
        <v>470</v>
      </c>
      <c r="I232" s="20" t="s">
        <v>138</v>
      </c>
      <c r="J232" s="23">
        <v>1457672</v>
      </c>
      <c r="K232" s="24">
        <v>1014602</v>
      </c>
      <c r="L232" s="23">
        <v>1023422.29</v>
      </c>
      <c r="M232" s="24">
        <v>13</v>
      </c>
      <c r="N232" s="25" t="s">
        <v>0</v>
      </c>
    </row>
    <row r="233" spans="2:14" x14ac:dyDescent="0.25">
      <c r="B233" s="19" t="s">
        <v>118</v>
      </c>
      <c r="C233" s="20" t="s">
        <v>158</v>
      </c>
      <c r="D233" s="21"/>
      <c r="E233" s="21" t="s">
        <v>136</v>
      </c>
      <c r="F233" s="20" t="s">
        <v>137</v>
      </c>
      <c r="G233" s="22" t="s">
        <v>478</v>
      </c>
      <c r="H233" s="22" t="s">
        <v>479</v>
      </c>
      <c r="I233" s="20" t="s">
        <v>138</v>
      </c>
      <c r="J233" s="23">
        <v>8318630</v>
      </c>
      <c r="K233" s="24">
        <v>6920047</v>
      </c>
      <c r="L233" s="23">
        <v>6248077.0899999999</v>
      </c>
      <c r="M233" s="24">
        <v>15.5</v>
      </c>
      <c r="N233" s="25" t="s">
        <v>0</v>
      </c>
    </row>
    <row r="234" spans="2:14" x14ac:dyDescent="0.25">
      <c r="B234" s="19" t="s">
        <v>118</v>
      </c>
      <c r="C234" s="20" t="s">
        <v>158</v>
      </c>
      <c r="D234" s="21"/>
      <c r="E234" s="21" t="s">
        <v>136</v>
      </c>
      <c r="F234" s="20" t="s">
        <v>137</v>
      </c>
      <c r="G234" s="22" t="s">
        <v>480</v>
      </c>
      <c r="H234" s="22" t="s">
        <v>470</v>
      </c>
      <c r="I234" s="20" t="s">
        <v>138</v>
      </c>
      <c r="J234" s="23">
        <v>2915344</v>
      </c>
      <c r="K234" s="24">
        <v>2044876</v>
      </c>
      <c r="L234" s="23">
        <v>2046831.19</v>
      </c>
      <c r="M234" s="24">
        <v>13</v>
      </c>
      <c r="N234" s="25" t="s">
        <v>0</v>
      </c>
    </row>
    <row r="235" spans="2:14" x14ac:dyDescent="0.25">
      <c r="B235" s="19" t="s">
        <v>118</v>
      </c>
      <c r="C235" s="20" t="s">
        <v>158</v>
      </c>
      <c r="D235" s="21"/>
      <c r="E235" s="21" t="s">
        <v>136</v>
      </c>
      <c r="F235" s="20" t="s">
        <v>137</v>
      </c>
      <c r="G235" s="22" t="s">
        <v>481</v>
      </c>
      <c r="H235" s="22" t="s">
        <v>482</v>
      </c>
      <c r="I235" s="20" t="s">
        <v>138</v>
      </c>
      <c r="J235" s="23">
        <v>14890141</v>
      </c>
      <c r="K235" s="24">
        <v>10032054</v>
      </c>
      <c r="L235" s="23">
        <v>10014030.439999999</v>
      </c>
      <c r="M235" s="24">
        <v>13</v>
      </c>
      <c r="N235" s="25" t="s">
        <v>0</v>
      </c>
    </row>
    <row r="236" spans="2:14" x14ac:dyDescent="0.25">
      <c r="B236" s="19" t="s">
        <v>118</v>
      </c>
      <c r="C236" s="20" t="s">
        <v>158</v>
      </c>
      <c r="D236" s="21"/>
      <c r="E236" s="21" t="s">
        <v>136</v>
      </c>
      <c r="F236" s="20" t="s">
        <v>137</v>
      </c>
      <c r="G236" s="22" t="s">
        <v>483</v>
      </c>
      <c r="H236" s="22" t="s">
        <v>470</v>
      </c>
      <c r="I236" s="20" t="s">
        <v>138</v>
      </c>
      <c r="J236" s="23">
        <v>2850522</v>
      </c>
      <c r="K236" s="24">
        <v>2004987</v>
      </c>
      <c r="L236" s="23">
        <v>2046766.49</v>
      </c>
      <c r="M236" s="24">
        <v>13</v>
      </c>
      <c r="N236" s="25" t="s">
        <v>0</v>
      </c>
    </row>
    <row r="237" spans="2:14" x14ac:dyDescent="0.25">
      <c r="B237" s="19" t="s">
        <v>118</v>
      </c>
      <c r="C237" s="20" t="s">
        <v>158</v>
      </c>
      <c r="D237" s="21"/>
      <c r="E237" s="21" t="s">
        <v>136</v>
      </c>
      <c r="F237" s="20" t="s">
        <v>137</v>
      </c>
      <c r="G237" s="22" t="s">
        <v>484</v>
      </c>
      <c r="H237" s="22" t="s">
        <v>260</v>
      </c>
      <c r="I237" s="20" t="s">
        <v>138</v>
      </c>
      <c r="J237" s="23">
        <v>1475836</v>
      </c>
      <c r="K237" s="24">
        <v>1017809</v>
      </c>
      <c r="L237" s="23">
        <v>1001536.56</v>
      </c>
      <c r="M237" s="24">
        <v>13</v>
      </c>
      <c r="N237" s="25" t="s">
        <v>0</v>
      </c>
    </row>
    <row r="238" spans="2:14" x14ac:dyDescent="0.25">
      <c r="B238" s="19" t="s">
        <v>118</v>
      </c>
      <c r="C238" s="20" t="s">
        <v>158</v>
      </c>
      <c r="D238" s="21"/>
      <c r="E238" s="21" t="s">
        <v>136</v>
      </c>
      <c r="F238" s="20" t="s">
        <v>137</v>
      </c>
      <c r="G238" s="22" t="s">
        <v>485</v>
      </c>
      <c r="H238" s="22" t="s">
        <v>470</v>
      </c>
      <c r="I238" s="20" t="s">
        <v>138</v>
      </c>
      <c r="J238" s="23">
        <v>1425261</v>
      </c>
      <c r="K238" s="24">
        <v>1009615</v>
      </c>
      <c r="L238" s="23">
        <v>1023417.43</v>
      </c>
      <c r="M238" s="24">
        <v>13</v>
      </c>
      <c r="N238" s="25" t="s">
        <v>0</v>
      </c>
    </row>
    <row r="239" spans="2:14" x14ac:dyDescent="0.25">
      <c r="B239" s="19" t="s">
        <v>118</v>
      </c>
      <c r="C239" s="20" t="s">
        <v>158</v>
      </c>
      <c r="D239" s="21"/>
      <c r="E239" s="21" t="s">
        <v>136</v>
      </c>
      <c r="F239" s="20" t="s">
        <v>137</v>
      </c>
      <c r="G239" s="22" t="s">
        <v>486</v>
      </c>
      <c r="H239" s="22" t="s">
        <v>482</v>
      </c>
      <c r="I239" s="20" t="s">
        <v>138</v>
      </c>
      <c r="J239" s="23">
        <v>20846187</v>
      </c>
      <c r="K239" s="24">
        <v>14373972</v>
      </c>
      <c r="L239" s="23">
        <v>14019894.82</v>
      </c>
      <c r="M239" s="24">
        <v>13</v>
      </c>
      <c r="N239" s="25" t="s">
        <v>0</v>
      </c>
    </row>
    <row r="240" spans="2:14" x14ac:dyDescent="0.25">
      <c r="B240" s="19" t="s">
        <v>118</v>
      </c>
      <c r="C240" s="20" t="s">
        <v>158</v>
      </c>
      <c r="D240" s="21"/>
      <c r="E240" s="21" t="s">
        <v>136</v>
      </c>
      <c r="F240" s="20" t="s">
        <v>137</v>
      </c>
      <c r="G240" s="22" t="s">
        <v>487</v>
      </c>
      <c r="H240" s="22" t="s">
        <v>470</v>
      </c>
      <c r="I240" s="20" t="s">
        <v>138</v>
      </c>
      <c r="J240" s="23">
        <v>14252608</v>
      </c>
      <c r="K240" s="24">
        <v>10263561</v>
      </c>
      <c r="L240" s="23">
        <v>10234060.6</v>
      </c>
      <c r="M240" s="24">
        <v>13</v>
      </c>
      <c r="N240" s="25" t="s">
        <v>0</v>
      </c>
    </row>
    <row r="241" spans="2:14" x14ac:dyDescent="0.25">
      <c r="B241" s="19" t="s">
        <v>118</v>
      </c>
      <c r="C241" s="20" t="s">
        <v>158</v>
      </c>
      <c r="D241" s="21"/>
      <c r="E241" s="21" t="s">
        <v>136</v>
      </c>
      <c r="F241" s="20" t="s">
        <v>137</v>
      </c>
      <c r="G241" s="22" t="s">
        <v>488</v>
      </c>
      <c r="H241" s="22" t="s">
        <v>260</v>
      </c>
      <c r="I241" s="20" t="s">
        <v>138</v>
      </c>
      <c r="J241" s="23">
        <v>17321101</v>
      </c>
      <c r="K241" s="24">
        <v>12085480</v>
      </c>
      <c r="L241" s="23">
        <v>12018179.75</v>
      </c>
      <c r="M241" s="24">
        <v>13</v>
      </c>
      <c r="N241" s="25" t="s">
        <v>0</v>
      </c>
    </row>
    <row r="242" spans="2:14" x14ac:dyDescent="0.25">
      <c r="B242" s="19" t="s">
        <v>118</v>
      </c>
      <c r="C242" s="20" t="s">
        <v>158</v>
      </c>
      <c r="D242" s="21"/>
      <c r="E242" s="21" t="s">
        <v>136</v>
      </c>
      <c r="F242" s="20" t="s">
        <v>137</v>
      </c>
      <c r="G242" s="22" t="s">
        <v>489</v>
      </c>
      <c r="H242" s="22" t="s">
        <v>470</v>
      </c>
      <c r="I242" s="20" t="s">
        <v>138</v>
      </c>
      <c r="J242" s="23">
        <v>13928498</v>
      </c>
      <c r="K242" s="24">
        <v>10053426</v>
      </c>
      <c r="L242" s="23">
        <v>10234038.789999999</v>
      </c>
      <c r="M242" s="24">
        <v>13</v>
      </c>
      <c r="N242" s="25" t="s">
        <v>0</v>
      </c>
    </row>
    <row r="243" spans="2:14" x14ac:dyDescent="0.25">
      <c r="B243" s="19" t="s">
        <v>118</v>
      </c>
      <c r="C243" s="20" t="s">
        <v>158</v>
      </c>
      <c r="D243" s="21"/>
      <c r="E243" s="21" t="s">
        <v>136</v>
      </c>
      <c r="F243" s="20" t="s">
        <v>137</v>
      </c>
      <c r="G243" s="22" t="s">
        <v>490</v>
      </c>
      <c r="H243" s="22" t="s">
        <v>476</v>
      </c>
      <c r="I243" s="20" t="s">
        <v>138</v>
      </c>
      <c r="J243" s="23">
        <v>21563219</v>
      </c>
      <c r="K243" s="24">
        <v>15030127</v>
      </c>
      <c r="L243" s="23">
        <v>15259506.449999999</v>
      </c>
      <c r="M243" s="24">
        <v>13.5</v>
      </c>
      <c r="N243" s="25" t="s">
        <v>0</v>
      </c>
    </row>
    <row r="244" spans="2:14" x14ac:dyDescent="0.25">
      <c r="B244" s="19" t="s">
        <v>118</v>
      </c>
      <c r="C244" s="20" t="s">
        <v>158</v>
      </c>
      <c r="D244" s="21"/>
      <c r="E244" s="21" t="s">
        <v>136</v>
      </c>
      <c r="F244" s="20" t="s">
        <v>137</v>
      </c>
      <c r="G244" s="22" t="s">
        <v>491</v>
      </c>
      <c r="H244" s="22" t="s">
        <v>476</v>
      </c>
      <c r="I244" s="20" t="s">
        <v>138</v>
      </c>
      <c r="J244" s="23">
        <v>25875868</v>
      </c>
      <c r="K244" s="24">
        <v>18082756</v>
      </c>
      <c r="L244" s="23">
        <v>18310808.129999999</v>
      </c>
      <c r="M244" s="24">
        <v>13.5</v>
      </c>
      <c r="N244" s="25" t="s">
        <v>0</v>
      </c>
    </row>
    <row r="245" spans="2:14" x14ac:dyDescent="0.25">
      <c r="B245" s="19" t="s">
        <v>118</v>
      </c>
      <c r="C245" s="20" t="s">
        <v>158</v>
      </c>
      <c r="D245" s="21"/>
      <c r="E245" s="21" t="s">
        <v>136</v>
      </c>
      <c r="F245" s="20" t="s">
        <v>137</v>
      </c>
      <c r="G245" s="22" t="s">
        <v>492</v>
      </c>
      <c r="H245" s="22" t="s">
        <v>260</v>
      </c>
      <c r="I245" s="20" t="s">
        <v>138</v>
      </c>
      <c r="J245" s="23">
        <v>49385483</v>
      </c>
      <c r="K245" s="24">
        <v>35112191</v>
      </c>
      <c r="L245" s="23">
        <v>35052107.93</v>
      </c>
      <c r="M245" s="24">
        <v>13</v>
      </c>
      <c r="N245" s="25" t="s">
        <v>0</v>
      </c>
    </row>
    <row r="246" spans="2:14" x14ac:dyDescent="0.25">
      <c r="B246" s="19" t="s">
        <v>118</v>
      </c>
      <c r="C246" s="20" t="s">
        <v>158</v>
      </c>
      <c r="D246" s="21"/>
      <c r="E246" s="21" t="s">
        <v>136</v>
      </c>
      <c r="F246" s="20" t="s">
        <v>137</v>
      </c>
      <c r="G246" s="22" t="s">
        <v>493</v>
      </c>
      <c r="H246" s="22" t="s">
        <v>476</v>
      </c>
      <c r="I246" s="20" t="s">
        <v>138</v>
      </c>
      <c r="J246" s="23">
        <v>28750963</v>
      </c>
      <c r="K246" s="24">
        <v>20576986</v>
      </c>
      <c r="L246" s="23">
        <v>20486772.039999999</v>
      </c>
      <c r="M246" s="24">
        <v>13.5</v>
      </c>
      <c r="N246" s="25" t="s">
        <v>0</v>
      </c>
    </row>
    <row r="247" spans="2:14" x14ac:dyDescent="0.25">
      <c r="B247" s="19" t="s">
        <v>118</v>
      </c>
      <c r="C247" s="20" t="s">
        <v>158</v>
      </c>
      <c r="D247" s="21"/>
      <c r="E247" s="21" t="s">
        <v>136</v>
      </c>
      <c r="F247" s="20" t="s">
        <v>137</v>
      </c>
      <c r="G247" s="22" t="s">
        <v>494</v>
      </c>
      <c r="H247" s="22" t="s">
        <v>495</v>
      </c>
      <c r="I247" s="20" t="s">
        <v>138</v>
      </c>
      <c r="J247" s="23">
        <v>60393835</v>
      </c>
      <c r="K247" s="24">
        <v>51514307</v>
      </c>
      <c r="L247" s="23">
        <v>51187655.649999999</v>
      </c>
      <c r="M247" s="24">
        <v>12.5</v>
      </c>
      <c r="N247" s="25" t="s">
        <v>0</v>
      </c>
    </row>
    <row r="248" spans="2:14" x14ac:dyDescent="0.25">
      <c r="B248" s="19" t="s">
        <v>118</v>
      </c>
      <c r="C248" s="20" t="s">
        <v>158</v>
      </c>
      <c r="D248" s="21"/>
      <c r="E248" s="21" t="s">
        <v>136</v>
      </c>
      <c r="F248" s="20" t="s">
        <v>137</v>
      </c>
      <c r="G248" s="22" t="s">
        <v>496</v>
      </c>
      <c r="H248" s="22" t="s">
        <v>260</v>
      </c>
      <c r="I248" s="20" t="s">
        <v>138</v>
      </c>
      <c r="J248" s="23">
        <v>55144107</v>
      </c>
      <c r="K248" s="24">
        <v>40427397</v>
      </c>
      <c r="L248" s="23">
        <v>40061071.020000003</v>
      </c>
      <c r="M248" s="24">
        <v>13</v>
      </c>
      <c r="N248" s="25" t="s">
        <v>0</v>
      </c>
    </row>
    <row r="249" spans="2:14" x14ac:dyDescent="0.25">
      <c r="B249" s="19" t="s">
        <v>118</v>
      </c>
      <c r="C249" s="20" t="s">
        <v>158</v>
      </c>
      <c r="D249" s="21"/>
      <c r="E249" s="21" t="s">
        <v>136</v>
      </c>
      <c r="F249" s="20" t="s">
        <v>137</v>
      </c>
      <c r="G249" s="22" t="s">
        <v>497</v>
      </c>
      <c r="H249" s="22" t="s">
        <v>482</v>
      </c>
      <c r="I249" s="20" t="s">
        <v>138</v>
      </c>
      <c r="J249" s="23">
        <v>27835615</v>
      </c>
      <c r="K249" s="24">
        <v>20256437</v>
      </c>
      <c r="L249" s="23">
        <v>20029289.77</v>
      </c>
      <c r="M249" s="24">
        <v>13</v>
      </c>
      <c r="N249" s="25" t="s">
        <v>0</v>
      </c>
    </row>
    <row r="250" spans="2:14" x14ac:dyDescent="0.25">
      <c r="B250" s="19" t="s">
        <v>118</v>
      </c>
      <c r="C250" s="20" t="s">
        <v>158</v>
      </c>
      <c r="D250" s="21"/>
      <c r="E250" s="21" t="s">
        <v>136</v>
      </c>
      <c r="F250" s="20" t="s">
        <v>137</v>
      </c>
      <c r="G250" s="22" t="s">
        <v>498</v>
      </c>
      <c r="H250" s="22" t="s">
        <v>499</v>
      </c>
      <c r="I250" s="20" t="s">
        <v>138</v>
      </c>
      <c r="J250" s="23">
        <v>28911016</v>
      </c>
      <c r="K250" s="24">
        <v>23144429</v>
      </c>
      <c r="L250" s="23">
        <v>22522820.199999999</v>
      </c>
      <c r="M250" s="24">
        <v>15.75</v>
      </c>
      <c r="N250" s="25" t="s">
        <v>0</v>
      </c>
    </row>
    <row r="251" spans="2:14" x14ac:dyDescent="0.25">
      <c r="B251" s="19" t="s">
        <v>118</v>
      </c>
      <c r="C251" s="20" t="s">
        <v>158</v>
      </c>
      <c r="D251" s="21"/>
      <c r="E251" s="21" t="s">
        <v>136</v>
      </c>
      <c r="F251" s="20" t="s">
        <v>137</v>
      </c>
      <c r="G251" s="22" t="s">
        <v>500</v>
      </c>
      <c r="H251" s="22" t="s">
        <v>476</v>
      </c>
      <c r="I251" s="20" t="s">
        <v>138</v>
      </c>
      <c r="J251" s="23">
        <v>13702325</v>
      </c>
      <c r="K251" s="24">
        <v>10051781</v>
      </c>
      <c r="L251" s="23">
        <v>10243444.07</v>
      </c>
      <c r="M251" s="24">
        <v>13.5</v>
      </c>
      <c r="N251" s="25" t="s">
        <v>0</v>
      </c>
    </row>
    <row r="252" spans="2:14" x14ac:dyDescent="0.25">
      <c r="B252" s="19" t="s">
        <v>118</v>
      </c>
      <c r="C252" s="20" t="s">
        <v>158</v>
      </c>
      <c r="D252" s="21"/>
      <c r="E252" s="21" t="s">
        <v>136</v>
      </c>
      <c r="F252" s="20" t="s">
        <v>137</v>
      </c>
      <c r="G252" s="22" t="s">
        <v>501</v>
      </c>
      <c r="H252" s="22" t="s">
        <v>476</v>
      </c>
      <c r="I252" s="20" t="s">
        <v>138</v>
      </c>
      <c r="J252" s="23">
        <v>8221395</v>
      </c>
      <c r="K252" s="24">
        <v>6033287</v>
      </c>
      <c r="L252" s="23">
        <v>6146082.2199999997</v>
      </c>
      <c r="M252" s="24">
        <v>13.5</v>
      </c>
      <c r="N252" s="25" t="s">
        <v>0</v>
      </c>
    </row>
    <row r="253" spans="2:14" x14ac:dyDescent="0.25">
      <c r="B253" s="19" t="s">
        <v>118</v>
      </c>
      <c r="C253" s="20" t="s">
        <v>158</v>
      </c>
      <c r="D253" s="21"/>
      <c r="E253" s="21" t="s">
        <v>136</v>
      </c>
      <c r="F253" s="20" t="s">
        <v>137</v>
      </c>
      <c r="G253" s="22" t="s">
        <v>502</v>
      </c>
      <c r="H253" s="22" t="s">
        <v>276</v>
      </c>
      <c r="I253" s="20" t="s">
        <v>138</v>
      </c>
      <c r="J253" s="23">
        <v>13590136</v>
      </c>
      <c r="K253" s="24">
        <v>10394521</v>
      </c>
      <c r="L253" s="23">
        <v>10164721.16</v>
      </c>
      <c r="M253" s="24">
        <v>16</v>
      </c>
      <c r="N253" s="25" t="s">
        <v>0</v>
      </c>
    </row>
    <row r="254" spans="2:14" x14ac:dyDescent="0.25">
      <c r="B254" s="19" t="s">
        <v>118</v>
      </c>
      <c r="C254" s="20" t="s">
        <v>158</v>
      </c>
      <c r="D254" s="21"/>
      <c r="E254" s="21" t="s">
        <v>136</v>
      </c>
      <c r="F254" s="20" t="s">
        <v>137</v>
      </c>
      <c r="G254" s="22" t="s">
        <v>503</v>
      </c>
      <c r="H254" s="22" t="s">
        <v>482</v>
      </c>
      <c r="I254" s="20" t="s">
        <v>138</v>
      </c>
      <c r="J254" s="23">
        <v>12526031</v>
      </c>
      <c r="K254" s="24">
        <v>9182712</v>
      </c>
      <c r="L254" s="23">
        <v>9013185.4100000001</v>
      </c>
      <c r="M254" s="24">
        <v>13</v>
      </c>
      <c r="N254" s="25" t="s">
        <v>0</v>
      </c>
    </row>
    <row r="255" spans="2:14" x14ac:dyDescent="0.25">
      <c r="B255" s="19" t="s">
        <v>118</v>
      </c>
      <c r="C255" s="20" t="s">
        <v>158</v>
      </c>
      <c r="D255" s="21"/>
      <c r="E255" s="21" t="s">
        <v>136</v>
      </c>
      <c r="F255" s="20" t="s">
        <v>137</v>
      </c>
      <c r="G255" s="22" t="s">
        <v>504</v>
      </c>
      <c r="H255" s="22" t="s">
        <v>476</v>
      </c>
      <c r="I255" s="20" t="s">
        <v>138</v>
      </c>
      <c r="J255" s="23">
        <v>4110703</v>
      </c>
      <c r="K255" s="24">
        <v>3045491</v>
      </c>
      <c r="L255" s="23">
        <v>3073164.71</v>
      </c>
      <c r="M255" s="24">
        <v>13.5</v>
      </c>
      <c r="N255" s="25" t="s">
        <v>0</v>
      </c>
    </row>
    <row r="256" spans="2:14" x14ac:dyDescent="0.25">
      <c r="B256" s="19" t="s">
        <v>118</v>
      </c>
      <c r="C256" s="20" t="s">
        <v>158</v>
      </c>
      <c r="D256" s="21"/>
      <c r="E256" s="21" t="s">
        <v>136</v>
      </c>
      <c r="F256" s="20" t="s">
        <v>137</v>
      </c>
      <c r="G256" s="22" t="s">
        <v>505</v>
      </c>
      <c r="H256" s="22" t="s">
        <v>482</v>
      </c>
      <c r="I256" s="20" t="s">
        <v>138</v>
      </c>
      <c r="J256" s="23">
        <v>30619178</v>
      </c>
      <c r="K256" s="24">
        <v>22564164</v>
      </c>
      <c r="L256" s="23">
        <v>22031647.850000001</v>
      </c>
      <c r="M256" s="24">
        <v>13</v>
      </c>
      <c r="N256" s="25" t="s">
        <v>0</v>
      </c>
    </row>
    <row r="257" spans="2:14" x14ac:dyDescent="0.25">
      <c r="B257" s="19" t="s">
        <v>118</v>
      </c>
      <c r="C257" s="20" t="s">
        <v>158</v>
      </c>
      <c r="D257" s="21"/>
      <c r="E257" s="21" t="s">
        <v>136</v>
      </c>
      <c r="F257" s="20" t="s">
        <v>137</v>
      </c>
      <c r="G257" s="22" t="s">
        <v>506</v>
      </c>
      <c r="H257" s="22" t="s">
        <v>482</v>
      </c>
      <c r="I257" s="20" t="s">
        <v>138</v>
      </c>
      <c r="J257" s="23">
        <v>25828025</v>
      </c>
      <c r="K257" s="24">
        <v>18999999</v>
      </c>
      <c r="L257" s="23">
        <v>19026337.510000002</v>
      </c>
      <c r="M257" s="24">
        <v>13</v>
      </c>
      <c r="N257" s="25" t="s">
        <v>0</v>
      </c>
    </row>
    <row r="258" spans="2:14" x14ac:dyDescent="0.25">
      <c r="B258" s="19" t="s">
        <v>118</v>
      </c>
      <c r="C258" s="20" t="s">
        <v>158</v>
      </c>
      <c r="D258" s="21"/>
      <c r="E258" s="21" t="s">
        <v>136</v>
      </c>
      <c r="F258" s="20" t="s">
        <v>137</v>
      </c>
      <c r="G258" s="22" t="s">
        <v>507</v>
      </c>
      <c r="H258" s="22" t="s">
        <v>260</v>
      </c>
      <c r="I258" s="20" t="s">
        <v>138</v>
      </c>
      <c r="J258" s="23">
        <v>13461921</v>
      </c>
      <c r="K258" s="24">
        <v>10092603</v>
      </c>
      <c r="L258" s="23">
        <v>10015197.35</v>
      </c>
      <c r="M258" s="24">
        <v>13</v>
      </c>
      <c r="N258" s="25" t="s">
        <v>0</v>
      </c>
    </row>
    <row r="259" spans="2:14" x14ac:dyDescent="0.25">
      <c r="B259" s="19" t="s">
        <v>118</v>
      </c>
      <c r="C259" s="20" t="s">
        <v>158</v>
      </c>
      <c r="D259" s="21"/>
      <c r="E259" s="21" t="s">
        <v>136</v>
      </c>
      <c r="F259" s="20" t="s">
        <v>137</v>
      </c>
      <c r="G259" s="22" t="s">
        <v>508</v>
      </c>
      <c r="H259" s="22" t="s">
        <v>476</v>
      </c>
      <c r="I259" s="20" t="s">
        <v>138</v>
      </c>
      <c r="J259" s="23">
        <v>13365750</v>
      </c>
      <c r="K259" s="24">
        <v>10003698</v>
      </c>
      <c r="L259" s="23">
        <v>10243034.869999999</v>
      </c>
      <c r="M259" s="24">
        <v>13.5</v>
      </c>
      <c r="N259" s="25" t="s">
        <v>0</v>
      </c>
    </row>
    <row r="260" spans="2:14" x14ac:dyDescent="0.25">
      <c r="B260" s="19" t="s">
        <v>118</v>
      </c>
      <c r="C260" s="20" t="s">
        <v>158</v>
      </c>
      <c r="D260" s="21"/>
      <c r="E260" s="21" t="s">
        <v>136</v>
      </c>
      <c r="F260" s="20" t="s">
        <v>137</v>
      </c>
      <c r="G260" s="22" t="s">
        <v>509</v>
      </c>
      <c r="H260" s="22" t="s">
        <v>482</v>
      </c>
      <c r="I260" s="20" t="s">
        <v>138</v>
      </c>
      <c r="J260" s="23">
        <v>32624877</v>
      </c>
      <c r="K260" s="24">
        <v>24350466</v>
      </c>
      <c r="L260" s="23">
        <v>24035445.739999998</v>
      </c>
      <c r="M260" s="24">
        <v>13</v>
      </c>
      <c r="N260" s="25" t="s">
        <v>0</v>
      </c>
    </row>
    <row r="261" spans="2:14" x14ac:dyDescent="0.25">
      <c r="B261" s="19" t="s">
        <v>118</v>
      </c>
      <c r="C261" s="20" t="s">
        <v>158</v>
      </c>
      <c r="D261" s="21"/>
      <c r="E261" s="21" t="s">
        <v>136</v>
      </c>
      <c r="F261" s="20" t="s">
        <v>137</v>
      </c>
      <c r="G261" s="22" t="s">
        <v>510</v>
      </c>
      <c r="H261" s="22" t="s">
        <v>482</v>
      </c>
      <c r="I261" s="20" t="s">
        <v>138</v>
      </c>
      <c r="J261" s="23">
        <v>42140469</v>
      </c>
      <c r="K261" s="24">
        <v>31828081</v>
      </c>
      <c r="L261" s="23">
        <v>31044727.300000001</v>
      </c>
      <c r="M261" s="24">
        <v>13</v>
      </c>
      <c r="N261" s="25" t="s">
        <v>0</v>
      </c>
    </row>
    <row r="262" spans="2:14" x14ac:dyDescent="0.25">
      <c r="B262" s="19" t="s">
        <v>118</v>
      </c>
      <c r="C262" s="20" t="s">
        <v>158</v>
      </c>
      <c r="D262" s="21"/>
      <c r="E262" s="21" t="s">
        <v>136</v>
      </c>
      <c r="F262" s="20" t="s">
        <v>137</v>
      </c>
      <c r="G262" s="22" t="s">
        <v>511</v>
      </c>
      <c r="H262" s="22" t="s">
        <v>482</v>
      </c>
      <c r="I262" s="20" t="s">
        <v>138</v>
      </c>
      <c r="J262" s="23">
        <v>108810633</v>
      </c>
      <c r="K262" s="24">
        <v>82262849</v>
      </c>
      <c r="L262" s="23">
        <v>82116711.340000004</v>
      </c>
      <c r="M262" s="24">
        <v>13</v>
      </c>
      <c r="N262" s="25" t="s">
        <v>0</v>
      </c>
    </row>
    <row r="263" spans="2:14" x14ac:dyDescent="0.25">
      <c r="B263" s="19" t="s">
        <v>118</v>
      </c>
      <c r="C263" s="20" t="s">
        <v>158</v>
      </c>
      <c r="D263" s="21"/>
      <c r="E263" s="21" t="s">
        <v>136</v>
      </c>
      <c r="F263" s="20" t="s">
        <v>137</v>
      </c>
      <c r="G263" s="22" t="s">
        <v>512</v>
      </c>
      <c r="H263" s="22" t="s">
        <v>260</v>
      </c>
      <c r="I263" s="20" t="s">
        <v>138</v>
      </c>
      <c r="J263" s="23">
        <v>91964658</v>
      </c>
      <c r="K263" s="24">
        <v>71346302</v>
      </c>
      <c r="L263" s="23">
        <v>70106797.819999993</v>
      </c>
      <c r="M263" s="24">
        <v>13</v>
      </c>
      <c r="N263" s="25" t="s">
        <v>0</v>
      </c>
    </row>
    <row r="264" spans="2:14" x14ac:dyDescent="0.25">
      <c r="B264" s="19" t="s">
        <v>118</v>
      </c>
      <c r="C264" s="20" t="s">
        <v>158</v>
      </c>
      <c r="D264" s="21"/>
      <c r="E264" s="21" t="s">
        <v>136</v>
      </c>
      <c r="F264" s="20" t="s">
        <v>137</v>
      </c>
      <c r="G264" s="22" t="s">
        <v>513</v>
      </c>
      <c r="H264" s="22" t="s">
        <v>514</v>
      </c>
      <c r="I264" s="20" t="s">
        <v>138</v>
      </c>
      <c r="J264" s="23">
        <v>222704704</v>
      </c>
      <c r="K264" s="24">
        <v>136737270</v>
      </c>
      <c r="L264" s="23">
        <v>136049677.80000001</v>
      </c>
      <c r="M264" s="24">
        <v>11.65</v>
      </c>
      <c r="N264" s="25" t="s">
        <v>0</v>
      </c>
    </row>
    <row r="265" spans="2:14" x14ac:dyDescent="0.25">
      <c r="B265" s="19" t="s">
        <v>118</v>
      </c>
      <c r="C265" s="20" t="s">
        <v>158</v>
      </c>
      <c r="D265" s="21"/>
      <c r="E265" s="21" t="s">
        <v>136</v>
      </c>
      <c r="F265" s="20" t="s">
        <v>137</v>
      </c>
      <c r="G265" s="22" t="s">
        <v>515</v>
      </c>
      <c r="H265" s="22" t="s">
        <v>516</v>
      </c>
      <c r="I265" s="20" t="s">
        <v>138</v>
      </c>
      <c r="J265" s="23">
        <v>87364374</v>
      </c>
      <c r="K265" s="24">
        <v>51249314</v>
      </c>
      <c r="L265" s="23">
        <v>50491288.619999997</v>
      </c>
      <c r="M265" s="24">
        <v>12</v>
      </c>
      <c r="N265" s="25" t="s">
        <v>0</v>
      </c>
    </row>
    <row r="266" spans="2:14" x14ac:dyDescent="0.25">
      <c r="B266" s="19" t="s">
        <v>118</v>
      </c>
      <c r="C266" s="20" t="s">
        <v>158</v>
      </c>
      <c r="D266" s="21"/>
      <c r="E266" s="21" t="s">
        <v>136</v>
      </c>
      <c r="F266" s="20" t="s">
        <v>137</v>
      </c>
      <c r="G266" s="22" t="s">
        <v>517</v>
      </c>
      <c r="H266" s="22" t="s">
        <v>516</v>
      </c>
      <c r="I266" s="20" t="s">
        <v>138</v>
      </c>
      <c r="J266" s="23">
        <v>171638360</v>
      </c>
      <c r="K266" s="24">
        <v>100065754</v>
      </c>
      <c r="L266" s="23">
        <v>100976214.95999999</v>
      </c>
      <c r="M266" s="24">
        <v>12</v>
      </c>
      <c r="N266" s="25" t="s">
        <v>0</v>
      </c>
    </row>
    <row r="267" spans="2:14" x14ac:dyDescent="0.25">
      <c r="B267" s="19" t="s">
        <v>118</v>
      </c>
      <c r="C267" s="20" t="s">
        <v>158</v>
      </c>
      <c r="D267" s="21"/>
      <c r="E267" s="21" t="s">
        <v>136</v>
      </c>
      <c r="F267" s="20" t="s">
        <v>137</v>
      </c>
      <c r="G267" s="22" t="s">
        <v>518</v>
      </c>
      <c r="H267" s="22" t="s">
        <v>516</v>
      </c>
      <c r="I267" s="20" t="s">
        <v>138</v>
      </c>
      <c r="J267" s="23">
        <v>85819169</v>
      </c>
      <c r="K267" s="24">
        <v>50115068</v>
      </c>
      <c r="L267" s="23">
        <v>50489145.07</v>
      </c>
      <c r="M267" s="24">
        <v>12</v>
      </c>
      <c r="N267" s="25" t="s">
        <v>0</v>
      </c>
    </row>
    <row r="268" spans="2:14" x14ac:dyDescent="0.25">
      <c r="B268" s="19" t="s">
        <v>118</v>
      </c>
      <c r="C268" s="20" t="s">
        <v>158</v>
      </c>
      <c r="D268" s="21"/>
      <c r="E268" s="21" t="s">
        <v>136</v>
      </c>
      <c r="F268" s="20" t="s">
        <v>137</v>
      </c>
      <c r="G268" s="22" t="s">
        <v>519</v>
      </c>
      <c r="H268" s="22" t="s">
        <v>260</v>
      </c>
      <c r="I268" s="20" t="s">
        <v>138</v>
      </c>
      <c r="J268" s="23">
        <v>1281370</v>
      </c>
      <c r="K268" s="24">
        <v>1029560</v>
      </c>
      <c r="L268" s="23">
        <v>1001454.43</v>
      </c>
      <c r="M268" s="24">
        <v>13</v>
      </c>
      <c r="N268" s="25" t="s">
        <v>0</v>
      </c>
    </row>
    <row r="269" spans="2:14" x14ac:dyDescent="0.25">
      <c r="B269" s="19" t="s">
        <v>118</v>
      </c>
      <c r="C269" s="20" t="s">
        <v>158</v>
      </c>
      <c r="D269" s="21"/>
      <c r="E269" s="21" t="s">
        <v>136</v>
      </c>
      <c r="F269" s="20" t="s">
        <v>137</v>
      </c>
      <c r="G269" s="22" t="s">
        <v>520</v>
      </c>
      <c r="H269" s="22" t="s">
        <v>476</v>
      </c>
      <c r="I269" s="20" t="s">
        <v>138</v>
      </c>
      <c r="J269" s="23">
        <v>88848216</v>
      </c>
      <c r="K269" s="24">
        <v>72019452</v>
      </c>
      <c r="L269" s="23">
        <v>71705246.280000001</v>
      </c>
      <c r="M269" s="24">
        <v>13.5</v>
      </c>
      <c r="N269" s="25" t="s">
        <v>0</v>
      </c>
    </row>
    <row r="270" spans="2:14" x14ac:dyDescent="0.25">
      <c r="B270" s="19" t="s">
        <v>118</v>
      </c>
      <c r="C270" s="20" t="s">
        <v>158</v>
      </c>
      <c r="D270" s="21"/>
      <c r="E270" s="21" t="s">
        <v>136</v>
      </c>
      <c r="F270" s="20" t="s">
        <v>137</v>
      </c>
      <c r="G270" s="22" t="s">
        <v>521</v>
      </c>
      <c r="H270" s="22" t="s">
        <v>482</v>
      </c>
      <c r="I270" s="20" t="s">
        <v>138</v>
      </c>
      <c r="J270" s="23">
        <v>82038902</v>
      </c>
      <c r="K270" s="24">
        <v>66088082</v>
      </c>
      <c r="L270" s="23">
        <v>65098852.490000002</v>
      </c>
      <c r="M270" s="24">
        <v>13</v>
      </c>
      <c r="N270" s="25" t="s">
        <v>0</v>
      </c>
    </row>
    <row r="271" spans="2:14" x14ac:dyDescent="0.25">
      <c r="B271" s="19" t="s">
        <v>118</v>
      </c>
      <c r="C271" s="20" t="s">
        <v>133</v>
      </c>
      <c r="D271" s="21"/>
      <c r="E271" s="21" t="s">
        <v>136</v>
      </c>
      <c r="F271" s="20" t="s">
        <v>137</v>
      </c>
      <c r="G271" s="22" t="s">
        <v>522</v>
      </c>
      <c r="H271" s="22" t="s">
        <v>523</v>
      </c>
      <c r="I271" s="20" t="s">
        <v>138</v>
      </c>
      <c r="J271" s="23">
        <v>138495618</v>
      </c>
      <c r="K271" s="24">
        <v>101051095</v>
      </c>
      <c r="L271" s="23">
        <v>101168637.5</v>
      </c>
      <c r="M271" s="24">
        <v>7.1</v>
      </c>
      <c r="N271" s="25" t="s">
        <v>0</v>
      </c>
    </row>
    <row r="272" spans="2:14" x14ac:dyDescent="0.25">
      <c r="B272" s="19" t="s">
        <v>118</v>
      </c>
      <c r="C272" s="20" t="s">
        <v>133</v>
      </c>
      <c r="D272" s="21"/>
      <c r="E272" s="21" t="s">
        <v>136</v>
      </c>
      <c r="F272" s="20" t="s">
        <v>137</v>
      </c>
      <c r="G272" s="22" t="s">
        <v>524</v>
      </c>
      <c r="H272" s="22" t="s">
        <v>523</v>
      </c>
      <c r="I272" s="20" t="s">
        <v>138</v>
      </c>
      <c r="J272" s="23">
        <v>138495618</v>
      </c>
      <c r="K272" s="24">
        <v>101226164</v>
      </c>
      <c r="L272" s="23">
        <v>101161727.28</v>
      </c>
      <c r="M272" s="24">
        <v>7.1</v>
      </c>
      <c r="N272" s="25" t="s">
        <v>0</v>
      </c>
    </row>
    <row r="273" spans="2:14" x14ac:dyDescent="0.25">
      <c r="B273" s="19" t="s">
        <v>118</v>
      </c>
      <c r="C273" s="20" t="s">
        <v>133</v>
      </c>
      <c r="D273" s="21"/>
      <c r="E273" s="21" t="s">
        <v>136</v>
      </c>
      <c r="F273" s="20" t="s">
        <v>137</v>
      </c>
      <c r="G273" s="22" t="s">
        <v>525</v>
      </c>
      <c r="H273" s="22" t="s">
        <v>526</v>
      </c>
      <c r="I273" s="20" t="s">
        <v>138</v>
      </c>
      <c r="J273" s="23">
        <v>81539730</v>
      </c>
      <c r="K273" s="24">
        <v>50706803</v>
      </c>
      <c r="L273" s="23">
        <v>51693241.789999999</v>
      </c>
      <c r="M273" s="24">
        <v>8</v>
      </c>
      <c r="N273" s="25" t="s">
        <v>0</v>
      </c>
    </row>
    <row r="274" spans="2:14" x14ac:dyDescent="0.25">
      <c r="B274" s="19" t="s">
        <v>118</v>
      </c>
      <c r="C274" s="20" t="s">
        <v>133</v>
      </c>
      <c r="D274" s="21"/>
      <c r="E274" s="21" t="s">
        <v>136</v>
      </c>
      <c r="F274" s="20" t="s">
        <v>137</v>
      </c>
      <c r="G274" s="22" t="s">
        <v>527</v>
      </c>
      <c r="H274" s="22" t="s">
        <v>526</v>
      </c>
      <c r="I274" s="20" t="s">
        <v>138</v>
      </c>
      <c r="J274" s="23">
        <v>698547950</v>
      </c>
      <c r="K274" s="24">
        <v>462683484</v>
      </c>
      <c r="L274" s="23">
        <v>465238979.43000001</v>
      </c>
      <c r="M274" s="24">
        <v>7.88</v>
      </c>
      <c r="N274" s="25" t="s">
        <v>0</v>
      </c>
    </row>
    <row r="275" spans="2:14" x14ac:dyDescent="0.25">
      <c r="B275" s="19" t="s">
        <v>118</v>
      </c>
      <c r="C275" s="20" t="s">
        <v>159</v>
      </c>
      <c r="D275" s="21"/>
      <c r="E275" s="21" t="s">
        <v>136</v>
      </c>
      <c r="F275" s="20" t="s">
        <v>137</v>
      </c>
      <c r="G275" s="22" t="s">
        <v>528</v>
      </c>
      <c r="H275" s="22" t="s">
        <v>529</v>
      </c>
      <c r="I275" s="20" t="s">
        <v>138</v>
      </c>
      <c r="J275" s="23">
        <v>53238625</v>
      </c>
      <c r="K275" s="24">
        <v>37635070</v>
      </c>
      <c r="L275" s="23">
        <v>38124069.119999997</v>
      </c>
      <c r="M275" s="24">
        <v>8.85</v>
      </c>
      <c r="N275" s="25" t="s">
        <v>0</v>
      </c>
    </row>
    <row r="276" spans="2:14" x14ac:dyDescent="0.25">
      <c r="B276" s="19" t="s">
        <v>118</v>
      </c>
      <c r="C276" s="20" t="s">
        <v>159</v>
      </c>
      <c r="D276" s="21"/>
      <c r="E276" s="21" t="s">
        <v>136</v>
      </c>
      <c r="F276" s="20" t="s">
        <v>137</v>
      </c>
      <c r="G276" s="22" t="s">
        <v>530</v>
      </c>
      <c r="H276" s="22" t="s">
        <v>529</v>
      </c>
      <c r="I276" s="20" t="s">
        <v>138</v>
      </c>
      <c r="J276" s="23">
        <v>52356050</v>
      </c>
      <c r="K276" s="24">
        <v>38840109</v>
      </c>
      <c r="L276" s="23">
        <v>38610267.490000002</v>
      </c>
      <c r="M276" s="24">
        <v>8.85</v>
      </c>
      <c r="N276" s="25" t="s">
        <v>0</v>
      </c>
    </row>
    <row r="277" spans="2:14" x14ac:dyDescent="0.25">
      <c r="B277" s="19" t="s">
        <v>118</v>
      </c>
      <c r="C277" s="20" t="s">
        <v>159</v>
      </c>
      <c r="D277" s="21"/>
      <c r="E277" s="21" t="s">
        <v>136</v>
      </c>
      <c r="F277" s="20" t="s">
        <v>137</v>
      </c>
      <c r="G277" s="22" t="s">
        <v>531</v>
      </c>
      <c r="H277" s="22" t="s">
        <v>529</v>
      </c>
      <c r="I277" s="20" t="s">
        <v>138</v>
      </c>
      <c r="J277" s="23">
        <v>337696554</v>
      </c>
      <c r="K277" s="24">
        <v>247782491</v>
      </c>
      <c r="L277" s="23">
        <v>245844136.50999999</v>
      </c>
      <c r="M277" s="24">
        <v>8.85</v>
      </c>
      <c r="N277" s="25" t="s">
        <v>0</v>
      </c>
    </row>
    <row r="278" spans="2:14" x14ac:dyDescent="0.25">
      <c r="B278" s="19" t="s">
        <v>118</v>
      </c>
      <c r="C278" s="20" t="s">
        <v>159</v>
      </c>
      <c r="D278" s="21"/>
      <c r="E278" s="21" t="s">
        <v>136</v>
      </c>
      <c r="F278" s="20" t="s">
        <v>137</v>
      </c>
      <c r="G278" s="22" t="s">
        <v>532</v>
      </c>
      <c r="H278" s="22" t="s">
        <v>529</v>
      </c>
      <c r="I278" s="20" t="s">
        <v>138</v>
      </c>
      <c r="J278" s="23">
        <v>3794316</v>
      </c>
      <c r="K278" s="24">
        <v>2880728</v>
      </c>
      <c r="L278" s="23">
        <v>2899177.11</v>
      </c>
      <c r="M278" s="24">
        <v>8.85</v>
      </c>
      <c r="N278" s="25" t="s">
        <v>0</v>
      </c>
    </row>
    <row r="279" spans="2:14" x14ac:dyDescent="0.25">
      <c r="B279" s="19" t="s">
        <v>118</v>
      </c>
      <c r="C279" s="20" t="s">
        <v>159</v>
      </c>
      <c r="D279" s="21"/>
      <c r="E279" s="21" t="s">
        <v>136</v>
      </c>
      <c r="F279" s="20" t="s">
        <v>137</v>
      </c>
      <c r="G279" s="22" t="s">
        <v>533</v>
      </c>
      <c r="H279" s="22" t="s">
        <v>534</v>
      </c>
      <c r="I279" s="20" t="s">
        <v>138</v>
      </c>
      <c r="J279" s="23">
        <v>75642056</v>
      </c>
      <c r="K279" s="24">
        <v>50550749</v>
      </c>
      <c r="L279" s="23">
        <v>50168132.130000003</v>
      </c>
      <c r="M279" s="24">
        <v>9.35</v>
      </c>
      <c r="N279" s="25" t="s">
        <v>0</v>
      </c>
    </row>
    <row r="280" spans="2:14" x14ac:dyDescent="0.25">
      <c r="B280" s="19" t="s">
        <v>118</v>
      </c>
      <c r="C280" s="20" t="s">
        <v>134</v>
      </c>
      <c r="D280" s="21"/>
      <c r="E280" s="21" t="s">
        <v>136</v>
      </c>
      <c r="F280" s="20" t="s">
        <v>137</v>
      </c>
      <c r="G280" s="22" t="s">
        <v>535</v>
      </c>
      <c r="H280" s="22" t="s">
        <v>536</v>
      </c>
      <c r="I280" s="20" t="s">
        <v>138</v>
      </c>
      <c r="J280" s="23">
        <v>1369748</v>
      </c>
      <c r="K280" s="24">
        <v>999998</v>
      </c>
      <c r="L280" s="23">
        <v>1000504.95</v>
      </c>
      <c r="M280" s="24">
        <v>9.25</v>
      </c>
      <c r="N280" s="25" t="s">
        <v>0</v>
      </c>
    </row>
    <row r="281" spans="2:14" x14ac:dyDescent="0.25">
      <c r="B281" s="19" t="s">
        <v>118</v>
      </c>
      <c r="C281" s="20" t="s">
        <v>134</v>
      </c>
      <c r="D281" s="21"/>
      <c r="E281" s="21" t="s">
        <v>136</v>
      </c>
      <c r="F281" s="20" t="s">
        <v>137</v>
      </c>
      <c r="G281" s="22" t="s">
        <v>537</v>
      </c>
      <c r="H281" s="22" t="s">
        <v>536</v>
      </c>
      <c r="I281" s="20" t="s">
        <v>138</v>
      </c>
      <c r="J281" s="23">
        <v>4109235</v>
      </c>
      <c r="K281" s="24">
        <v>3000760</v>
      </c>
      <c r="L281" s="23">
        <v>3001511.82</v>
      </c>
      <c r="M281" s="24">
        <v>9.25</v>
      </c>
      <c r="N281" s="25" t="s">
        <v>0</v>
      </c>
    </row>
    <row r="282" spans="2:14" x14ac:dyDescent="0.25">
      <c r="B282" s="19" t="s">
        <v>118</v>
      </c>
      <c r="C282" s="20" t="s">
        <v>134</v>
      </c>
      <c r="D282" s="21"/>
      <c r="E282" s="21" t="s">
        <v>136</v>
      </c>
      <c r="F282" s="20" t="s">
        <v>137</v>
      </c>
      <c r="G282" s="22" t="s">
        <v>538</v>
      </c>
      <c r="H282" s="22" t="s">
        <v>536</v>
      </c>
      <c r="I282" s="20" t="s">
        <v>138</v>
      </c>
      <c r="J282" s="23">
        <v>1369748</v>
      </c>
      <c r="K282" s="24">
        <v>1000758</v>
      </c>
      <c r="L282" s="23">
        <v>1000506.33</v>
      </c>
      <c r="M282" s="24">
        <v>9.25</v>
      </c>
      <c r="N282" s="25" t="s">
        <v>0</v>
      </c>
    </row>
    <row r="283" spans="2:14" x14ac:dyDescent="0.25">
      <c r="B283" s="19" t="s">
        <v>118</v>
      </c>
      <c r="C283" s="20" t="s">
        <v>134</v>
      </c>
      <c r="D283" s="21"/>
      <c r="E283" s="21" t="s">
        <v>136</v>
      </c>
      <c r="F283" s="20" t="s">
        <v>137</v>
      </c>
      <c r="G283" s="22" t="s">
        <v>539</v>
      </c>
      <c r="H283" s="22" t="s">
        <v>540</v>
      </c>
      <c r="I283" s="20" t="s">
        <v>138</v>
      </c>
      <c r="J283" s="23">
        <v>66016432</v>
      </c>
      <c r="K283" s="24">
        <v>40230137</v>
      </c>
      <c r="L283" s="23">
        <v>40021989.700000003</v>
      </c>
      <c r="M283" s="24">
        <v>10</v>
      </c>
      <c r="N283" s="25" t="s">
        <v>0</v>
      </c>
    </row>
    <row r="284" spans="2:14" x14ac:dyDescent="0.25">
      <c r="B284" s="19" t="s">
        <v>118</v>
      </c>
      <c r="C284" s="20" t="s">
        <v>134</v>
      </c>
      <c r="D284" s="21"/>
      <c r="E284" s="21" t="s">
        <v>136</v>
      </c>
      <c r="F284" s="20" t="s">
        <v>137</v>
      </c>
      <c r="G284" s="22" t="s">
        <v>541</v>
      </c>
      <c r="H284" s="22" t="s">
        <v>542</v>
      </c>
      <c r="I284" s="20" t="s">
        <v>138</v>
      </c>
      <c r="J284" s="23">
        <v>6927394</v>
      </c>
      <c r="K284" s="24">
        <v>4435094</v>
      </c>
      <c r="L284" s="23">
        <v>4546913</v>
      </c>
      <c r="M284" s="24">
        <v>6.7</v>
      </c>
      <c r="N284" s="25" t="s">
        <v>0</v>
      </c>
    </row>
    <row r="285" spans="2:14" x14ac:dyDescent="0.25">
      <c r="B285" s="19" t="s">
        <v>118</v>
      </c>
      <c r="C285" s="20" t="s">
        <v>134</v>
      </c>
      <c r="D285" s="21"/>
      <c r="E285" s="21" t="s">
        <v>136</v>
      </c>
      <c r="F285" s="20" t="s">
        <v>137</v>
      </c>
      <c r="G285" s="22" t="s">
        <v>543</v>
      </c>
      <c r="H285" s="22" t="s">
        <v>542</v>
      </c>
      <c r="I285" s="20" t="s">
        <v>138</v>
      </c>
      <c r="J285" s="23">
        <v>206169863</v>
      </c>
      <c r="K285" s="24">
        <v>150082603</v>
      </c>
      <c r="L285" s="23">
        <v>150055023.75999999</v>
      </c>
      <c r="M285" s="24">
        <v>6.7</v>
      </c>
      <c r="N285" s="25" t="s">
        <v>0</v>
      </c>
    </row>
    <row r="286" spans="2:14" x14ac:dyDescent="0.25">
      <c r="B286" s="19" t="s">
        <v>118</v>
      </c>
      <c r="C286" s="20" t="s">
        <v>134</v>
      </c>
      <c r="D286" s="21"/>
      <c r="E286" s="21" t="s">
        <v>136</v>
      </c>
      <c r="F286" s="20" t="s">
        <v>137</v>
      </c>
      <c r="G286" s="22" t="s">
        <v>544</v>
      </c>
      <c r="H286" s="22" t="s">
        <v>545</v>
      </c>
      <c r="I286" s="20" t="s">
        <v>138</v>
      </c>
      <c r="J286" s="23">
        <v>77891234</v>
      </c>
      <c r="K286" s="24">
        <v>47391769</v>
      </c>
      <c r="L286" s="23">
        <v>47212037.719999999</v>
      </c>
      <c r="M286" s="24">
        <v>10</v>
      </c>
      <c r="N286" s="25" t="s">
        <v>0</v>
      </c>
    </row>
    <row r="287" spans="2:14" x14ac:dyDescent="0.25">
      <c r="B287" s="19" t="s">
        <v>118</v>
      </c>
      <c r="C287" s="20" t="s">
        <v>134</v>
      </c>
      <c r="D287" s="21"/>
      <c r="E287" s="21" t="s">
        <v>136</v>
      </c>
      <c r="F287" s="20" t="s">
        <v>137</v>
      </c>
      <c r="G287" s="22" t="s">
        <v>546</v>
      </c>
      <c r="H287" s="22" t="s">
        <v>545</v>
      </c>
      <c r="I287" s="20" t="s">
        <v>138</v>
      </c>
      <c r="J287" s="23">
        <v>44746031</v>
      </c>
      <c r="K287" s="24">
        <v>27262048</v>
      </c>
      <c r="L287" s="23">
        <v>27121959.84</v>
      </c>
      <c r="M287" s="24">
        <v>10</v>
      </c>
      <c r="N287" s="25" t="s">
        <v>0</v>
      </c>
    </row>
    <row r="288" spans="2:14" x14ac:dyDescent="0.25">
      <c r="B288" s="19" t="s">
        <v>118</v>
      </c>
      <c r="C288" s="20" t="s">
        <v>134</v>
      </c>
      <c r="D288" s="21"/>
      <c r="E288" s="21" t="s">
        <v>136</v>
      </c>
      <c r="F288" s="20" t="s">
        <v>137</v>
      </c>
      <c r="G288" s="22" t="s">
        <v>547</v>
      </c>
      <c r="H288" s="22" t="s">
        <v>548</v>
      </c>
      <c r="I288" s="20" t="s">
        <v>138</v>
      </c>
      <c r="J288" s="23">
        <v>226704122</v>
      </c>
      <c r="K288" s="24">
        <v>113553570</v>
      </c>
      <c r="L288" s="23">
        <v>115572188.66</v>
      </c>
      <c r="M288" s="24">
        <v>7.5</v>
      </c>
      <c r="N288" s="25" t="s">
        <v>0</v>
      </c>
    </row>
    <row r="289" spans="2:14" x14ac:dyDescent="0.25">
      <c r="B289" s="19" t="s">
        <v>118</v>
      </c>
      <c r="C289" s="20" t="s">
        <v>134</v>
      </c>
      <c r="D289" s="21"/>
      <c r="E289" s="21" t="s">
        <v>136</v>
      </c>
      <c r="F289" s="20" t="s">
        <v>137</v>
      </c>
      <c r="G289" s="22" t="s">
        <v>549</v>
      </c>
      <c r="H289" s="22" t="s">
        <v>536</v>
      </c>
      <c r="I289" s="20" t="s">
        <v>138</v>
      </c>
      <c r="J289" s="23">
        <v>56969741</v>
      </c>
      <c r="K289" s="24">
        <v>45419018</v>
      </c>
      <c r="L289" s="23">
        <v>45512755.07</v>
      </c>
      <c r="M289" s="24">
        <v>9.25</v>
      </c>
      <c r="N289" s="25" t="s">
        <v>0</v>
      </c>
    </row>
    <row r="290" spans="2:14" x14ac:dyDescent="0.25">
      <c r="B290" s="19" t="s">
        <v>118</v>
      </c>
      <c r="C290" s="20" t="s">
        <v>134</v>
      </c>
      <c r="D290" s="21"/>
      <c r="E290" s="21" t="s">
        <v>136</v>
      </c>
      <c r="F290" s="20" t="s">
        <v>137</v>
      </c>
      <c r="G290" s="22" t="s">
        <v>550</v>
      </c>
      <c r="H290" s="22" t="s">
        <v>536</v>
      </c>
      <c r="I290" s="20" t="s">
        <v>138</v>
      </c>
      <c r="J290" s="23">
        <v>17885235</v>
      </c>
      <c r="K290" s="24">
        <v>15038015</v>
      </c>
      <c r="L290" s="23">
        <v>15007639.560000001</v>
      </c>
      <c r="M290" s="24">
        <v>9.25</v>
      </c>
      <c r="N290" s="25" t="s">
        <v>0</v>
      </c>
    </row>
    <row r="291" spans="2:14" x14ac:dyDescent="0.25">
      <c r="B291" s="19" t="s">
        <v>118</v>
      </c>
      <c r="C291" s="20" t="s">
        <v>146</v>
      </c>
      <c r="D291" s="21" t="s">
        <v>632</v>
      </c>
      <c r="E291" s="21" t="s">
        <v>136</v>
      </c>
      <c r="F291" s="20" t="s">
        <v>137</v>
      </c>
      <c r="G291" s="22" t="s">
        <v>551</v>
      </c>
      <c r="H291" s="22" t="s">
        <v>552</v>
      </c>
      <c r="I291" s="20" t="s">
        <v>138</v>
      </c>
      <c r="J291" s="23">
        <v>1542995</v>
      </c>
      <c r="K291" s="24">
        <v>1027699</v>
      </c>
      <c r="L291" s="23">
        <v>1028510.24</v>
      </c>
      <c r="M291" s="24">
        <v>13.85</v>
      </c>
      <c r="N291" s="25" t="s">
        <v>0</v>
      </c>
    </row>
    <row r="292" spans="2:14" x14ac:dyDescent="0.25">
      <c r="B292" s="19" t="s">
        <v>118</v>
      </c>
      <c r="C292" s="20" t="s">
        <v>146</v>
      </c>
      <c r="D292" s="21" t="s">
        <v>632</v>
      </c>
      <c r="E292" s="21" t="s">
        <v>136</v>
      </c>
      <c r="F292" s="20" t="s">
        <v>137</v>
      </c>
      <c r="G292" s="22" t="s">
        <v>553</v>
      </c>
      <c r="H292" s="22" t="s">
        <v>552</v>
      </c>
      <c r="I292" s="20" t="s">
        <v>138</v>
      </c>
      <c r="J292" s="23">
        <v>3085990</v>
      </c>
      <c r="K292" s="24">
        <v>2058435</v>
      </c>
      <c r="L292" s="23">
        <v>2057005.13</v>
      </c>
      <c r="M292" s="24">
        <v>13.85</v>
      </c>
      <c r="N292" s="25" t="s">
        <v>0</v>
      </c>
    </row>
    <row r="293" spans="2:14" x14ac:dyDescent="0.25">
      <c r="B293" s="19" t="s">
        <v>118</v>
      </c>
      <c r="C293" s="20" t="s">
        <v>146</v>
      </c>
      <c r="D293" s="21" t="s">
        <v>632</v>
      </c>
      <c r="E293" s="21" t="s">
        <v>136</v>
      </c>
      <c r="F293" s="20" t="s">
        <v>137</v>
      </c>
      <c r="G293" s="22" t="s">
        <v>554</v>
      </c>
      <c r="H293" s="22" t="s">
        <v>552</v>
      </c>
      <c r="I293" s="20" t="s">
        <v>138</v>
      </c>
      <c r="J293" s="23">
        <v>1508465</v>
      </c>
      <c r="K293" s="24">
        <v>1003035</v>
      </c>
      <c r="L293" s="23">
        <v>1028487.91</v>
      </c>
      <c r="M293" s="24">
        <v>13.85</v>
      </c>
      <c r="N293" s="25" t="s">
        <v>0</v>
      </c>
    </row>
    <row r="294" spans="2:14" x14ac:dyDescent="0.25">
      <c r="B294" s="19" t="s">
        <v>118</v>
      </c>
      <c r="C294" s="20" t="s">
        <v>146</v>
      </c>
      <c r="D294" s="21" t="s">
        <v>632</v>
      </c>
      <c r="E294" s="21" t="s">
        <v>136</v>
      </c>
      <c r="F294" s="20" t="s">
        <v>137</v>
      </c>
      <c r="G294" s="22" t="s">
        <v>555</v>
      </c>
      <c r="H294" s="22" t="s">
        <v>552</v>
      </c>
      <c r="I294" s="20" t="s">
        <v>138</v>
      </c>
      <c r="J294" s="23">
        <v>1508465</v>
      </c>
      <c r="K294" s="24">
        <v>1012144</v>
      </c>
      <c r="L294" s="23">
        <v>1028527.81</v>
      </c>
      <c r="M294" s="24">
        <v>13.85</v>
      </c>
      <c r="N294" s="25" t="s">
        <v>0</v>
      </c>
    </row>
    <row r="295" spans="2:14" x14ac:dyDescent="0.25">
      <c r="B295" s="19" t="s">
        <v>118</v>
      </c>
      <c r="C295" s="20" t="s">
        <v>146</v>
      </c>
      <c r="D295" s="21" t="s">
        <v>632</v>
      </c>
      <c r="E295" s="21" t="s">
        <v>136</v>
      </c>
      <c r="F295" s="20" t="s">
        <v>137</v>
      </c>
      <c r="G295" s="22" t="s">
        <v>556</v>
      </c>
      <c r="H295" s="22" t="s">
        <v>557</v>
      </c>
      <c r="I295" s="20" t="s">
        <v>138</v>
      </c>
      <c r="J295" s="23">
        <v>1391777</v>
      </c>
      <c r="K295" s="24">
        <v>1022049</v>
      </c>
      <c r="L295" s="23">
        <v>1011012.85</v>
      </c>
      <c r="M295" s="24">
        <v>13.75</v>
      </c>
      <c r="N295" s="25" t="s">
        <v>0</v>
      </c>
    </row>
    <row r="296" spans="2:14" x14ac:dyDescent="0.25">
      <c r="B296" s="19" t="s">
        <v>118</v>
      </c>
      <c r="C296" s="20" t="s">
        <v>146</v>
      </c>
      <c r="D296" s="21" t="s">
        <v>632</v>
      </c>
      <c r="E296" s="21" t="s">
        <v>136</v>
      </c>
      <c r="F296" s="20" t="s">
        <v>137</v>
      </c>
      <c r="G296" s="22" t="s">
        <v>558</v>
      </c>
      <c r="H296" s="22" t="s">
        <v>552</v>
      </c>
      <c r="I296" s="20" t="s">
        <v>138</v>
      </c>
      <c r="J296" s="23">
        <v>1508465</v>
      </c>
      <c r="K296" s="24">
        <v>1164267</v>
      </c>
      <c r="L296" s="23">
        <v>1094466.83</v>
      </c>
      <c r="M296" s="24">
        <v>13.85</v>
      </c>
      <c r="N296" s="25" t="s">
        <v>0</v>
      </c>
    </row>
    <row r="297" spans="2:14" x14ac:dyDescent="0.25">
      <c r="B297" s="19" t="s">
        <v>118</v>
      </c>
      <c r="C297" s="20" t="s">
        <v>146</v>
      </c>
      <c r="D297" s="21" t="s">
        <v>632</v>
      </c>
      <c r="E297" s="21" t="s">
        <v>136</v>
      </c>
      <c r="F297" s="20" t="s">
        <v>137</v>
      </c>
      <c r="G297" s="22" t="s">
        <v>559</v>
      </c>
      <c r="H297" s="22" t="s">
        <v>317</v>
      </c>
      <c r="I297" s="20" t="s">
        <v>138</v>
      </c>
      <c r="J297" s="23">
        <v>6514592</v>
      </c>
      <c r="K297" s="24">
        <v>5025891</v>
      </c>
      <c r="L297" s="23">
        <v>5031054.8899999997</v>
      </c>
      <c r="M297" s="24">
        <v>13.5</v>
      </c>
      <c r="N297" s="25" t="s">
        <v>0</v>
      </c>
    </row>
    <row r="298" spans="2:14" x14ac:dyDescent="0.25">
      <c r="B298" s="19" t="s">
        <v>118</v>
      </c>
      <c r="C298" s="20" t="s">
        <v>146</v>
      </c>
      <c r="D298" s="21" t="s">
        <v>632</v>
      </c>
      <c r="E298" s="21" t="s">
        <v>136</v>
      </c>
      <c r="F298" s="20" t="s">
        <v>137</v>
      </c>
      <c r="G298" s="22" t="s">
        <v>560</v>
      </c>
      <c r="H298" s="22" t="s">
        <v>552</v>
      </c>
      <c r="I298" s="20" t="s">
        <v>138</v>
      </c>
      <c r="J298" s="23">
        <v>1508465</v>
      </c>
      <c r="K298" s="24">
        <v>1027698</v>
      </c>
      <c r="L298" s="23">
        <v>1028508.23</v>
      </c>
      <c r="M298" s="24">
        <v>13.85</v>
      </c>
      <c r="N298" s="25" t="s">
        <v>0</v>
      </c>
    </row>
    <row r="299" spans="2:14" x14ac:dyDescent="0.25">
      <c r="B299" s="19" t="s">
        <v>118</v>
      </c>
      <c r="C299" s="20" t="s">
        <v>146</v>
      </c>
      <c r="D299" s="21" t="s">
        <v>632</v>
      </c>
      <c r="E299" s="21" t="s">
        <v>136</v>
      </c>
      <c r="F299" s="20" t="s">
        <v>137</v>
      </c>
      <c r="G299" s="22" t="s">
        <v>561</v>
      </c>
      <c r="H299" s="22" t="s">
        <v>562</v>
      </c>
      <c r="I299" s="20" t="s">
        <v>138</v>
      </c>
      <c r="J299" s="23">
        <v>3103220</v>
      </c>
      <c r="K299" s="24">
        <v>2056576</v>
      </c>
      <c r="L299" s="23">
        <v>2058906.89</v>
      </c>
      <c r="M299" s="24">
        <v>14.75</v>
      </c>
      <c r="N299" s="25" t="s">
        <v>0</v>
      </c>
    </row>
    <row r="300" spans="2:14" x14ac:dyDescent="0.25">
      <c r="B300" s="19" t="s">
        <v>118</v>
      </c>
      <c r="C300" s="20" t="s">
        <v>146</v>
      </c>
      <c r="D300" s="21" t="s">
        <v>632</v>
      </c>
      <c r="E300" s="21" t="s">
        <v>136</v>
      </c>
      <c r="F300" s="20" t="s">
        <v>137</v>
      </c>
      <c r="G300" s="22" t="s">
        <v>563</v>
      </c>
      <c r="H300" s="22" t="s">
        <v>317</v>
      </c>
      <c r="I300" s="20" t="s">
        <v>138</v>
      </c>
      <c r="J300" s="23">
        <v>2605835</v>
      </c>
      <c r="K300" s="24">
        <v>2013315</v>
      </c>
      <c r="L300" s="23">
        <v>2012425.17</v>
      </c>
      <c r="M300" s="24">
        <v>13.5</v>
      </c>
      <c r="N300" s="25" t="s">
        <v>0</v>
      </c>
    </row>
    <row r="301" spans="2:14" x14ac:dyDescent="0.25">
      <c r="B301" s="19" t="s">
        <v>118</v>
      </c>
      <c r="C301" s="20" t="s">
        <v>146</v>
      </c>
      <c r="D301" s="21" t="s">
        <v>632</v>
      </c>
      <c r="E301" s="21" t="s">
        <v>136</v>
      </c>
      <c r="F301" s="20" t="s">
        <v>137</v>
      </c>
      <c r="G301" s="22" t="s">
        <v>564</v>
      </c>
      <c r="H301" s="22" t="s">
        <v>552</v>
      </c>
      <c r="I301" s="20" t="s">
        <v>138</v>
      </c>
      <c r="J301" s="23">
        <v>6033867</v>
      </c>
      <c r="K301" s="24">
        <v>4122943</v>
      </c>
      <c r="L301" s="23">
        <v>4113964.81</v>
      </c>
      <c r="M301" s="24">
        <v>13.85</v>
      </c>
      <c r="N301" s="25" t="s">
        <v>0</v>
      </c>
    </row>
    <row r="302" spans="2:14" x14ac:dyDescent="0.25">
      <c r="B302" s="19" t="s">
        <v>118</v>
      </c>
      <c r="C302" s="20" t="s">
        <v>146</v>
      </c>
      <c r="D302" s="21" t="s">
        <v>632</v>
      </c>
      <c r="E302" s="21" t="s">
        <v>136</v>
      </c>
      <c r="F302" s="20" t="s">
        <v>137</v>
      </c>
      <c r="G302" s="22" t="s">
        <v>565</v>
      </c>
      <c r="H302" s="22" t="s">
        <v>552</v>
      </c>
      <c r="I302" s="20" t="s">
        <v>138</v>
      </c>
      <c r="J302" s="23">
        <v>14739354</v>
      </c>
      <c r="K302" s="24">
        <v>10053235</v>
      </c>
      <c r="L302" s="23">
        <v>10285047.279999999</v>
      </c>
      <c r="M302" s="24">
        <v>13.85</v>
      </c>
      <c r="N302" s="25" t="s">
        <v>0</v>
      </c>
    </row>
    <row r="303" spans="2:14" x14ac:dyDescent="0.25">
      <c r="B303" s="19" t="s">
        <v>118</v>
      </c>
      <c r="C303" s="20" t="s">
        <v>146</v>
      </c>
      <c r="D303" s="21" t="s">
        <v>632</v>
      </c>
      <c r="E303" s="21" t="s">
        <v>136</v>
      </c>
      <c r="F303" s="20" t="s">
        <v>137</v>
      </c>
      <c r="G303" s="22" t="s">
        <v>566</v>
      </c>
      <c r="H303" s="22" t="s">
        <v>317</v>
      </c>
      <c r="I303" s="20" t="s">
        <v>138</v>
      </c>
      <c r="J303" s="23">
        <v>3908757</v>
      </c>
      <c r="K303" s="24">
        <v>3069903</v>
      </c>
      <c r="L303" s="23">
        <v>3018649.55</v>
      </c>
      <c r="M303" s="24">
        <v>13.5</v>
      </c>
      <c r="N303" s="25" t="s">
        <v>0</v>
      </c>
    </row>
    <row r="304" spans="2:14" x14ac:dyDescent="0.25">
      <c r="B304" s="19" t="s">
        <v>118</v>
      </c>
      <c r="C304" s="20" t="s">
        <v>146</v>
      </c>
      <c r="D304" s="21" t="s">
        <v>632</v>
      </c>
      <c r="E304" s="21" t="s">
        <v>136</v>
      </c>
      <c r="F304" s="20" t="s">
        <v>137</v>
      </c>
      <c r="G304" s="22" t="s">
        <v>567</v>
      </c>
      <c r="H304" s="22" t="s">
        <v>568</v>
      </c>
      <c r="I304" s="20" t="s">
        <v>138</v>
      </c>
      <c r="J304" s="23">
        <v>4589916</v>
      </c>
      <c r="K304" s="24">
        <v>3024575</v>
      </c>
      <c r="L304" s="23">
        <v>3006381.36</v>
      </c>
      <c r="M304" s="24">
        <v>13</v>
      </c>
      <c r="N304" s="25" t="s">
        <v>0</v>
      </c>
    </row>
    <row r="305" spans="2:14" x14ac:dyDescent="0.25">
      <c r="B305" s="19" t="s">
        <v>118</v>
      </c>
      <c r="C305" s="20" t="s">
        <v>146</v>
      </c>
      <c r="D305" s="21" t="s">
        <v>632</v>
      </c>
      <c r="E305" s="21" t="s">
        <v>136</v>
      </c>
      <c r="F305" s="20" t="s">
        <v>137</v>
      </c>
      <c r="G305" s="22" t="s">
        <v>569</v>
      </c>
      <c r="H305" s="22" t="s">
        <v>570</v>
      </c>
      <c r="I305" s="20" t="s">
        <v>138</v>
      </c>
      <c r="J305" s="23">
        <v>15556155</v>
      </c>
      <c r="K305" s="24">
        <v>10000004</v>
      </c>
      <c r="L305" s="23">
        <v>10021267.109999999</v>
      </c>
      <c r="M305" s="24">
        <v>13</v>
      </c>
      <c r="N305" s="25" t="s">
        <v>0</v>
      </c>
    </row>
    <row r="306" spans="2:14" x14ac:dyDescent="0.25">
      <c r="B306" s="19" t="s">
        <v>118</v>
      </c>
      <c r="C306" s="20" t="s">
        <v>146</v>
      </c>
      <c r="D306" s="21" t="s">
        <v>632</v>
      </c>
      <c r="E306" s="21" t="s">
        <v>136</v>
      </c>
      <c r="F306" s="20" t="s">
        <v>137</v>
      </c>
      <c r="G306" s="22" t="s">
        <v>571</v>
      </c>
      <c r="H306" s="22" t="s">
        <v>568</v>
      </c>
      <c r="I306" s="20" t="s">
        <v>138</v>
      </c>
      <c r="J306" s="23">
        <v>4556793</v>
      </c>
      <c r="K306" s="24">
        <v>3006410</v>
      </c>
      <c r="L306" s="23">
        <v>3006378.62</v>
      </c>
      <c r="M306" s="24">
        <v>13</v>
      </c>
      <c r="N306" s="25" t="s">
        <v>0</v>
      </c>
    </row>
    <row r="307" spans="2:14" x14ac:dyDescent="0.25">
      <c r="B307" s="19" t="s">
        <v>118</v>
      </c>
      <c r="C307" s="20" t="s">
        <v>146</v>
      </c>
      <c r="D307" s="21" t="s">
        <v>632</v>
      </c>
      <c r="E307" s="21" t="s">
        <v>136</v>
      </c>
      <c r="F307" s="20" t="s">
        <v>137</v>
      </c>
      <c r="G307" s="22" t="s">
        <v>572</v>
      </c>
      <c r="H307" s="22" t="s">
        <v>573</v>
      </c>
      <c r="I307" s="20" t="s">
        <v>138</v>
      </c>
      <c r="J307" s="23">
        <v>8618680</v>
      </c>
      <c r="K307" s="24">
        <v>7020329</v>
      </c>
      <c r="L307" s="23">
        <v>7226118.2999999998</v>
      </c>
      <c r="M307" s="24">
        <v>13.25</v>
      </c>
      <c r="N307" s="25" t="s">
        <v>0</v>
      </c>
    </row>
    <row r="308" spans="2:14" x14ac:dyDescent="0.25">
      <c r="B308" s="19" t="s">
        <v>118</v>
      </c>
      <c r="C308" s="20" t="s">
        <v>146</v>
      </c>
      <c r="D308" s="21" t="s">
        <v>632</v>
      </c>
      <c r="E308" s="21" t="s">
        <v>136</v>
      </c>
      <c r="F308" s="20" t="s">
        <v>137</v>
      </c>
      <c r="G308" s="22" t="s">
        <v>574</v>
      </c>
      <c r="H308" s="22" t="s">
        <v>573</v>
      </c>
      <c r="I308" s="20" t="s">
        <v>138</v>
      </c>
      <c r="J308" s="23">
        <v>6156197</v>
      </c>
      <c r="K308" s="24">
        <v>5065343</v>
      </c>
      <c r="L308" s="23">
        <v>5161513.46</v>
      </c>
      <c r="M308" s="24">
        <v>13.25</v>
      </c>
      <c r="N308" s="25" t="s">
        <v>0</v>
      </c>
    </row>
    <row r="309" spans="2:14" x14ac:dyDescent="0.25">
      <c r="B309" s="19" t="s">
        <v>118</v>
      </c>
      <c r="C309" s="20" t="s">
        <v>146</v>
      </c>
      <c r="D309" s="21" t="s">
        <v>632</v>
      </c>
      <c r="E309" s="21" t="s">
        <v>136</v>
      </c>
      <c r="F309" s="20" t="s">
        <v>137</v>
      </c>
      <c r="G309" s="22" t="s">
        <v>575</v>
      </c>
      <c r="H309" s="22" t="s">
        <v>573</v>
      </c>
      <c r="I309" s="20" t="s">
        <v>138</v>
      </c>
      <c r="J309" s="23">
        <v>12312395</v>
      </c>
      <c r="K309" s="24">
        <v>10152466</v>
      </c>
      <c r="L309" s="23">
        <v>10323027.039999999</v>
      </c>
      <c r="M309" s="24">
        <v>13.25</v>
      </c>
      <c r="N309" s="25" t="s">
        <v>0</v>
      </c>
    </row>
    <row r="310" spans="2:14" x14ac:dyDescent="0.25">
      <c r="B310" s="19" t="s">
        <v>118</v>
      </c>
      <c r="C310" s="20" t="s">
        <v>146</v>
      </c>
      <c r="D310" s="21" t="s">
        <v>632</v>
      </c>
      <c r="E310" s="21" t="s">
        <v>136</v>
      </c>
      <c r="F310" s="20" t="s">
        <v>137</v>
      </c>
      <c r="G310" s="22" t="s">
        <v>576</v>
      </c>
      <c r="H310" s="22" t="s">
        <v>573</v>
      </c>
      <c r="I310" s="20" t="s">
        <v>138</v>
      </c>
      <c r="J310" s="23">
        <v>12312395</v>
      </c>
      <c r="K310" s="24">
        <v>10109808</v>
      </c>
      <c r="L310" s="23">
        <v>10322815.449999999</v>
      </c>
      <c r="M310" s="24">
        <v>13.25</v>
      </c>
      <c r="N310" s="25" t="s">
        <v>0</v>
      </c>
    </row>
    <row r="311" spans="2:14" x14ac:dyDescent="0.25">
      <c r="B311" s="19" t="s">
        <v>118</v>
      </c>
      <c r="C311" s="20" t="s">
        <v>146</v>
      </c>
      <c r="D311" s="21" t="s">
        <v>632</v>
      </c>
      <c r="E311" s="21" t="s">
        <v>136</v>
      </c>
      <c r="F311" s="20" t="s">
        <v>137</v>
      </c>
      <c r="G311" s="22" t="s">
        <v>577</v>
      </c>
      <c r="H311" s="22" t="s">
        <v>578</v>
      </c>
      <c r="I311" s="20" t="s">
        <v>138</v>
      </c>
      <c r="J311" s="23">
        <v>28376984</v>
      </c>
      <c r="K311" s="24">
        <v>20598355</v>
      </c>
      <c r="L311" s="23">
        <v>20129303.07</v>
      </c>
      <c r="M311" s="24">
        <v>14</v>
      </c>
      <c r="N311" s="25" t="s">
        <v>0</v>
      </c>
    </row>
    <row r="312" spans="2:14" x14ac:dyDescent="0.25">
      <c r="B312" s="19" t="s">
        <v>118</v>
      </c>
      <c r="C312" s="20" t="s">
        <v>146</v>
      </c>
      <c r="D312" s="21" t="s">
        <v>632</v>
      </c>
      <c r="E312" s="21" t="s">
        <v>136</v>
      </c>
      <c r="F312" s="20" t="s">
        <v>137</v>
      </c>
      <c r="G312" s="22" t="s">
        <v>579</v>
      </c>
      <c r="H312" s="22" t="s">
        <v>580</v>
      </c>
      <c r="I312" s="20" t="s">
        <v>138</v>
      </c>
      <c r="J312" s="23">
        <v>88443301</v>
      </c>
      <c r="K312" s="24">
        <v>60470961</v>
      </c>
      <c r="L312" s="23">
        <v>60534231.939999998</v>
      </c>
      <c r="M312" s="24">
        <v>13</v>
      </c>
      <c r="N312" s="25" t="s">
        <v>0</v>
      </c>
    </row>
    <row r="313" spans="2:14" x14ac:dyDescent="0.25">
      <c r="B313" s="19" t="s">
        <v>118</v>
      </c>
      <c r="C313" s="20" t="s">
        <v>146</v>
      </c>
      <c r="D313" s="21" t="s">
        <v>632</v>
      </c>
      <c r="E313" s="21" t="s">
        <v>136</v>
      </c>
      <c r="F313" s="20" t="s">
        <v>137</v>
      </c>
      <c r="G313" s="22" t="s">
        <v>581</v>
      </c>
      <c r="H313" s="22" t="s">
        <v>557</v>
      </c>
      <c r="I313" s="20" t="s">
        <v>138</v>
      </c>
      <c r="J313" s="23">
        <v>76613013</v>
      </c>
      <c r="K313" s="24">
        <v>67626001</v>
      </c>
      <c r="L313" s="23">
        <v>63189082.840000004</v>
      </c>
      <c r="M313" s="24">
        <v>6.97</v>
      </c>
      <c r="N313" s="25" t="s">
        <v>0</v>
      </c>
    </row>
    <row r="314" spans="2:14" x14ac:dyDescent="0.25">
      <c r="B314" s="19" t="s">
        <v>118</v>
      </c>
      <c r="C314" s="20" t="s">
        <v>146</v>
      </c>
      <c r="D314" s="21" t="s">
        <v>632</v>
      </c>
      <c r="E314" s="21" t="s">
        <v>136</v>
      </c>
      <c r="F314" s="20" t="s">
        <v>137</v>
      </c>
      <c r="G314" s="22" t="s">
        <v>582</v>
      </c>
      <c r="H314" s="22" t="s">
        <v>562</v>
      </c>
      <c r="I314" s="20" t="s">
        <v>138</v>
      </c>
      <c r="J314" s="23">
        <v>7206440</v>
      </c>
      <c r="K314" s="24">
        <v>5179290</v>
      </c>
      <c r="L314" s="23">
        <v>5146685.33</v>
      </c>
      <c r="M314" s="24">
        <v>14.75</v>
      </c>
      <c r="N314" s="25" t="s">
        <v>0</v>
      </c>
    </row>
    <row r="315" spans="2:14" x14ac:dyDescent="0.25">
      <c r="B315" s="19" t="s">
        <v>118</v>
      </c>
      <c r="C315" s="20" t="s">
        <v>146</v>
      </c>
      <c r="D315" s="21" t="s">
        <v>632</v>
      </c>
      <c r="E315" s="21" t="s">
        <v>136</v>
      </c>
      <c r="F315" s="20" t="s">
        <v>137</v>
      </c>
      <c r="G315" s="22" t="s">
        <v>583</v>
      </c>
      <c r="H315" s="22" t="s">
        <v>562</v>
      </c>
      <c r="I315" s="20" t="s">
        <v>138</v>
      </c>
      <c r="J315" s="23">
        <v>19663196</v>
      </c>
      <c r="K315" s="24">
        <v>14107494</v>
      </c>
      <c r="L315" s="23">
        <v>14412473.060000001</v>
      </c>
      <c r="M315" s="24">
        <v>14.75</v>
      </c>
      <c r="N315" s="25" t="s">
        <v>0</v>
      </c>
    </row>
    <row r="316" spans="2:14" x14ac:dyDescent="0.25">
      <c r="B316" s="19" t="s">
        <v>118</v>
      </c>
      <c r="C316" s="20" t="s">
        <v>146</v>
      </c>
      <c r="D316" s="21" t="s">
        <v>632</v>
      </c>
      <c r="E316" s="21" t="s">
        <v>136</v>
      </c>
      <c r="F316" s="20" t="s">
        <v>137</v>
      </c>
      <c r="G316" s="22" t="s">
        <v>584</v>
      </c>
      <c r="H316" s="22" t="s">
        <v>570</v>
      </c>
      <c r="I316" s="20" t="s">
        <v>138</v>
      </c>
      <c r="J316" s="23">
        <v>2938139</v>
      </c>
      <c r="K316" s="24">
        <v>2006412</v>
      </c>
      <c r="L316" s="23">
        <v>2004266.62</v>
      </c>
      <c r="M316" s="24">
        <v>13</v>
      </c>
      <c r="N316" s="25" t="s">
        <v>0</v>
      </c>
    </row>
    <row r="317" spans="2:14" x14ac:dyDescent="0.25">
      <c r="B317" s="19" t="s">
        <v>118</v>
      </c>
      <c r="C317" s="20" t="s">
        <v>146</v>
      </c>
      <c r="D317" s="21" t="s">
        <v>632</v>
      </c>
      <c r="E317" s="21" t="s">
        <v>136</v>
      </c>
      <c r="F317" s="20" t="s">
        <v>137</v>
      </c>
      <c r="G317" s="22" t="s">
        <v>585</v>
      </c>
      <c r="H317" s="22" t="s">
        <v>568</v>
      </c>
      <c r="I317" s="20" t="s">
        <v>138</v>
      </c>
      <c r="J317" s="23">
        <v>64313013</v>
      </c>
      <c r="K317" s="24">
        <v>45179690</v>
      </c>
      <c r="L317" s="23">
        <v>45143439.039999999</v>
      </c>
      <c r="M317" s="24">
        <v>12.94</v>
      </c>
      <c r="N317" s="25" t="s">
        <v>0</v>
      </c>
    </row>
    <row r="318" spans="2:14" x14ac:dyDescent="0.25">
      <c r="B318" s="19" t="s">
        <v>118</v>
      </c>
      <c r="C318" s="20" t="s">
        <v>146</v>
      </c>
      <c r="D318" s="21" t="s">
        <v>632</v>
      </c>
      <c r="E318" s="21" t="s">
        <v>136</v>
      </c>
      <c r="F318" s="20" t="s">
        <v>137</v>
      </c>
      <c r="G318" s="22" t="s">
        <v>586</v>
      </c>
      <c r="H318" s="22" t="s">
        <v>552</v>
      </c>
      <c r="I318" s="20" t="s">
        <v>138</v>
      </c>
      <c r="J318" s="23">
        <v>13703451</v>
      </c>
      <c r="K318" s="24">
        <v>10405188</v>
      </c>
      <c r="L318" s="23">
        <v>10435852.109999999</v>
      </c>
      <c r="M318" s="24">
        <v>13.85</v>
      </c>
      <c r="N318" s="25" t="s">
        <v>0</v>
      </c>
    </row>
    <row r="319" spans="2:14" x14ac:dyDescent="0.25">
      <c r="B319" s="19" t="s">
        <v>118</v>
      </c>
      <c r="C319" s="20" t="s">
        <v>146</v>
      </c>
      <c r="D319" s="21" t="s">
        <v>632</v>
      </c>
      <c r="E319" s="21" t="s">
        <v>136</v>
      </c>
      <c r="F319" s="20" t="s">
        <v>137</v>
      </c>
      <c r="G319" s="22" t="s">
        <v>587</v>
      </c>
      <c r="H319" s="22" t="s">
        <v>570</v>
      </c>
      <c r="I319" s="20" t="s">
        <v>138</v>
      </c>
      <c r="J319" s="23">
        <v>8814429</v>
      </c>
      <c r="K319" s="24">
        <v>6061973</v>
      </c>
      <c r="L319" s="23">
        <v>6012762.9199999999</v>
      </c>
      <c r="M319" s="24">
        <v>13</v>
      </c>
      <c r="N319" s="25" t="s">
        <v>0</v>
      </c>
    </row>
    <row r="320" spans="2:14" x14ac:dyDescent="0.25">
      <c r="B320" s="19" t="s">
        <v>118</v>
      </c>
      <c r="C320" s="20" t="s">
        <v>146</v>
      </c>
      <c r="D320" s="21" t="s">
        <v>632</v>
      </c>
      <c r="E320" s="21" t="s">
        <v>136</v>
      </c>
      <c r="F320" s="20" t="s">
        <v>137</v>
      </c>
      <c r="G320" s="22" t="s">
        <v>588</v>
      </c>
      <c r="H320" s="22" t="s">
        <v>570</v>
      </c>
      <c r="I320" s="20" t="s">
        <v>138</v>
      </c>
      <c r="J320" s="23">
        <v>40834741</v>
      </c>
      <c r="K320" s="24">
        <v>28069805</v>
      </c>
      <c r="L320" s="23">
        <v>28059686.170000002</v>
      </c>
      <c r="M320" s="24">
        <v>13</v>
      </c>
      <c r="N320" s="25" t="s">
        <v>0</v>
      </c>
    </row>
    <row r="321" spans="2:14" x14ac:dyDescent="0.25">
      <c r="B321" s="19" t="s">
        <v>118</v>
      </c>
      <c r="C321" s="20" t="s">
        <v>146</v>
      </c>
      <c r="D321" s="21" t="s">
        <v>632</v>
      </c>
      <c r="E321" s="21" t="s">
        <v>136</v>
      </c>
      <c r="F321" s="20" t="s">
        <v>137</v>
      </c>
      <c r="G321" s="22" t="s">
        <v>589</v>
      </c>
      <c r="H321" s="22" t="s">
        <v>570</v>
      </c>
      <c r="I321" s="20" t="s">
        <v>138</v>
      </c>
      <c r="J321" s="23">
        <v>29167682</v>
      </c>
      <c r="K321" s="24">
        <v>20078354</v>
      </c>
      <c r="L321" s="23">
        <v>20042684.989999998</v>
      </c>
      <c r="M321" s="24">
        <v>13</v>
      </c>
      <c r="N321" s="25" t="s">
        <v>0</v>
      </c>
    </row>
    <row r="322" spans="2:14" x14ac:dyDescent="0.25">
      <c r="B322" s="19" t="s">
        <v>118</v>
      </c>
      <c r="C322" s="20" t="s">
        <v>146</v>
      </c>
      <c r="D322" s="21" t="s">
        <v>632</v>
      </c>
      <c r="E322" s="21" t="s">
        <v>136</v>
      </c>
      <c r="F322" s="20" t="s">
        <v>137</v>
      </c>
      <c r="G322" s="22" t="s">
        <v>590</v>
      </c>
      <c r="H322" s="22" t="s">
        <v>573</v>
      </c>
      <c r="I322" s="20" t="s">
        <v>138</v>
      </c>
      <c r="J322" s="23">
        <v>5660684</v>
      </c>
      <c r="K322" s="24">
        <v>5045377</v>
      </c>
      <c r="L322" s="23">
        <v>5161513.96</v>
      </c>
      <c r="M322" s="24">
        <v>13.25</v>
      </c>
      <c r="N322" s="25" t="s">
        <v>0</v>
      </c>
    </row>
    <row r="323" spans="2:14" x14ac:dyDescent="0.25">
      <c r="B323" s="19" t="s">
        <v>118</v>
      </c>
      <c r="C323" s="20" t="s">
        <v>146</v>
      </c>
      <c r="D323" s="21" t="s">
        <v>632</v>
      </c>
      <c r="E323" s="21" t="s">
        <v>136</v>
      </c>
      <c r="F323" s="20" t="s">
        <v>137</v>
      </c>
      <c r="G323" s="22" t="s">
        <v>591</v>
      </c>
      <c r="H323" s="22" t="s">
        <v>568</v>
      </c>
      <c r="I323" s="20" t="s">
        <v>138</v>
      </c>
      <c r="J323" s="23">
        <v>56269584</v>
      </c>
      <c r="K323" s="24">
        <v>40270687</v>
      </c>
      <c r="L323" s="23">
        <v>40085375.530000001</v>
      </c>
      <c r="M323" s="24">
        <v>13</v>
      </c>
      <c r="N323" s="25" t="s">
        <v>0</v>
      </c>
    </row>
    <row r="324" spans="2:14" x14ac:dyDescent="0.25">
      <c r="B324" s="19" t="s">
        <v>118</v>
      </c>
      <c r="C324" s="20" t="s">
        <v>146</v>
      </c>
      <c r="D324" s="21" t="s">
        <v>632</v>
      </c>
      <c r="E324" s="21" t="s">
        <v>136</v>
      </c>
      <c r="F324" s="20" t="s">
        <v>137</v>
      </c>
      <c r="G324" s="22" t="s">
        <v>592</v>
      </c>
      <c r="H324" s="22" t="s">
        <v>580</v>
      </c>
      <c r="I324" s="20" t="s">
        <v>138</v>
      </c>
      <c r="J324" s="23">
        <v>34883563</v>
      </c>
      <c r="K324" s="24">
        <v>25977784</v>
      </c>
      <c r="L324" s="23">
        <v>25844927.350000001</v>
      </c>
      <c r="M324" s="24">
        <v>13</v>
      </c>
      <c r="N324" s="25" t="s">
        <v>0</v>
      </c>
    </row>
    <row r="325" spans="2:14" x14ac:dyDescent="0.25">
      <c r="B325" s="19" t="s">
        <v>118</v>
      </c>
      <c r="C325" s="20" t="s">
        <v>146</v>
      </c>
      <c r="D325" s="21" t="s">
        <v>632</v>
      </c>
      <c r="E325" s="21" t="s">
        <v>136</v>
      </c>
      <c r="F325" s="20" t="s">
        <v>137</v>
      </c>
      <c r="G325" s="22" t="s">
        <v>593</v>
      </c>
      <c r="H325" s="22" t="s">
        <v>568</v>
      </c>
      <c r="I325" s="20" t="s">
        <v>138</v>
      </c>
      <c r="J325" s="23">
        <v>101860000</v>
      </c>
      <c r="K325" s="24">
        <v>73863500</v>
      </c>
      <c r="L325" s="23">
        <v>73239147.030000001</v>
      </c>
      <c r="M325" s="24">
        <v>13</v>
      </c>
      <c r="N325" s="25" t="s">
        <v>0</v>
      </c>
    </row>
    <row r="326" spans="2:14" x14ac:dyDescent="0.25">
      <c r="B326" s="19" t="s">
        <v>118</v>
      </c>
      <c r="C326" s="20" t="s">
        <v>146</v>
      </c>
      <c r="D326" s="21" t="s">
        <v>632</v>
      </c>
      <c r="E326" s="21" t="s">
        <v>136</v>
      </c>
      <c r="F326" s="20" t="s">
        <v>137</v>
      </c>
      <c r="G326" s="22" t="s">
        <v>594</v>
      </c>
      <c r="H326" s="22" t="s">
        <v>568</v>
      </c>
      <c r="I326" s="20" t="s">
        <v>138</v>
      </c>
      <c r="J326" s="23">
        <v>38441316</v>
      </c>
      <c r="K326" s="24">
        <v>28069811</v>
      </c>
      <c r="L326" s="23">
        <v>28059697.710000001</v>
      </c>
      <c r="M326" s="24">
        <v>13</v>
      </c>
      <c r="N326" s="25" t="s">
        <v>0</v>
      </c>
    </row>
    <row r="327" spans="2:14" x14ac:dyDescent="0.25">
      <c r="B327" s="19" t="s">
        <v>118</v>
      </c>
      <c r="C327" s="20" t="s">
        <v>146</v>
      </c>
      <c r="D327" s="21" t="s">
        <v>632</v>
      </c>
      <c r="E327" s="21" t="s">
        <v>136</v>
      </c>
      <c r="F327" s="20" t="s">
        <v>137</v>
      </c>
      <c r="G327" s="22" t="s">
        <v>595</v>
      </c>
      <c r="H327" s="22" t="s">
        <v>557</v>
      </c>
      <c r="I327" s="20" t="s">
        <v>138</v>
      </c>
      <c r="J327" s="23">
        <v>76900340</v>
      </c>
      <c r="K327" s="24">
        <v>66934905</v>
      </c>
      <c r="L327" s="23">
        <v>66239816.25</v>
      </c>
      <c r="M327" s="24">
        <v>13.75</v>
      </c>
      <c r="N327" s="25" t="s">
        <v>0</v>
      </c>
    </row>
    <row r="328" spans="2:14" x14ac:dyDescent="0.25">
      <c r="B328" s="19" t="s">
        <v>118</v>
      </c>
      <c r="C328" s="20" t="s">
        <v>146</v>
      </c>
      <c r="D328" s="21" t="s">
        <v>632</v>
      </c>
      <c r="E328" s="21" t="s">
        <v>136</v>
      </c>
      <c r="F328" s="20" t="s">
        <v>137</v>
      </c>
      <c r="G328" s="22" t="s">
        <v>596</v>
      </c>
      <c r="H328" s="22" t="s">
        <v>568</v>
      </c>
      <c r="I328" s="20" t="s">
        <v>138</v>
      </c>
      <c r="J328" s="23">
        <v>122567670</v>
      </c>
      <c r="K328" s="24">
        <v>90941425</v>
      </c>
      <c r="L328" s="23">
        <v>90280927.959999993</v>
      </c>
      <c r="M328" s="24">
        <v>13</v>
      </c>
      <c r="N328" s="25" t="s">
        <v>0</v>
      </c>
    </row>
    <row r="329" spans="2:14" x14ac:dyDescent="0.25">
      <c r="B329" s="19" t="s">
        <v>118</v>
      </c>
      <c r="C329" s="20" t="s">
        <v>146</v>
      </c>
      <c r="D329" s="21" t="s">
        <v>632</v>
      </c>
      <c r="E329" s="21" t="s">
        <v>136</v>
      </c>
      <c r="F329" s="20" t="s">
        <v>137</v>
      </c>
      <c r="G329" s="22" t="s">
        <v>597</v>
      </c>
      <c r="H329" s="22" t="s">
        <v>568</v>
      </c>
      <c r="I329" s="20" t="s">
        <v>138</v>
      </c>
      <c r="J329" s="23">
        <v>174125201</v>
      </c>
      <c r="K329" s="24">
        <v>130665313</v>
      </c>
      <c r="L329" s="23">
        <v>130411962.51000001</v>
      </c>
      <c r="M329" s="24">
        <v>13</v>
      </c>
      <c r="N329" s="25" t="s">
        <v>0</v>
      </c>
    </row>
    <row r="330" spans="2:14" x14ac:dyDescent="0.25">
      <c r="B330" s="19" t="s">
        <v>118</v>
      </c>
      <c r="C330" s="20" t="s">
        <v>146</v>
      </c>
      <c r="D330" s="21" t="s">
        <v>632</v>
      </c>
      <c r="E330" s="21" t="s">
        <v>136</v>
      </c>
      <c r="F330" s="20" t="s">
        <v>137</v>
      </c>
      <c r="G330" s="22" t="s">
        <v>598</v>
      </c>
      <c r="H330" s="22" t="s">
        <v>599</v>
      </c>
      <c r="I330" s="20" t="s">
        <v>138</v>
      </c>
      <c r="J330" s="23">
        <v>60303082</v>
      </c>
      <c r="K330" s="24">
        <v>52125000</v>
      </c>
      <c r="L330" s="23">
        <v>52270007.539999999</v>
      </c>
      <c r="M330" s="24">
        <v>13.75</v>
      </c>
      <c r="N330" s="25" t="s">
        <v>0</v>
      </c>
    </row>
    <row r="331" spans="2:14" x14ac:dyDescent="0.25">
      <c r="B331" s="19" t="s">
        <v>118</v>
      </c>
      <c r="C331" s="20" t="s">
        <v>146</v>
      </c>
      <c r="D331" s="21" t="s">
        <v>632</v>
      </c>
      <c r="E331" s="21" t="s">
        <v>136</v>
      </c>
      <c r="F331" s="20" t="s">
        <v>137</v>
      </c>
      <c r="G331" s="22" t="s">
        <v>600</v>
      </c>
      <c r="H331" s="22" t="s">
        <v>317</v>
      </c>
      <c r="I331" s="20" t="s">
        <v>138</v>
      </c>
      <c r="J331" s="23">
        <v>3201946</v>
      </c>
      <c r="K331" s="24">
        <v>3005548</v>
      </c>
      <c r="L331" s="23">
        <v>3018647.27</v>
      </c>
      <c r="M331" s="24">
        <v>13.5</v>
      </c>
      <c r="N331" s="25" t="s">
        <v>0</v>
      </c>
    </row>
    <row r="332" spans="2:14" x14ac:dyDescent="0.25">
      <c r="B332" s="19" t="s">
        <v>152</v>
      </c>
      <c r="C332" s="20" t="s">
        <v>135</v>
      </c>
      <c r="D332" s="21" t="s">
        <v>632</v>
      </c>
      <c r="E332" s="21" t="s">
        <v>136</v>
      </c>
      <c r="F332" s="20" t="s">
        <v>137</v>
      </c>
      <c r="G332" s="22" t="s">
        <v>601</v>
      </c>
      <c r="H332" s="22" t="s">
        <v>602</v>
      </c>
      <c r="I332" s="20" t="s">
        <v>138</v>
      </c>
      <c r="J332" s="23">
        <v>5436052</v>
      </c>
      <c r="K332" s="24">
        <v>4006576</v>
      </c>
      <c r="L332" s="23">
        <v>4086469.6</v>
      </c>
      <c r="M332" s="24">
        <v>12</v>
      </c>
      <c r="N332" s="25" t="s">
        <v>0</v>
      </c>
    </row>
    <row r="333" spans="2:14" x14ac:dyDescent="0.25">
      <c r="B333" s="19" t="s">
        <v>152</v>
      </c>
      <c r="C333" s="20" t="s">
        <v>135</v>
      </c>
      <c r="D333" s="21" t="s">
        <v>632</v>
      </c>
      <c r="E333" s="21" t="s">
        <v>136</v>
      </c>
      <c r="F333" s="20" t="s">
        <v>137</v>
      </c>
      <c r="G333" s="22" t="s">
        <v>603</v>
      </c>
      <c r="H333" s="22" t="s">
        <v>604</v>
      </c>
      <c r="I333" s="20" t="s">
        <v>138</v>
      </c>
      <c r="J333" s="23">
        <v>2718032</v>
      </c>
      <c r="K333" s="24">
        <v>2013149</v>
      </c>
      <c r="L333" s="23">
        <v>2048570.71</v>
      </c>
      <c r="M333" s="24">
        <v>12</v>
      </c>
      <c r="N333" s="25" t="s">
        <v>0</v>
      </c>
    </row>
    <row r="334" spans="2:14" x14ac:dyDescent="0.25">
      <c r="B334" s="19" t="s">
        <v>152</v>
      </c>
      <c r="C334" s="20" t="s">
        <v>135</v>
      </c>
      <c r="D334" s="21" t="s">
        <v>632</v>
      </c>
      <c r="E334" s="21" t="s">
        <v>136</v>
      </c>
      <c r="F334" s="20" t="s">
        <v>137</v>
      </c>
      <c r="G334" s="22" t="s">
        <v>605</v>
      </c>
      <c r="H334" s="22" t="s">
        <v>604</v>
      </c>
      <c r="I334" s="20" t="s">
        <v>138</v>
      </c>
      <c r="J334" s="23">
        <v>4077036</v>
      </c>
      <c r="K334" s="24">
        <v>3039453</v>
      </c>
      <c r="L334" s="23">
        <v>3072884.25</v>
      </c>
      <c r="M334" s="24">
        <v>12</v>
      </c>
      <c r="N334" s="25" t="s">
        <v>0</v>
      </c>
    </row>
    <row r="335" spans="2:14" x14ac:dyDescent="0.25">
      <c r="B335" s="19" t="s">
        <v>152</v>
      </c>
      <c r="C335" s="20" t="s">
        <v>135</v>
      </c>
      <c r="D335" s="21" t="s">
        <v>632</v>
      </c>
      <c r="E335" s="21" t="s">
        <v>136</v>
      </c>
      <c r="F335" s="20" t="s">
        <v>137</v>
      </c>
      <c r="G335" s="22" t="s">
        <v>606</v>
      </c>
      <c r="H335" s="22" t="s">
        <v>604</v>
      </c>
      <c r="I335" s="20" t="s">
        <v>138</v>
      </c>
      <c r="J335" s="23">
        <v>2718032</v>
      </c>
      <c r="K335" s="24">
        <v>2027616</v>
      </c>
      <c r="L335" s="23">
        <v>2048592.75</v>
      </c>
      <c r="M335" s="24">
        <v>12</v>
      </c>
      <c r="N335" s="25" t="s">
        <v>0</v>
      </c>
    </row>
    <row r="336" spans="2:14" x14ac:dyDescent="0.25">
      <c r="B336" s="19" t="s">
        <v>152</v>
      </c>
      <c r="C336" s="20" t="s">
        <v>135</v>
      </c>
      <c r="D336" s="21" t="s">
        <v>632</v>
      </c>
      <c r="E336" s="21" t="s">
        <v>136</v>
      </c>
      <c r="F336" s="20" t="s">
        <v>137</v>
      </c>
      <c r="G336" s="22" t="s">
        <v>607</v>
      </c>
      <c r="H336" s="22" t="s">
        <v>608</v>
      </c>
      <c r="I336" s="20" t="s">
        <v>138</v>
      </c>
      <c r="J336" s="23">
        <v>3047120</v>
      </c>
      <c r="K336" s="24">
        <v>2033752</v>
      </c>
      <c r="L336" s="23">
        <v>2034398.74</v>
      </c>
      <c r="M336" s="24">
        <v>14</v>
      </c>
      <c r="N336" s="25" t="s">
        <v>0</v>
      </c>
    </row>
    <row r="337" spans="2:14" x14ac:dyDescent="0.25">
      <c r="B337" s="19" t="s">
        <v>152</v>
      </c>
      <c r="C337" s="20" t="s">
        <v>135</v>
      </c>
      <c r="D337" s="21" t="s">
        <v>632</v>
      </c>
      <c r="E337" s="21" t="s">
        <v>136</v>
      </c>
      <c r="F337" s="20" t="s">
        <v>137</v>
      </c>
      <c r="G337" s="22" t="s">
        <v>609</v>
      </c>
      <c r="H337" s="22" t="s">
        <v>604</v>
      </c>
      <c r="I337" s="20" t="s">
        <v>138</v>
      </c>
      <c r="J337" s="23">
        <v>2658196</v>
      </c>
      <c r="K337" s="24">
        <v>2004745</v>
      </c>
      <c r="L337" s="23">
        <v>2048802.63</v>
      </c>
      <c r="M337" s="24">
        <v>12</v>
      </c>
      <c r="N337" s="25" t="s">
        <v>0</v>
      </c>
    </row>
    <row r="338" spans="2:14" x14ac:dyDescent="0.25">
      <c r="B338" s="19" t="s">
        <v>152</v>
      </c>
      <c r="C338" s="20" t="s">
        <v>135</v>
      </c>
      <c r="D338" s="21" t="s">
        <v>632</v>
      </c>
      <c r="E338" s="21" t="s">
        <v>136</v>
      </c>
      <c r="F338" s="20" t="s">
        <v>137</v>
      </c>
      <c r="G338" s="22" t="s">
        <v>610</v>
      </c>
      <c r="H338" s="22" t="s">
        <v>604</v>
      </c>
      <c r="I338" s="20" t="s">
        <v>138</v>
      </c>
      <c r="J338" s="23">
        <v>2658196</v>
      </c>
      <c r="K338" s="24">
        <v>2008548</v>
      </c>
      <c r="L338" s="23">
        <v>2048559.85</v>
      </c>
      <c r="M338" s="24">
        <v>12</v>
      </c>
      <c r="N338" s="25" t="s">
        <v>0</v>
      </c>
    </row>
    <row r="339" spans="2:14" x14ac:dyDescent="0.25">
      <c r="B339" s="19" t="s">
        <v>152</v>
      </c>
      <c r="C339" s="20" t="s">
        <v>135</v>
      </c>
      <c r="D339" s="21" t="s">
        <v>632</v>
      </c>
      <c r="E339" s="21" t="s">
        <v>136</v>
      </c>
      <c r="F339" s="20" t="s">
        <v>137</v>
      </c>
      <c r="G339" s="22" t="s">
        <v>611</v>
      </c>
      <c r="H339" s="22" t="s">
        <v>602</v>
      </c>
      <c r="I339" s="20" t="s">
        <v>138</v>
      </c>
      <c r="J339" s="23">
        <v>7974577</v>
      </c>
      <c r="K339" s="24">
        <v>6023671</v>
      </c>
      <c r="L339" s="23">
        <v>6129765.4000000004</v>
      </c>
      <c r="M339" s="24">
        <v>12</v>
      </c>
      <c r="N339" s="25" t="s">
        <v>0</v>
      </c>
    </row>
    <row r="340" spans="2:14" x14ac:dyDescent="0.25">
      <c r="B340" s="19" t="s">
        <v>152</v>
      </c>
      <c r="C340" s="20" t="s">
        <v>135</v>
      </c>
      <c r="D340" s="21" t="s">
        <v>632</v>
      </c>
      <c r="E340" s="21" t="s">
        <v>136</v>
      </c>
      <c r="F340" s="20" t="s">
        <v>137</v>
      </c>
      <c r="G340" s="22" t="s">
        <v>612</v>
      </c>
      <c r="H340" s="22" t="s">
        <v>604</v>
      </c>
      <c r="I340" s="20" t="s">
        <v>138</v>
      </c>
      <c r="J340" s="23">
        <v>33227395</v>
      </c>
      <c r="K340" s="24">
        <v>25641096</v>
      </c>
      <c r="L340" s="23">
        <v>25607008.809999999</v>
      </c>
      <c r="M340" s="24">
        <v>12</v>
      </c>
      <c r="N340" s="25" t="s">
        <v>0</v>
      </c>
    </row>
    <row r="341" spans="2:14" x14ac:dyDescent="0.25">
      <c r="B341" s="19" t="s">
        <v>152</v>
      </c>
      <c r="C341" s="20" t="s">
        <v>135</v>
      </c>
      <c r="D341" s="21" t="s">
        <v>632</v>
      </c>
      <c r="E341" s="21" t="s">
        <v>136</v>
      </c>
      <c r="F341" s="20" t="s">
        <v>137</v>
      </c>
      <c r="G341" s="22" t="s">
        <v>613</v>
      </c>
      <c r="H341" s="22" t="s">
        <v>604</v>
      </c>
      <c r="I341" s="20" t="s">
        <v>138</v>
      </c>
      <c r="J341" s="23">
        <v>6346301</v>
      </c>
      <c r="K341" s="24">
        <v>5080549</v>
      </c>
      <c r="L341" s="23">
        <v>5121530.41</v>
      </c>
      <c r="M341" s="24">
        <v>12</v>
      </c>
      <c r="N341" s="25" t="s">
        <v>0</v>
      </c>
    </row>
    <row r="342" spans="2:14" x14ac:dyDescent="0.25">
      <c r="B342" s="19" t="s">
        <v>152</v>
      </c>
      <c r="C342" s="20" t="s">
        <v>135</v>
      </c>
      <c r="D342" s="21" t="s">
        <v>632</v>
      </c>
      <c r="E342" s="21" t="s">
        <v>136</v>
      </c>
      <c r="F342" s="20" t="s">
        <v>137</v>
      </c>
      <c r="G342" s="22" t="s">
        <v>614</v>
      </c>
      <c r="H342" s="22" t="s">
        <v>604</v>
      </c>
      <c r="I342" s="20" t="s">
        <v>138</v>
      </c>
      <c r="J342" s="23">
        <v>130130960</v>
      </c>
      <c r="K342" s="24">
        <v>106173699</v>
      </c>
      <c r="L342" s="23">
        <v>107552286.28</v>
      </c>
      <c r="M342" s="24">
        <v>12</v>
      </c>
      <c r="N342" s="25" t="s">
        <v>0</v>
      </c>
    </row>
    <row r="343" spans="2:14" x14ac:dyDescent="0.25">
      <c r="B343" s="19" t="s">
        <v>152</v>
      </c>
      <c r="C343" s="20" t="s">
        <v>135</v>
      </c>
      <c r="D343" s="21" t="s">
        <v>632</v>
      </c>
      <c r="E343" s="21" t="s">
        <v>136</v>
      </c>
      <c r="F343" s="20" t="s">
        <v>137</v>
      </c>
      <c r="G343" s="22" t="s">
        <v>615</v>
      </c>
      <c r="H343" s="22" t="s">
        <v>604</v>
      </c>
      <c r="I343" s="20" t="s">
        <v>138</v>
      </c>
      <c r="J343" s="23">
        <v>127652272</v>
      </c>
      <c r="K343" s="24">
        <v>104354520</v>
      </c>
      <c r="L343" s="23">
        <v>105503960.59</v>
      </c>
      <c r="M343" s="24">
        <v>12</v>
      </c>
      <c r="N343" s="25" t="s">
        <v>0</v>
      </c>
    </row>
    <row r="344" spans="2:14" x14ac:dyDescent="0.25">
      <c r="B344" s="19" t="s">
        <v>118</v>
      </c>
      <c r="C344" s="20" t="s">
        <v>135</v>
      </c>
      <c r="D344" s="21" t="s">
        <v>632</v>
      </c>
      <c r="E344" s="21" t="s">
        <v>136</v>
      </c>
      <c r="F344" s="20" t="s">
        <v>137</v>
      </c>
      <c r="G344" s="22" t="s">
        <v>616</v>
      </c>
      <c r="H344" s="22" t="s">
        <v>604</v>
      </c>
      <c r="I344" s="20" t="s">
        <v>138</v>
      </c>
      <c r="J344" s="23">
        <v>171028492</v>
      </c>
      <c r="K344" s="24">
        <v>147907945</v>
      </c>
      <c r="L344" s="23">
        <v>148526656.83000001</v>
      </c>
      <c r="M344" s="24">
        <v>12</v>
      </c>
      <c r="N344" s="25" t="s">
        <v>0</v>
      </c>
    </row>
    <row r="345" spans="2:14" x14ac:dyDescent="0.25">
      <c r="B345" s="19" t="s">
        <v>152</v>
      </c>
      <c r="C345" s="20" t="s">
        <v>135</v>
      </c>
      <c r="D345" s="21" t="s">
        <v>632</v>
      </c>
      <c r="E345" s="21" t="s">
        <v>136</v>
      </c>
      <c r="F345" s="20" t="s">
        <v>137</v>
      </c>
      <c r="G345" s="22" t="s">
        <v>617</v>
      </c>
      <c r="H345" s="22" t="s">
        <v>604</v>
      </c>
      <c r="I345" s="20" t="s">
        <v>138</v>
      </c>
      <c r="J345" s="23">
        <v>94360550</v>
      </c>
      <c r="K345" s="24">
        <v>81630685</v>
      </c>
      <c r="L345" s="23">
        <v>81945668.349999994</v>
      </c>
      <c r="M345" s="24">
        <v>12</v>
      </c>
      <c r="N345" s="25" t="s">
        <v>0</v>
      </c>
    </row>
    <row r="346" spans="2:14" x14ac:dyDescent="0.25">
      <c r="B346" s="19" t="s">
        <v>152</v>
      </c>
      <c r="C346" s="20" t="s">
        <v>135</v>
      </c>
      <c r="D346" s="21" t="s">
        <v>632</v>
      </c>
      <c r="E346" s="21" t="s">
        <v>136</v>
      </c>
      <c r="F346" s="20" t="s">
        <v>137</v>
      </c>
      <c r="G346" s="22" t="s">
        <v>618</v>
      </c>
      <c r="H346" s="22" t="s">
        <v>604</v>
      </c>
      <c r="I346" s="20" t="s">
        <v>138</v>
      </c>
      <c r="J346" s="23">
        <v>159233424</v>
      </c>
      <c r="K346" s="24">
        <v>137840549</v>
      </c>
      <c r="L346" s="23">
        <v>138283032.99000001</v>
      </c>
      <c r="M346" s="24">
        <v>12</v>
      </c>
      <c r="N346" s="25" t="s">
        <v>0</v>
      </c>
    </row>
    <row r="347" spans="2:14" x14ac:dyDescent="0.25">
      <c r="B347" s="19" t="s">
        <v>152</v>
      </c>
      <c r="C347" s="20" t="s">
        <v>135</v>
      </c>
      <c r="D347" s="21" t="s">
        <v>632</v>
      </c>
      <c r="E347" s="21" t="s">
        <v>136</v>
      </c>
      <c r="F347" s="20" t="s">
        <v>137</v>
      </c>
      <c r="G347" s="22" t="s">
        <v>619</v>
      </c>
      <c r="H347" s="22" t="s">
        <v>604</v>
      </c>
      <c r="I347" s="20" t="s">
        <v>138</v>
      </c>
      <c r="J347" s="23">
        <v>3448765</v>
      </c>
      <c r="K347" s="24">
        <v>3061151</v>
      </c>
      <c r="L347" s="23">
        <v>3072998.93</v>
      </c>
      <c r="M347" s="24">
        <v>12</v>
      </c>
      <c r="N347" s="25" t="s">
        <v>0</v>
      </c>
    </row>
    <row r="348" spans="2:14" x14ac:dyDescent="0.25">
      <c r="B348" s="19" t="s">
        <v>118</v>
      </c>
      <c r="C348" s="20" t="s">
        <v>194</v>
      </c>
      <c r="D348" s="21"/>
      <c r="E348" s="21" t="s">
        <v>136</v>
      </c>
      <c r="F348" s="20" t="s">
        <v>137</v>
      </c>
      <c r="G348" s="22" t="s">
        <v>620</v>
      </c>
      <c r="H348" s="22" t="s">
        <v>370</v>
      </c>
      <c r="I348" s="20" t="s">
        <v>138</v>
      </c>
      <c r="J348" s="23">
        <v>18300000</v>
      </c>
      <c r="K348" s="24">
        <v>12100108</v>
      </c>
      <c r="L348" s="23">
        <v>12151597.34</v>
      </c>
      <c r="M348" s="24">
        <v>10.5</v>
      </c>
      <c r="N348" s="25" t="s">
        <v>0</v>
      </c>
    </row>
    <row r="349" spans="2:14" x14ac:dyDescent="0.25">
      <c r="B349" s="19" t="s">
        <v>156</v>
      </c>
      <c r="C349" s="20" t="s">
        <v>194</v>
      </c>
      <c r="D349" s="21"/>
      <c r="E349" s="21" t="s">
        <v>136</v>
      </c>
      <c r="F349" s="20" t="s">
        <v>137</v>
      </c>
      <c r="G349" s="22" t="s">
        <v>621</v>
      </c>
      <c r="H349" s="22" t="s">
        <v>370</v>
      </c>
      <c r="I349" s="20" t="s">
        <v>138</v>
      </c>
      <c r="J349" s="23">
        <v>37470547</v>
      </c>
      <c r="K349" s="24">
        <v>25091886</v>
      </c>
      <c r="L349" s="23">
        <v>24920457.02</v>
      </c>
      <c r="M349" s="24">
        <v>10.5</v>
      </c>
      <c r="N349" s="25" t="s">
        <v>0</v>
      </c>
    </row>
    <row r="350" spans="2:14" x14ac:dyDescent="0.25">
      <c r="B350" s="19" t="s">
        <v>156</v>
      </c>
      <c r="C350" s="20" t="s">
        <v>194</v>
      </c>
      <c r="D350" s="21"/>
      <c r="E350" s="21" t="s">
        <v>136</v>
      </c>
      <c r="F350" s="20" t="s">
        <v>137</v>
      </c>
      <c r="G350" s="22" t="s">
        <v>622</v>
      </c>
      <c r="H350" s="22" t="s">
        <v>370</v>
      </c>
      <c r="I350" s="20" t="s">
        <v>138</v>
      </c>
      <c r="J350" s="23">
        <v>110448287</v>
      </c>
      <c r="K350" s="24">
        <v>75302056</v>
      </c>
      <c r="L350" s="23">
        <v>75945997.989999995</v>
      </c>
      <c r="M350" s="24">
        <v>10.5</v>
      </c>
      <c r="N350" s="25" t="s">
        <v>0</v>
      </c>
    </row>
    <row r="351" spans="2:14" x14ac:dyDescent="0.25">
      <c r="B351" s="19" t="s">
        <v>156</v>
      </c>
      <c r="C351" s="20" t="s">
        <v>194</v>
      </c>
      <c r="D351" s="21"/>
      <c r="E351" s="21" t="s">
        <v>136</v>
      </c>
      <c r="F351" s="20" t="s">
        <v>137</v>
      </c>
      <c r="G351" s="22" t="s">
        <v>623</v>
      </c>
      <c r="H351" s="22" t="s">
        <v>370</v>
      </c>
      <c r="I351" s="20" t="s">
        <v>138</v>
      </c>
      <c r="J351" s="23">
        <v>147264380</v>
      </c>
      <c r="K351" s="24">
        <v>104155203</v>
      </c>
      <c r="L351" s="23">
        <v>102841987.28</v>
      </c>
      <c r="M351" s="24">
        <v>10.5</v>
      </c>
      <c r="N351" s="25" t="s">
        <v>0</v>
      </c>
    </row>
    <row r="352" spans="2:14" x14ac:dyDescent="0.25">
      <c r="B352" s="19" t="s">
        <v>156</v>
      </c>
      <c r="C352" s="20" t="s">
        <v>194</v>
      </c>
      <c r="D352" s="21"/>
      <c r="E352" s="21" t="s">
        <v>136</v>
      </c>
      <c r="F352" s="20" t="s">
        <v>137</v>
      </c>
      <c r="G352" s="22" t="s">
        <v>624</v>
      </c>
      <c r="H352" s="22" t="s">
        <v>370</v>
      </c>
      <c r="I352" s="20" t="s">
        <v>138</v>
      </c>
      <c r="J352" s="23">
        <v>214076931</v>
      </c>
      <c r="K352" s="24">
        <v>148170301</v>
      </c>
      <c r="L352" s="23">
        <v>149863058.15000001</v>
      </c>
      <c r="M352" s="24">
        <v>10.5</v>
      </c>
      <c r="N352" s="25" t="s">
        <v>0</v>
      </c>
    </row>
    <row r="353" spans="2:14" x14ac:dyDescent="0.25">
      <c r="B353" s="19" t="s">
        <v>156</v>
      </c>
      <c r="C353" s="20" t="s">
        <v>194</v>
      </c>
      <c r="D353" s="21"/>
      <c r="E353" s="21" t="s">
        <v>136</v>
      </c>
      <c r="F353" s="20" t="s">
        <v>137</v>
      </c>
      <c r="G353" s="22" t="s">
        <v>625</v>
      </c>
      <c r="H353" s="22" t="s">
        <v>370</v>
      </c>
      <c r="I353" s="20" t="s">
        <v>138</v>
      </c>
      <c r="J353" s="23">
        <v>115717265</v>
      </c>
      <c r="K353" s="24">
        <v>80704111</v>
      </c>
      <c r="L353" s="23">
        <v>81492996.420000002</v>
      </c>
      <c r="M353" s="24">
        <v>10.5</v>
      </c>
      <c r="N353" s="25" t="s">
        <v>0</v>
      </c>
    </row>
    <row r="354" spans="2:14" x14ac:dyDescent="0.25">
      <c r="B354" s="19" t="s">
        <v>156</v>
      </c>
      <c r="C354" s="20" t="s">
        <v>194</v>
      </c>
      <c r="D354" s="21"/>
      <c r="E354" s="21" t="s">
        <v>136</v>
      </c>
      <c r="F354" s="20" t="s">
        <v>137</v>
      </c>
      <c r="G354" s="22" t="s">
        <v>626</v>
      </c>
      <c r="H354" s="22" t="s">
        <v>370</v>
      </c>
      <c r="I354" s="20" t="s">
        <v>138</v>
      </c>
      <c r="J354" s="23">
        <v>137414250</v>
      </c>
      <c r="K354" s="24">
        <v>96922775</v>
      </c>
      <c r="L354" s="23">
        <v>97663334.879999995</v>
      </c>
      <c r="M354" s="24">
        <v>10.5</v>
      </c>
      <c r="N354" s="25" t="s">
        <v>0</v>
      </c>
    </row>
    <row r="355" spans="2:14" x14ac:dyDescent="0.25">
      <c r="B355" s="19" t="s">
        <v>156</v>
      </c>
      <c r="C355" s="20" t="s">
        <v>194</v>
      </c>
      <c r="D355" s="21"/>
      <c r="E355" s="21" t="s">
        <v>136</v>
      </c>
      <c r="F355" s="20" t="s">
        <v>137</v>
      </c>
      <c r="G355" s="22" t="s">
        <v>627</v>
      </c>
      <c r="H355" s="22" t="s">
        <v>370</v>
      </c>
      <c r="I355" s="20" t="s">
        <v>138</v>
      </c>
      <c r="J355" s="23">
        <v>462869038</v>
      </c>
      <c r="K355" s="24">
        <v>325242738</v>
      </c>
      <c r="L355" s="23">
        <v>324659988.48000002</v>
      </c>
      <c r="M355" s="24">
        <v>10.5</v>
      </c>
      <c r="N355" s="25" t="s">
        <v>0</v>
      </c>
    </row>
    <row r="356" spans="2:14" x14ac:dyDescent="0.25">
      <c r="B356" s="19" t="s">
        <v>156</v>
      </c>
      <c r="C356" s="20" t="s">
        <v>194</v>
      </c>
      <c r="D356" s="21"/>
      <c r="E356" s="21" t="s">
        <v>136</v>
      </c>
      <c r="F356" s="20" t="s">
        <v>137</v>
      </c>
      <c r="G356" s="22" t="s">
        <v>628</v>
      </c>
      <c r="H356" s="22" t="s">
        <v>370</v>
      </c>
      <c r="I356" s="20" t="s">
        <v>138</v>
      </c>
      <c r="J356" s="23">
        <v>130181914</v>
      </c>
      <c r="K356" s="24">
        <v>91713081</v>
      </c>
      <c r="L356" s="23">
        <v>91439811.269999996</v>
      </c>
      <c r="M356" s="24">
        <v>10.5</v>
      </c>
      <c r="N356" s="25" t="s">
        <v>0</v>
      </c>
    </row>
    <row r="357" spans="2:14" x14ac:dyDescent="0.25">
      <c r="B357" s="19" t="s">
        <v>156</v>
      </c>
      <c r="C357" s="20" t="s">
        <v>194</v>
      </c>
      <c r="D357" s="21"/>
      <c r="E357" s="21" t="s">
        <v>136</v>
      </c>
      <c r="F357" s="20" t="s">
        <v>137</v>
      </c>
      <c r="G357" s="22" t="s">
        <v>629</v>
      </c>
      <c r="H357" s="22" t="s">
        <v>370</v>
      </c>
      <c r="I357" s="20" t="s">
        <v>138</v>
      </c>
      <c r="J357" s="23">
        <v>98359676</v>
      </c>
      <c r="K357" s="24">
        <v>70334823</v>
      </c>
      <c r="L357" s="23">
        <v>69936294.900000006</v>
      </c>
      <c r="M357" s="24">
        <v>10.5</v>
      </c>
      <c r="N357" s="25" t="s">
        <v>0</v>
      </c>
    </row>
    <row r="358" spans="2:14" x14ac:dyDescent="0.25">
      <c r="B358" s="19" t="s">
        <v>156</v>
      </c>
      <c r="C358" s="20" t="s">
        <v>194</v>
      </c>
      <c r="D358" s="21"/>
      <c r="E358" s="21" t="s">
        <v>136</v>
      </c>
      <c r="F358" s="20" t="s">
        <v>137</v>
      </c>
      <c r="G358" s="22" t="s">
        <v>630</v>
      </c>
      <c r="H358" s="22" t="s">
        <v>370</v>
      </c>
      <c r="I358" s="20" t="s">
        <v>138</v>
      </c>
      <c r="J358" s="23">
        <v>144646572</v>
      </c>
      <c r="K358" s="24">
        <v>102358906</v>
      </c>
      <c r="L358" s="23">
        <v>101260543.26000001</v>
      </c>
      <c r="M358" s="24">
        <v>10.5</v>
      </c>
      <c r="N358" s="25" t="s">
        <v>0</v>
      </c>
    </row>
    <row r="359" spans="2:14" x14ac:dyDescent="0.25">
      <c r="B359" s="19" t="s">
        <v>156</v>
      </c>
      <c r="C359" s="20" t="s">
        <v>194</v>
      </c>
      <c r="D359" s="21"/>
      <c r="E359" s="21" t="s">
        <v>136</v>
      </c>
      <c r="F359" s="20" t="s">
        <v>137</v>
      </c>
      <c r="G359" s="22" t="s">
        <v>631</v>
      </c>
      <c r="H359" s="22" t="s">
        <v>370</v>
      </c>
      <c r="I359" s="20" t="s">
        <v>138</v>
      </c>
      <c r="J359" s="23">
        <v>144646572</v>
      </c>
      <c r="K359" s="24">
        <v>103716442</v>
      </c>
      <c r="L359" s="23">
        <v>102522475.84999999</v>
      </c>
      <c r="M359" s="24">
        <v>10.5</v>
      </c>
      <c r="N359" s="25" t="s">
        <v>0</v>
      </c>
    </row>
    <row r="360" spans="2:14" ht="15.75" thickBot="1" x14ac:dyDescent="0.3">
      <c r="B360" s="29"/>
      <c r="C360" s="30"/>
      <c r="D360" s="30"/>
      <c r="E360" s="30"/>
      <c r="F360" s="30"/>
      <c r="G360" s="30"/>
      <c r="H360" s="167" t="s">
        <v>139</v>
      </c>
      <c r="I360" s="167"/>
      <c r="J360" s="28">
        <f>SUM(J11:J359)</f>
        <v>20155998065.200001</v>
      </c>
      <c r="K360" s="28">
        <f>SUM(K11:K359)</f>
        <v>14281924877</v>
      </c>
      <c r="L360" s="28">
        <f>SUM(L11:L359)</f>
        <v>14261645772.430008</v>
      </c>
      <c r="M360" s="28">
        <f>SUM(M11:M359)</f>
        <v>4141.739999999998</v>
      </c>
      <c r="N360" s="31"/>
    </row>
    <row r="361" spans="2:14" ht="15.75" thickTop="1" x14ac:dyDescent="0.25"/>
    <row r="362" spans="2:14" x14ac:dyDescent="0.25">
      <c r="B362" s="11" t="s">
        <v>112</v>
      </c>
      <c r="C362" s="11"/>
      <c r="D362" s="11"/>
      <c r="E362" s="11"/>
      <c r="F362" s="11"/>
      <c r="G362" s="11"/>
      <c r="H362" s="11"/>
      <c r="I362" s="11"/>
      <c r="J362" s="11"/>
      <c r="K362" s="11"/>
      <c r="L362" s="11"/>
      <c r="M362" s="11"/>
      <c r="N362" s="11"/>
    </row>
    <row r="363" spans="2:14" x14ac:dyDescent="0.25">
      <c r="B363" s="11" t="s">
        <v>66</v>
      </c>
      <c r="C363" s="11"/>
      <c r="D363" s="11"/>
      <c r="E363" s="11"/>
      <c r="F363" s="11"/>
      <c r="G363" s="11"/>
      <c r="H363" s="11"/>
      <c r="I363" s="11"/>
      <c r="J363" s="11"/>
      <c r="K363" s="11"/>
      <c r="L363" s="11"/>
      <c r="M363" s="11"/>
      <c r="N363" s="11"/>
    </row>
    <row r="364" spans="2:14" x14ac:dyDescent="0.25">
      <c r="B364" s="13">
        <f>+'01'!D7</f>
        <v>45107</v>
      </c>
      <c r="C364" s="11"/>
      <c r="D364" s="11"/>
      <c r="E364" s="11"/>
      <c r="F364" s="11"/>
      <c r="G364" s="11"/>
      <c r="H364" s="11"/>
      <c r="I364" s="11"/>
      <c r="J364" s="11"/>
      <c r="K364" s="11"/>
      <c r="L364" s="11"/>
      <c r="M364" s="11"/>
      <c r="N364" s="11"/>
    </row>
    <row r="365" spans="2:14" x14ac:dyDescent="0.25">
      <c r="B365" s="15"/>
      <c r="C365" s="16"/>
      <c r="D365" s="16"/>
      <c r="E365" s="16"/>
      <c r="F365" s="16"/>
      <c r="G365" s="16"/>
      <c r="H365" s="16"/>
      <c r="I365" s="16"/>
      <c r="J365" s="16"/>
      <c r="K365" s="16"/>
      <c r="L365" s="16"/>
      <c r="M365" s="16"/>
      <c r="N365" s="16"/>
    </row>
    <row r="366" spans="2:14" x14ac:dyDescent="0.25">
      <c r="B366" s="168" t="s">
        <v>188</v>
      </c>
      <c r="C366" s="168"/>
      <c r="D366" s="168"/>
      <c r="E366" s="168"/>
      <c r="F366" s="168"/>
      <c r="G366" s="168"/>
      <c r="H366" s="168"/>
      <c r="I366" s="168"/>
      <c r="J366" s="168"/>
      <c r="K366" s="168"/>
      <c r="L366" s="168"/>
      <c r="M366" s="168"/>
      <c r="N366" s="168"/>
    </row>
    <row r="367" spans="2:14" x14ac:dyDescent="0.25">
      <c r="B367" s="168"/>
      <c r="C367" s="168"/>
      <c r="D367" s="168"/>
      <c r="E367" s="168"/>
      <c r="F367" s="168"/>
      <c r="G367" s="168"/>
      <c r="H367" s="168"/>
      <c r="I367" s="168"/>
      <c r="J367" s="168"/>
      <c r="K367" s="168"/>
      <c r="L367" s="168"/>
      <c r="M367" s="168"/>
      <c r="N367" s="168"/>
    </row>
    <row r="368" spans="2:14" x14ac:dyDescent="0.25">
      <c r="B368" s="15"/>
      <c r="C368" s="16"/>
      <c r="D368" s="16"/>
      <c r="E368" s="16"/>
      <c r="F368" s="16"/>
      <c r="G368" s="16"/>
      <c r="H368" s="16"/>
      <c r="I368" s="16"/>
      <c r="J368" s="16"/>
      <c r="K368" s="16"/>
      <c r="L368" s="16"/>
      <c r="M368" s="16"/>
      <c r="N368" s="16"/>
    </row>
    <row r="369" spans="2:14" ht="30" x14ac:dyDescent="0.25">
      <c r="B369" s="18" t="s">
        <v>54</v>
      </c>
      <c r="C369" s="18" t="s">
        <v>55</v>
      </c>
      <c r="D369" s="18" t="s">
        <v>150</v>
      </c>
      <c r="E369" s="18" t="s">
        <v>56</v>
      </c>
      <c r="F369" s="18" t="s">
        <v>57</v>
      </c>
      <c r="G369" s="18" t="s">
        <v>58</v>
      </c>
      <c r="H369" s="18" t="s">
        <v>59</v>
      </c>
      <c r="I369" s="18" t="s">
        <v>60</v>
      </c>
      <c r="J369" s="18" t="s">
        <v>61</v>
      </c>
      <c r="K369" s="18" t="s">
        <v>62</v>
      </c>
      <c r="L369" s="18" t="s">
        <v>63</v>
      </c>
      <c r="M369" s="18" t="s">
        <v>64</v>
      </c>
      <c r="N369" s="18" t="s">
        <v>65</v>
      </c>
    </row>
    <row r="370" spans="2:14" x14ac:dyDescent="0.25">
      <c r="B370" s="132" t="s">
        <v>118</v>
      </c>
      <c r="C370" s="20" t="s">
        <v>120</v>
      </c>
      <c r="D370" s="21"/>
      <c r="E370" s="21" t="s">
        <v>136</v>
      </c>
      <c r="F370" s="20" t="s">
        <v>137</v>
      </c>
      <c r="G370" s="22">
        <v>44781.532048611116</v>
      </c>
      <c r="H370" s="22">
        <v>45685</v>
      </c>
      <c r="I370" s="20" t="s">
        <v>138</v>
      </c>
      <c r="J370" s="23">
        <v>19730750</v>
      </c>
      <c r="K370" s="24">
        <v>15031193</v>
      </c>
      <c r="L370" s="23">
        <v>15305343.687161068</v>
      </c>
      <c r="M370" s="24">
        <v>19730750</v>
      </c>
      <c r="N370" s="25">
        <v>77.571018269299998</v>
      </c>
    </row>
    <row r="371" spans="2:14" x14ac:dyDescent="0.25">
      <c r="B371" s="132" t="s">
        <v>118</v>
      </c>
      <c r="C371" s="20" t="s">
        <v>120</v>
      </c>
      <c r="D371" s="21"/>
      <c r="E371" s="21" t="s">
        <v>136</v>
      </c>
      <c r="F371" s="20" t="s">
        <v>137</v>
      </c>
      <c r="G371" s="22">
        <v>45034.492997685193</v>
      </c>
      <c r="H371" s="22">
        <v>46049</v>
      </c>
      <c r="I371" s="20" t="s">
        <v>138</v>
      </c>
      <c r="J371" s="23">
        <v>34723288</v>
      </c>
      <c r="K371" s="24">
        <v>25685615</v>
      </c>
      <c r="L371" s="23">
        <v>25523977.507561229</v>
      </c>
      <c r="M371" s="24">
        <v>34723288</v>
      </c>
      <c r="N371" s="25">
        <v>73.506798974700004</v>
      </c>
    </row>
    <row r="372" spans="2:14" x14ac:dyDescent="0.25">
      <c r="B372" s="132" t="s">
        <v>118</v>
      </c>
      <c r="C372" s="20" t="s">
        <v>121</v>
      </c>
      <c r="D372" s="21"/>
      <c r="E372" s="21" t="s">
        <v>136</v>
      </c>
      <c r="F372" s="20" t="s">
        <v>137</v>
      </c>
      <c r="G372" s="22">
        <v>44631.550856481481</v>
      </c>
      <c r="H372" s="22">
        <v>47079</v>
      </c>
      <c r="I372" s="20" t="s">
        <v>138</v>
      </c>
      <c r="J372" s="23">
        <v>1757296</v>
      </c>
      <c r="K372" s="24">
        <v>1002775</v>
      </c>
      <c r="L372" s="23">
        <v>1009190.613926418</v>
      </c>
      <c r="M372" s="24">
        <v>1757296</v>
      </c>
      <c r="N372" s="25">
        <v>57.428607014800001</v>
      </c>
    </row>
    <row r="373" spans="2:14" x14ac:dyDescent="0.25">
      <c r="B373" s="132" t="s">
        <v>118</v>
      </c>
      <c r="C373" s="20" t="s">
        <v>121</v>
      </c>
      <c r="D373" s="21"/>
      <c r="E373" s="21" t="s">
        <v>136</v>
      </c>
      <c r="F373" s="20" t="s">
        <v>137</v>
      </c>
      <c r="G373" s="22">
        <v>44655.387326388889</v>
      </c>
      <c r="H373" s="22">
        <v>47085</v>
      </c>
      <c r="I373" s="20" t="s">
        <v>138</v>
      </c>
      <c r="J373" s="23">
        <v>5271888</v>
      </c>
      <c r="K373" s="24">
        <v>3030510</v>
      </c>
      <c r="L373" s="23">
        <v>3027714.6720250836</v>
      </c>
      <c r="M373" s="24">
        <v>5271888</v>
      </c>
      <c r="N373" s="25">
        <v>57.431316295499997</v>
      </c>
    </row>
    <row r="374" spans="2:14" x14ac:dyDescent="0.25">
      <c r="B374" s="132" t="s">
        <v>118</v>
      </c>
      <c r="C374" s="20" t="s">
        <v>121</v>
      </c>
      <c r="D374" s="21"/>
      <c r="E374" s="21" t="s">
        <v>136</v>
      </c>
      <c r="F374" s="20" t="s">
        <v>137</v>
      </c>
      <c r="G374" s="22">
        <v>44658.598761574074</v>
      </c>
      <c r="H374" s="22">
        <v>47079</v>
      </c>
      <c r="I374" s="20" t="s">
        <v>138</v>
      </c>
      <c r="J374" s="23">
        <v>10543776</v>
      </c>
      <c r="K374" s="24">
        <v>6066577</v>
      </c>
      <c r="L374" s="23">
        <v>6055452.211510567</v>
      </c>
      <c r="M374" s="24">
        <v>10543776</v>
      </c>
      <c r="N374" s="25">
        <v>57.431533176599999</v>
      </c>
    </row>
    <row r="375" spans="2:14" x14ac:dyDescent="0.25">
      <c r="B375" s="132" t="s">
        <v>118</v>
      </c>
      <c r="C375" s="20" t="s">
        <v>121</v>
      </c>
      <c r="D375" s="21"/>
      <c r="E375" s="21" t="s">
        <v>136</v>
      </c>
      <c r="F375" s="20" t="s">
        <v>137</v>
      </c>
      <c r="G375" s="22">
        <v>44672.564791666664</v>
      </c>
      <c r="H375" s="22">
        <v>47079</v>
      </c>
      <c r="I375" s="20" t="s">
        <v>138</v>
      </c>
      <c r="J375" s="23">
        <v>1757296</v>
      </c>
      <c r="K375" s="24">
        <v>1051216</v>
      </c>
      <c r="L375" s="23">
        <v>1040245.8262645782</v>
      </c>
      <c r="M375" s="24">
        <v>1757296</v>
      </c>
      <c r="N375" s="25">
        <v>59.1958228019</v>
      </c>
    </row>
    <row r="376" spans="2:14" x14ac:dyDescent="0.25">
      <c r="B376" s="132" t="s">
        <v>118</v>
      </c>
      <c r="C376" s="20" t="s">
        <v>121</v>
      </c>
      <c r="D376" s="21"/>
      <c r="E376" s="21" t="s">
        <v>136</v>
      </c>
      <c r="F376" s="20" t="s">
        <v>137</v>
      </c>
      <c r="G376" s="22">
        <v>44679.596168981479</v>
      </c>
      <c r="H376" s="22">
        <v>47079</v>
      </c>
      <c r="I376" s="20" t="s">
        <v>138</v>
      </c>
      <c r="J376" s="23">
        <v>8786480</v>
      </c>
      <c r="K376" s="24">
        <v>5087842</v>
      </c>
      <c r="L376" s="23">
        <v>5046205.0892230794</v>
      </c>
      <c r="M376" s="24">
        <v>8786480</v>
      </c>
      <c r="N376" s="25">
        <v>57.431475280500003</v>
      </c>
    </row>
    <row r="377" spans="2:14" x14ac:dyDescent="0.25">
      <c r="B377" s="132" t="s">
        <v>118</v>
      </c>
      <c r="C377" s="20" t="s">
        <v>121</v>
      </c>
      <c r="D377" s="21"/>
      <c r="E377" s="21" t="s">
        <v>136</v>
      </c>
      <c r="F377" s="20" t="s">
        <v>137</v>
      </c>
      <c r="G377" s="22">
        <v>44690.508402777778</v>
      </c>
      <c r="H377" s="22">
        <v>47079</v>
      </c>
      <c r="I377" s="20" t="s">
        <v>138</v>
      </c>
      <c r="J377" s="23">
        <v>1757296</v>
      </c>
      <c r="K377" s="24">
        <v>1056762</v>
      </c>
      <c r="L377" s="23">
        <v>1040390.2596573953</v>
      </c>
      <c r="M377" s="24">
        <v>1757296</v>
      </c>
      <c r="N377" s="25">
        <v>59.204041872099999</v>
      </c>
    </row>
    <row r="378" spans="2:14" x14ac:dyDescent="0.25">
      <c r="B378" s="132" t="s">
        <v>118</v>
      </c>
      <c r="C378" s="20" t="s">
        <v>121</v>
      </c>
      <c r="D378" s="21"/>
      <c r="E378" s="21" t="s">
        <v>136</v>
      </c>
      <c r="F378" s="20" t="s">
        <v>137</v>
      </c>
      <c r="G378" s="22">
        <v>44736.544548611113</v>
      </c>
      <c r="H378" s="22">
        <v>47079</v>
      </c>
      <c r="I378" s="20" t="s">
        <v>138</v>
      </c>
      <c r="J378" s="23">
        <v>1729248</v>
      </c>
      <c r="K378" s="24">
        <v>1007089</v>
      </c>
      <c r="L378" s="23">
        <v>1009226.5731703662</v>
      </c>
      <c r="M378" s="24">
        <v>1729248</v>
      </c>
      <c r="N378" s="25">
        <v>58.362165124400001</v>
      </c>
    </row>
    <row r="379" spans="2:14" x14ac:dyDescent="0.25">
      <c r="B379" s="132" t="s">
        <v>118</v>
      </c>
      <c r="C379" s="20" t="s">
        <v>121</v>
      </c>
      <c r="D379" s="21"/>
      <c r="E379" s="21" t="s">
        <v>136</v>
      </c>
      <c r="F379" s="20" t="s">
        <v>137</v>
      </c>
      <c r="G379" s="22">
        <v>44739.604606481487</v>
      </c>
      <c r="H379" s="22">
        <v>47079</v>
      </c>
      <c r="I379" s="20" t="s">
        <v>138</v>
      </c>
      <c r="J379" s="23">
        <v>8646240</v>
      </c>
      <c r="K379" s="24">
        <v>5040066</v>
      </c>
      <c r="L379" s="23">
        <v>5046159.3415785534</v>
      </c>
      <c r="M379" s="24">
        <v>8646240</v>
      </c>
      <c r="N379" s="25">
        <v>58.3624713353</v>
      </c>
    </row>
    <row r="380" spans="2:14" x14ac:dyDescent="0.25">
      <c r="B380" s="132" t="s">
        <v>118</v>
      </c>
      <c r="C380" s="20" t="s">
        <v>121</v>
      </c>
      <c r="D380" s="21"/>
      <c r="E380" s="21" t="s">
        <v>136</v>
      </c>
      <c r="F380" s="20" t="s">
        <v>137</v>
      </c>
      <c r="G380" s="22">
        <v>44743.618680555555</v>
      </c>
      <c r="H380" s="22">
        <v>47079</v>
      </c>
      <c r="I380" s="20" t="s">
        <v>138</v>
      </c>
      <c r="J380" s="23">
        <v>15563232</v>
      </c>
      <c r="K380" s="24">
        <v>9083219</v>
      </c>
      <c r="L380" s="23">
        <v>9083139.9828473199</v>
      </c>
      <c r="M380" s="24">
        <v>15563232</v>
      </c>
      <c r="N380" s="25">
        <v>58.362812961000003</v>
      </c>
    </row>
    <row r="381" spans="2:14" x14ac:dyDescent="0.25">
      <c r="B381" s="132" t="s">
        <v>118</v>
      </c>
      <c r="C381" s="20" t="s">
        <v>121</v>
      </c>
      <c r="D381" s="21"/>
      <c r="E381" s="21" t="s">
        <v>136</v>
      </c>
      <c r="F381" s="20" t="s">
        <v>137</v>
      </c>
      <c r="G381" s="22">
        <v>44753.616932870369</v>
      </c>
      <c r="H381" s="22">
        <v>45996</v>
      </c>
      <c r="I381" s="20" t="s">
        <v>138</v>
      </c>
      <c r="J381" s="23">
        <v>6833900</v>
      </c>
      <c r="K381" s="24">
        <v>5046026</v>
      </c>
      <c r="L381" s="23">
        <v>5030206.6332424777</v>
      </c>
      <c r="M381" s="24">
        <v>6833900</v>
      </c>
      <c r="N381" s="25">
        <v>73.606676030399996</v>
      </c>
    </row>
    <row r="382" spans="2:14" x14ac:dyDescent="0.25">
      <c r="B382" s="132" t="s">
        <v>118</v>
      </c>
      <c r="C382" s="20" t="s">
        <v>121</v>
      </c>
      <c r="D382" s="21"/>
      <c r="E382" s="21" t="s">
        <v>136</v>
      </c>
      <c r="F382" s="20" t="s">
        <v>137</v>
      </c>
      <c r="G382" s="22">
        <v>44763.593148148153</v>
      </c>
      <c r="H382" s="22">
        <v>45996</v>
      </c>
      <c r="I382" s="20" t="s">
        <v>138</v>
      </c>
      <c r="J382" s="23">
        <v>6833900</v>
      </c>
      <c r="K382" s="24">
        <v>5060410</v>
      </c>
      <c r="L382" s="23">
        <v>5030235.1505505219</v>
      </c>
      <c r="M382" s="24">
        <v>6833900</v>
      </c>
      <c r="N382" s="25">
        <v>73.607093322300003</v>
      </c>
    </row>
    <row r="383" spans="2:14" x14ac:dyDescent="0.25">
      <c r="B383" s="132" t="s">
        <v>118</v>
      </c>
      <c r="C383" s="20" t="s">
        <v>121</v>
      </c>
      <c r="D383" s="21"/>
      <c r="E383" s="21" t="s">
        <v>136</v>
      </c>
      <c r="F383" s="20" t="s">
        <v>137</v>
      </c>
      <c r="G383" s="22">
        <v>44767.526203703703</v>
      </c>
      <c r="H383" s="22">
        <v>45996</v>
      </c>
      <c r="I383" s="20" t="s">
        <v>138</v>
      </c>
      <c r="J383" s="23">
        <v>6833900</v>
      </c>
      <c r="K383" s="24">
        <v>5066165</v>
      </c>
      <c r="L383" s="23">
        <v>5030238.0311005162</v>
      </c>
      <c r="M383" s="24">
        <v>6833900</v>
      </c>
      <c r="N383" s="25">
        <v>73.607135473200003</v>
      </c>
    </row>
    <row r="384" spans="2:14" x14ac:dyDescent="0.25">
      <c r="B384" s="132" t="s">
        <v>118</v>
      </c>
      <c r="C384" s="20" t="s">
        <v>121</v>
      </c>
      <c r="D384" s="21"/>
      <c r="E384" s="21" t="s">
        <v>136</v>
      </c>
      <c r="F384" s="20" t="s">
        <v>137</v>
      </c>
      <c r="G384" s="22">
        <v>44776.606250000004</v>
      </c>
      <c r="H384" s="22">
        <v>45996</v>
      </c>
      <c r="I384" s="20" t="s">
        <v>138</v>
      </c>
      <c r="J384" s="23">
        <v>13667811</v>
      </c>
      <c r="K384" s="24">
        <v>10158219</v>
      </c>
      <c r="L384" s="23">
        <v>10060459.654579975</v>
      </c>
      <c r="M384" s="24">
        <v>13667811</v>
      </c>
      <c r="N384" s="25">
        <v>73.606956187600005</v>
      </c>
    </row>
    <row r="385" spans="2:14" x14ac:dyDescent="0.25">
      <c r="B385" s="132" t="s">
        <v>118</v>
      </c>
      <c r="C385" s="20" t="s">
        <v>121</v>
      </c>
      <c r="D385" s="21"/>
      <c r="E385" s="21" t="s">
        <v>136</v>
      </c>
      <c r="F385" s="20" t="s">
        <v>137</v>
      </c>
      <c r="G385" s="22">
        <v>44809.594652777778</v>
      </c>
      <c r="H385" s="22">
        <v>45996</v>
      </c>
      <c r="I385" s="20" t="s">
        <v>138</v>
      </c>
      <c r="J385" s="23">
        <v>6833900</v>
      </c>
      <c r="K385" s="24">
        <v>5126577</v>
      </c>
      <c r="L385" s="23">
        <v>5029960.5497644981</v>
      </c>
      <c r="M385" s="24">
        <v>6833900</v>
      </c>
      <c r="N385" s="25">
        <v>73.603075107400002</v>
      </c>
    </row>
    <row r="386" spans="2:14" x14ac:dyDescent="0.25">
      <c r="B386" s="132" t="s">
        <v>118</v>
      </c>
      <c r="C386" s="20" t="s">
        <v>121</v>
      </c>
      <c r="D386" s="21"/>
      <c r="E386" s="21" t="s">
        <v>136</v>
      </c>
      <c r="F386" s="20" t="s">
        <v>137</v>
      </c>
      <c r="G386" s="22">
        <v>44854.531099537038</v>
      </c>
      <c r="H386" s="22">
        <v>45996</v>
      </c>
      <c r="I386" s="20" t="s">
        <v>138</v>
      </c>
      <c r="J386" s="23">
        <v>2681205</v>
      </c>
      <c r="K386" s="24">
        <v>2024164</v>
      </c>
      <c r="L386" s="23">
        <v>2012103.4342418837</v>
      </c>
      <c r="M386" s="24">
        <v>2681205</v>
      </c>
      <c r="N386" s="25">
        <v>75.044744219199998</v>
      </c>
    </row>
    <row r="387" spans="2:14" x14ac:dyDescent="0.25">
      <c r="B387" s="132" t="s">
        <v>118</v>
      </c>
      <c r="C387" s="20" t="s">
        <v>121</v>
      </c>
      <c r="D387" s="21"/>
      <c r="E387" s="21" t="s">
        <v>136</v>
      </c>
      <c r="F387" s="20" t="s">
        <v>137</v>
      </c>
      <c r="G387" s="22">
        <v>44865.592222222222</v>
      </c>
      <c r="H387" s="22">
        <v>45996</v>
      </c>
      <c r="I387" s="20" t="s">
        <v>138</v>
      </c>
      <c r="J387" s="23">
        <v>16087233</v>
      </c>
      <c r="K387" s="24">
        <v>12182960</v>
      </c>
      <c r="L387" s="23">
        <v>12072614.89157181</v>
      </c>
      <c r="M387" s="24">
        <v>16087233</v>
      </c>
      <c r="N387" s="25">
        <v>75.044694706499996</v>
      </c>
    </row>
    <row r="388" spans="2:14" x14ac:dyDescent="0.25">
      <c r="B388" s="132" t="s">
        <v>118</v>
      </c>
      <c r="C388" s="20" t="s">
        <v>121</v>
      </c>
      <c r="D388" s="21"/>
      <c r="E388" s="21" t="s">
        <v>136</v>
      </c>
      <c r="F388" s="20" t="s">
        <v>137</v>
      </c>
      <c r="G388" s="22">
        <v>44900.594826388893</v>
      </c>
      <c r="H388" s="22">
        <v>45996</v>
      </c>
      <c r="I388" s="20" t="s">
        <v>138</v>
      </c>
      <c r="J388" s="23">
        <v>26812058</v>
      </c>
      <c r="K388" s="24">
        <v>20506302</v>
      </c>
      <c r="L388" s="23">
        <v>20119872.361187756</v>
      </c>
      <c r="M388" s="24">
        <v>26812058</v>
      </c>
      <c r="N388" s="25">
        <v>75.040388026900004</v>
      </c>
    </row>
    <row r="389" spans="2:14" x14ac:dyDescent="0.25">
      <c r="B389" s="132" t="s">
        <v>118</v>
      </c>
      <c r="C389" s="20" t="s">
        <v>121</v>
      </c>
      <c r="D389" s="21"/>
      <c r="E389" s="21" t="s">
        <v>136</v>
      </c>
      <c r="F389" s="20" t="s">
        <v>137</v>
      </c>
      <c r="G389" s="22">
        <v>44909.544814814813</v>
      </c>
      <c r="H389" s="22">
        <v>45996</v>
      </c>
      <c r="I389" s="20" t="s">
        <v>138</v>
      </c>
      <c r="J389" s="23">
        <v>15769644</v>
      </c>
      <c r="K389" s="24">
        <v>12017259</v>
      </c>
      <c r="L389" s="23">
        <v>12071952.389429601</v>
      </c>
      <c r="M389" s="24">
        <v>15769644</v>
      </c>
      <c r="N389" s="25">
        <v>76.5518383892</v>
      </c>
    </row>
    <row r="390" spans="2:14" x14ac:dyDescent="0.25">
      <c r="B390" s="132" t="s">
        <v>118</v>
      </c>
      <c r="C390" s="20" t="s">
        <v>121</v>
      </c>
      <c r="D390" s="21"/>
      <c r="E390" s="21" t="s">
        <v>136</v>
      </c>
      <c r="F390" s="20" t="s">
        <v>137</v>
      </c>
      <c r="G390" s="22">
        <v>44915.501666666663</v>
      </c>
      <c r="H390" s="22">
        <v>47079</v>
      </c>
      <c r="I390" s="20" t="s">
        <v>138</v>
      </c>
      <c r="J390" s="23">
        <v>8365760</v>
      </c>
      <c r="K390" s="24">
        <v>5030822</v>
      </c>
      <c r="L390" s="23">
        <v>5046119.718115977</v>
      </c>
      <c r="M390" s="24">
        <v>8365760</v>
      </c>
      <c r="N390" s="25">
        <v>60.318724396999997</v>
      </c>
    </row>
    <row r="391" spans="2:14" x14ac:dyDescent="0.25">
      <c r="B391" s="132" t="s">
        <v>118</v>
      </c>
      <c r="C391" s="20" t="s">
        <v>121</v>
      </c>
      <c r="D391" s="21"/>
      <c r="E391" s="21" t="s">
        <v>136</v>
      </c>
      <c r="F391" s="20" t="s">
        <v>137</v>
      </c>
      <c r="G391" s="22">
        <v>44921.589618055557</v>
      </c>
      <c r="H391" s="22">
        <v>45996</v>
      </c>
      <c r="I391" s="20" t="s">
        <v>138</v>
      </c>
      <c r="J391" s="23">
        <v>10513099</v>
      </c>
      <c r="K391" s="24">
        <v>8039122</v>
      </c>
      <c r="L391" s="23">
        <v>8048200.2513411772</v>
      </c>
      <c r="M391" s="24">
        <v>10513099</v>
      </c>
      <c r="N391" s="25">
        <v>76.554023236500001</v>
      </c>
    </row>
    <row r="392" spans="2:14" x14ac:dyDescent="0.25">
      <c r="B392" s="132" t="s">
        <v>118</v>
      </c>
      <c r="C392" s="20" t="s">
        <v>121</v>
      </c>
      <c r="D392" s="21"/>
      <c r="E392" s="21" t="s">
        <v>136</v>
      </c>
      <c r="F392" s="20" t="s">
        <v>137</v>
      </c>
      <c r="G392" s="22">
        <v>44924.618113425924</v>
      </c>
      <c r="H392" s="22">
        <v>45996</v>
      </c>
      <c r="I392" s="20" t="s">
        <v>138</v>
      </c>
      <c r="J392" s="23">
        <v>13141372</v>
      </c>
      <c r="K392" s="24">
        <v>10057533</v>
      </c>
      <c r="L392" s="23">
        <v>10060304.75333502</v>
      </c>
      <c r="M392" s="24">
        <v>13141372</v>
      </c>
      <c r="N392" s="25">
        <v>76.554447688799996</v>
      </c>
    </row>
    <row r="393" spans="2:14" x14ac:dyDescent="0.25">
      <c r="B393" s="132" t="s">
        <v>118</v>
      </c>
      <c r="C393" s="20" t="s">
        <v>121</v>
      </c>
      <c r="D393" s="21"/>
      <c r="E393" s="21" t="s">
        <v>136</v>
      </c>
      <c r="F393" s="20" t="s">
        <v>137</v>
      </c>
      <c r="G393" s="22">
        <v>44972.498726851853</v>
      </c>
      <c r="H393" s="22">
        <v>45996</v>
      </c>
      <c r="I393" s="20" t="s">
        <v>138</v>
      </c>
      <c r="J393" s="23">
        <v>78848220</v>
      </c>
      <c r="K393" s="24">
        <v>61173699</v>
      </c>
      <c r="L393" s="23">
        <v>60362273.668781497</v>
      </c>
      <c r="M393" s="24">
        <v>78848220</v>
      </c>
      <c r="N393" s="25">
        <v>76.555023903899993</v>
      </c>
    </row>
    <row r="394" spans="2:14" x14ac:dyDescent="0.25">
      <c r="B394" s="132" t="s">
        <v>118</v>
      </c>
      <c r="C394" s="20" t="s">
        <v>121</v>
      </c>
      <c r="D394" s="21"/>
      <c r="E394" s="21" t="s">
        <v>136</v>
      </c>
      <c r="F394" s="20" t="s">
        <v>137</v>
      </c>
      <c r="G394" s="22">
        <v>44993.606099537043</v>
      </c>
      <c r="H394" s="22">
        <v>45996</v>
      </c>
      <c r="I394" s="20" t="s">
        <v>138</v>
      </c>
      <c r="J394" s="23">
        <v>32853424</v>
      </c>
      <c r="K394" s="24">
        <v>27485067</v>
      </c>
      <c r="L394" s="23">
        <v>26803846.994268499</v>
      </c>
      <c r="M394" s="24">
        <v>32853424</v>
      </c>
      <c r="N394" s="25">
        <v>81.586159769099993</v>
      </c>
    </row>
    <row r="395" spans="2:14" x14ac:dyDescent="0.25">
      <c r="B395" s="132" t="s">
        <v>118</v>
      </c>
      <c r="C395" s="20" t="s">
        <v>121</v>
      </c>
      <c r="D395" s="21"/>
      <c r="E395" s="21" t="s">
        <v>136</v>
      </c>
      <c r="F395" s="20" t="s">
        <v>137</v>
      </c>
      <c r="G395" s="22">
        <v>45020.613020833334</v>
      </c>
      <c r="H395" s="22">
        <v>45996</v>
      </c>
      <c r="I395" s="20" t="s">
        <v>138</v>
      </c>
      <c r="J395" s="23">
        <v>57958153</v>
      </c>
      <c r="K395" s="24">
        <v>45323629</v>
      </c>
      <c r="L395" s="23">
        <v>45271947.583742835</v>
      </c>
      <c r="M395" s="24">
        <v>57958153</v>
      </c>
      <c r="N395" s="25">
        <v>78.111439444499993</v>
      </c>
    </row>
    <row r="396" spans="2:14" x14ac:dyDescent="0.25">
      <c r="B396" s="132" t="s">
        <v>118</v>
      </c>
      <c r="C396" s="20" t="s">
        <v>121</v>
      </c>
      <c r="D396" s="21"/>
      <c r="E396" s="21" t="s">
        <v>136</v>
      </c>
      <c r="F396" s="20" t="s">
        <v>137</v>
      </c>
      <c r="G396" s="22">
        <v>45069.605787037042</v>
      </c>
      <c r="H396" s="22">
        <v>45996</v>
      </c>
      <c r="I396" s="20" t="s">
        <v>138</v>
      </c>
      <c r="J396" s="23">
        <v>32198972</v>
      </c>
      <c r="K396" s="24">
        <v>25950942</v>
      </c>
      <c r="L396" s="23">
        <v>25554310.299013544</v>
      </c>
      <c r="M396" s="24">
        <v>32198972</v>
      </c>
      <c r="N396" s="25">
        <v>79.363745833300001</v>
      </c>
    </row>
    <row r="397" spans="2:14" x14ac:dyDescent="0.25">
      <c r="B397" s="132" t="s">
        <v>118</v>
      </c>
      <c r="C397" s="20" t="s">
        <v>121</v>
      </c>
      <c r="D397" s="21"/>
      <c r="E397" s="21" t="s">
        <v>136</v>
      </c>
      <c r="F397" s="20" t="s">
        <v>137</v>
      </c>
      <c r="G397" s="22">
        <v>45099.528611111113</v>
      </c>
      <c r="H397" s="22">
        <v>45996</v>
      </c>
      <c r="I397" s="20" t="s">
        <v>138</v>
      </c>
      <c r="J397" s="23">
        <v>18926710</v>
      </c>
      <c r="K397" s="24">
        <v>15056096</v>
      </c>
      <c r="L397" s="23">
        <v>15090330.606250407</v>
      </c>
      <c r="M397" s="24">
        <v>18926710</v>
      </c>
      <c r="N397" s="25">
        <v>79.730341967800001</v>
      </c>
    </row>
    <row r="398" spans="2:14" x14ac:dyDescent="0.25">
      <c r="B398" s="132" t="s">
        <v>152</v>
      </c>
      <c r="C398" s="20" t="s">
        <v>153</v>
      </c>
      <c r="D398" s="21"/>
      <c r="E398" s="21" t="s">
        <v>136</v>
      </c>
      <c r="F398" s="20" t="s">
        <v>137</v>
      </c>
      <c r="G398" s="22">
        <v>45001.528333333335</v>
      </c>
      <c r="H398" s="22">
        <v>45418</v>
      </c>
      <c r="I398" s="20" t="s">
        <v>138</v>
      </c>
      <c r="J398" s="23">
        <v>128032877</v>
      </c>
      <c r="K398" s="24">
        <v>115854641</v>
      </c>
      <c r="L398" s="23">
        <v>113635972.63878064</v>
      </c>
      <c r="M398" s="24">
        <v>128032877</v>
      </c>
      <c r="N398" s="25">
        <v>88.755306684800004</v>
      </c>
    </row>
    <row r="399" spans="2:14" x14ac:dyDescent="0.25">
      <c r="B399" s="132" t="s">
        <v>152</v>
      </c>
      <c r="C399" s="20" t="s">
        <v>153</v>
      </c>
      <c r="D399" s="21"/>
      <c r="E399" s="21" t="s">
        <v>136</v>
      </c>
      <c r="F399" s="20" t="s">
        <v>137</v>
      </c>
      <c r="G399" s="22">
        <v>45054.603819444448</v>
      </c>
      <c r="H399" s="22">
        <v>45827</v>
      </c>
      <c r="I399" s="20" t="s">
        <v>138</v>
      </c>
      <c r="J399" s="23">
        <v>34037671</v>
      </c>
      <c r="K399" s="24">
        <v>27941234</v>
      </c>
      <c r="L399" s="23">
        <v>26569287.371438127</v>
      </c>
      <c r="M399" s="24">
        <v>34037671</v>
      </c>
      <c r="N399" s="25">
        <v>78.058476361199993</v>
      </c>
    </row>
    <row r="400" spans="2:14" x14ac:dyDescent="0.25">
      <c r="B400" s="132" t="s">
        <v>119</v>
      </c>
      <c r="C400" s="20" t="s">
        <v>124</v>
      </c>
      <c r="D400" s="21"/>
      <c r="E400" s="21" t="s">
        <v>136</v>
      </c>
      <c r="F400" s="20" t="s">
        <v>137</v>
      </c>
      <c r="G400" s="22">
        <v>44810.536921296298</v>
      </c>
      <c r="H400" s="22">
        <v>45594</v>
      </c>
      <c r="I400" s="20" t="s">
        <v>138</v>
      </c>
      <c r="J400" s="23">
        <v>17666304</v>
      </c>
      <c r="K400" s="24">
        <v>14231448</v>
      </c>
      <c r="L400" s="23">
        <v>14522840.802379167</v>
      </c>
      <c r="M400" s="24">
        <v>17666304</v>
      </c>
      <c r="N400" s="25">
        <v>82.206446817499994</v>
      </c>
    </row>
    <row r="401" spans="2:14" x14ac:dyDescent="0.25">
      <c r="B401" s="132" t="s">
        <v>119</v>
      </c>
      <c r="C401" s="20" t="s">
        <v>124</v>
      </c>
      <c r="D401" s="21"/>
      <c r="E401" s="21" t="s">
        <v>136</v>
      </c>
      <c r="F401" s="20" t="s">
        <v>137</v>
      </c>
      <c r="G401" s="22">
        <v>44813.598506944443</v>
      </c>
      <c r="H401" s="22">
        <v>45642</v>
      </c>
      <c r="I401" s="20" t="s">
        <v>138</v>
      </c>
      <c r="J401" s="23">
        <v>14209317</v>
      </c>
      <c r="K401" s="24">
        <v>11308349</v>
      </c>
      <c r="L401" s="23">
        <v>11525280.894601548</v>
      </c>
      <c r="M401" s="24">
        <v>14209317</v>
      </c>
      <c r="N401" s="25">
        <v>81.110731040800005</v>
      </c>
    </row>
    <row r="402" spans="2:14" x14ac:dyDescent="0.25">
      <c r="B402" s="132" t="s">
        <v>119</v>
      </c>
      <c r="C402" s="20" t="s">
        <v>124</v>
      </c>
      <c r="D402" s="21"/>
      <c r="E402" s="21" t="s">
        <v>136</v>
      </c>
      <c r="F402" s="20" t="s">
        <v>137</v>
      </c>
      <c r="G402" s="22">
        <v>44819.529988425929</v>
      </c>
      <c r="H402" s="22">
        <v>45432</v>
      </c>
      <c r="I402" s="20" t="s">
        <v>138</v>
      </c>
      <c r="J402" s="23">
        <v>17330135</v>
      </c>
      <c r="K402" s="24">
        <v>14604748</v>
      </c>
      <c r="L402" s="23">
        <v>14772476.130867811</v>
      </c>
      <c r="M402" s="24">
        <v>17330135</v>
      </c>
      <c r="N402" s="25">
        <v>85.241552537600001</v>
      </c>
    </row>
    <row r="403" spans="2:14" x14ac:dyDescent="0.25">
      <c r="B403" s="132" t="s">
        <v>119</v>
      </c>
      <c r="C403" s="20" t="s">
        <v>124</v>
      </c>
      <c r="D403" s="21"/>
      <c r="E403" s="21" t="s">
        <v>136</v>
      </c>
      <c r="F403" s="20" t="s">
        <v>137</v>
      </c>
      <c r="G403" s="22">
        <v>44819.530405092599</v>
      </c>
      <c r="H403" s="22">
        <v>45594</v>
      </c>
      <c r="I403" s="20" t="s">
        <v>138</v>
      </c>
      <c r="J403" s="23">
        <v>17567674</v>
      </c>
      <c r="K403" s="24">
        <v>14171117</v>
      </c>
      <c r="L403" s="23">
        <v>14522840.802379167</v>
      </c>
      <c r="M403" s="24">
        <v>17567674</v>
      </c>
      <c r="N403" s="25">
        <v>82.667977572799998</v>
      </c>
    </row>
    <row r="404" spans="2:14" x14ac:dyDescent="0.25">
      <c r="B404" s="132" t="s">
        <v>119</v>
      </c>
      <c r="C404" s="20" t="s">
        <v>124</v>
      </c>
      <c r="D404" s="21"/>
      <c r="E404" s="21" t="s">
        <v>136</v>
      </c>
      <c r="F404" s="20" t="s">
        <v>137</v>
      </c>
      <c r="G404" s="22">
        <v>44826.540023148147</v>
      </c>
      <c r="H404" s="22">
        <v>45642</v>
      </c>
      <c r="I404" s="20" t="s">
        <v>138</v>
      </c>
      <c r="J404" s="23">
        <v>15393428</v>
      </c>
      <c r="K404" s="24">
        <v>12298595</v>
      </c>
      <c r="L404" s="23">
        <v>12485730.33758918</v>
      </c>
      <c r="M404" s="24">
        <v>15393428</v>
      </c>
      <c r="N404" s="25">
        <v>81.110785314300003</v>
      </c>
    </row>
    <row r="405" spans="2:14" x14ac:dyDescent="0.25">
      <c r="B405" s="132" t="s">
        <v>119</v>
      </c>
      <c r="C405" s="20" t="s">
        <v>124</v>
      </c>
      <c r="D405" s="21"/>
      <c r="E405" s="21" t="s">
        <v>136</v>
      </c>
      <c r="F405" s="20" t="s">
        <v>137</v>
      </c>
      <c r="G405" s="22">
        <v>44833.537164351852</v>
      </c>
      <c r="H405" s="22">
        <v>45327</v>
      </c>
      <c r="I405" s="20" t="s">
        <v>138</v>
      </c>
      <c r="J405" s="23">
        <v>11259997</v>
      </c>
      <c r="K405" s="24">
        <v>9791448</v>
      </c>
      <c r="L405" s="23">
        <v>9935599.2883350085</v>
      </c>
      <c r="M405" s="24">
        <v>11259997</v>
      </c>
      <c r="N405" s="25">
        <v>88.238027846099996</v>
      </c>
    </row>
    <row r="406" spans="2:14" x14ac:dyDescent="0.25">
      <c r="B406" s="132" t="s">
        <v>119</v>
      </c>
      <c r="C406" s="20" t="s">
        <v>124</v>
      </c>
      <c r="D406" s="21"/>
      <c r="E406" s="21" t="s">
        <v>136</v>
      </c>
      <c r="F406" s="20" t="s">
        <v>137</v>
      </c>
      <c r="G406" s="22">
        <v>44839.512465277781</v>
      </c>
      <c r="H406" s="22">
        <v>45559</v>
      </c>
      <c r="I406" s="20" t="s">
        <v>138</v>
      </c>
      <c r="J406" s="23">
        <v>50953207</v>
      </c>
      <c r="K406" s="24">
        <v>42057666</v>
      </c>
      <c r="L406" s="23">
        <v>43007643.85613811</v>
      </c>
      <c r="M406" s="24">
        <v>50953207</v>
      </c>
      <c r="N406" s="25">
        <v>84.406156919899999</v>
      </c>
    </row>
    <row r="407" spans="2:14" x14ac:dyDescent="0.25">
      <c r="B407" s="132" t="s">
        <v>119</v>
      </c>
      <c r="C407" s="20" t="s">
        <v>124</v>
      </c>
      <c r="D407" s="21"/>
      <c r="E407" s="21" t="s">
        <v>136</v>
      </c>
      <c r="F407" s="20" t="s">
        <v>137</v>
      </c>
      <c r="G407" s="22">
        <v>44896.463043981486</v>
      </c>
      <c r="H407" s="22">
        <v>45981</v>
      </c>
      <c r="I407" s="20" t="s">
        <v>138</v>
      </c>
      <c r="J407" s="23">
        <v>17402959</v>
      </c>
      <c r="K407" s="24">
        <v>12679425</v>
      </c>
      <c r="L407" s="23">
        <v>12916327.980618825</v>
      </c>
      <c r="M407" s="24">
        <v>17402959</v>
      </c>
      <c r="N407" s="25">
        <v>74.219148482799994</v>
      </c>
    </row>
    <row r="408" spans="2:14" x14ac:dyDescent="0.25">
      <c r="B408" s="132" t="s">
        <v>119</v>
      </c>
      <c r="C408" s="20" t="s">
        <v>124</v>
      </c>
      <c r="D408" s="21"/>
      <c r="E408" s="21" t="s">
        <v>136</v>
      </c>
      <c r="F408" s="20" t="s">
        <v>137</v>
      </c>
      <c r="G408" s="22">
        <v>44896.470740740748</v>
      </c>
      <c r="H408" s="22">
        <v>45846</v>
      </c>
      <c r="I408" s="20" t="s">
        <v>138</v>
      </c>
      <c r="J408" s="23">
        <v>15735353</v>
      </c>
      <c r="K408" s="24">
        <v>11871010</v>
      </c>
      <c r="L408" s="23">
        <v>12100892.136022072</v>
      </c>
      <c r="M408" s="24">
        <v>15735353</v>
      </c>
      <c r="N408" s="25">
        <v>76.902578137399999</v>
      </c>
    </row>
    <row r="409" spans="2:14" x14ac:dyDescent="0.25">
      <c r="B409" s="132" t="s">
        <v>119</v>
      </c>
      <c r="C409" s="20" t="s">
        <v>124</v>
      </c>
      <c r="D409" s="21"/>
      <c r="E409" s="21" t="s">
        <v>136</v>
      </c>
      <c r="F409" s="20" t="s">
        <v>137</v>
      </c>
      <c r="G409" s="22">
        <v>44907.47932870371</v>
      </c>
      <c r="H409" s="22">
        <v>45846</v>
      </c>
      <c r="I409" s="20" t="s">
        <v>138</v>
      </c>
      <c r="J409" s="23">
        <v>26629039</v>
      </c>
      <c r="K409" s="24">
        <v>20161821</v>
      </c>
      <c r="L409" s="23">
        <v>20478239.105653729</v>
      </c>
      <c r="M409" s="24">
        <v>26629039</v>
      </c>
      <c r="N409" s="25">
        <v>76.901908122400002</v>
      </c>
    </row>
    <row r="410" spans="2:14" x14ac:dyDescent="0.25">
      <c r="B410" s="132" t="s">
        <v>119</v>
      </c>
      <c r="C410" s="20" t="s">
        <v>124</v>
      </c>
      <c r="D410" s="21"/>
      <c r="E410" s="21" t="s">
        <v>136</v>
      </c>
      <c r="F410" s="20" t="s">
        <v>137</v>
      </c>
      <c r="G410" s="22">
        <v>44932.641990740747</v>
      </c>
      <c r="H410" s="22">
        <v>45846</v>
      </c>
      <c r="I410" s="20" t="s">
        <v>138</v>
      </c>
      <c r="J410" s="23">
        <v>27693258</v>
      </c>
      <c r="K410" s="24">
        <v>21104351</v>
      </c>
      <c r="L410" s="23">
        <v>21409068.638574239</v>
      </c>
      <c r="M410" s="24">
        <v>27693258</v>
      </c>
      <c r="N410" s="25">
        <v>77.307872690799996</v>
      </c>
    </row>
    <row r="411" spans="2:14" x14ac:dyDescent="0.25">
      <c r="B411" s="132" t="s">
        <v>118</v>
      </c>
      <c r="C411" s="20" t="s">
        <v>126</v>
      </c>
      <c r="D411" s="21"/>
      <c r="E411" s="21" t="s">
        <v>136</v>
      </c>
      <c r="F411" s="20" t="s">
        <v>137</v>
      </c>
      <c r="G411" s="22">
        <v>44628.662361111114</v>
      </c>
      <c r="H411" s="22">
        <v>45498</v>
      </c>
      <c r="I411" s="20" t="s">
        <v>138</v>
      </c>
      <c r="J411" s="23">
        <v>1302051</v>
      </c>
      <c r="K411" s="24">
        <v>1002741</v>
      </c>
      <c r="L411" s="23">
        <v>1011627.4937297022</v>
      </c>
      <c r="M411" s="24">
        <v>1302051</v>
      </c>
      <c r="N411" s="25">
        <v>77.6949208387</v>
      </c>
    </row>
    <row r="412" spans="2:14" x14ac:dyDescent="0.25">
      <c r="B412" s="132" t="s">
        <v>118</v>
      </c>
      <c r="C412" s="20" t="s">
        <v>126</v>
      </c>
      <c r="D412" s="21"/>
      <c r="E412" s="21" t="s">
        <v>136</v>
      </c>
      <c r="F412" s="20" t="s">
        <v>137</v>
      </c>
      <c r="G412" s="22">
        <v>44679.597615740742</v>
      </c>
      <c r="H412" s="22">
        <v>45384</v>
      </c>
      <c r="I412" s="20" t="s">
        <v>138</v>
      </c>
      <c r="J412" s="23">
        <v>5025591</v>
      </c>
      <c r="K412" s="24">
        <v>4040520</v>
      </c>
      <c r="L412" s="23">
        <v>4123108.2858193181</v>
      </c>
      <c r="M412" s="24">
        <v>5025591</v>
      </c>
      <c r="N412" s="25">
        <v>82.042257036400002</v>
      </c>
    </row>
    <row r="413" spans="2:14" x14ac:dyDescent="0.25">
      <c r="B413" s="132" t="s">
        <v>118</v>
      </c>
      <c r="C413" s="20" t="s">
        <v>126</v>
      </c>
      <c r="D413" s="21"/>
      <c r="E413" s="21" t="s">
        <v>136</v>
      </c>
      <c r="F413" s="20" t="s">
        <v>137</v>
      </c>
      <c r="G413" s="22">
        <v>44692.519444444442</v>
      </c>
      <c r="H413" s="22">
        <v>45384</v>
      </c>
      <c r="I413" s="20" t="s">
        <v>138</v>
      </c>
      <c r="J413" s="23">
        <v>3769192</v>
      </c>
      <c r="K413" s="24">
        <v>3044014</v>
      </c>
      <c r="L413" s="23">
        <v>3092353.8365974068</v>
      </c>
      <c r="M413" s="24">
        <v>3769192</v>
      </c>
      <c r="N413" s="25">
        <v>82.042884432500003</v>
      </c>
    </row>
    <row r="414" spans="2:14" x14ac:dyDescent="0.25">
      <c r="B414" s="132" t="s">
        <v>118</v>
      </c>
      <c r="C414" s="20" t="s">
        <v>126</v>
      </c>
      <c r="D414" s="21"/>
      <c r="E414" s="21" t="s">
        <v>136</v>
      </c>
      <c r="F414" s="20" t="s">
        <v>137</v>
      </c>
      <c r="G414" s="22">
        <v>44722.510624999995</v>
      </c>
      <c r="H414" s="22">
        <v>45384</v>
      </c>
      <c r="I414" s="20" t="s">
        <v>138</v>
      </c>
      <c r="J414" s="23">
        <v>3769192</v>
      </c>
      <c r="K414" s="24">
        <v>3075452</v>
      </c>
      <c r="L414" s="23">
        <v>3092307.200777072</v>
      </c>
      <c r="M414" s="24">
        <v>3769192</v>
      </c>
      <c r="N414" s="25">
        <v>82.041647142900004</v>
      </c>
    </row>
    <row r="415" spans="2:14" x14ac:dyDescent="0.25">
      <c r="B415" s="132" t="s">
        <v>118</v>
      </c>
      <c r="C415" s="20" t="s">
        <v>126</v>
      </c>
      <c r="D415" s="21"/>
      <c r="E415" s="21" t="s">
        <v>136</v>
      </c>
      <c r="F415" s="20" t="s">
        <v>137</v>
      </c>
      <c r="G415" s="22">
        <v>44746.512303240743</v>
      </c>
      <c r="H415" s="22">
        <v>45498</v>
      </c>
      <c r="I415" s="20" t="s">
        <v>138</v>
      </c>
      <c r="J415" s="23">
        <v>8896235</v>
      </c>
      <c r="K415" s="24">
        <v>7094248</v>
      </c>
      <c r="L415" s="23">
        <v>7086691.0566560505</v>
      </c>
      <c r="M415" s="24">
        <v>8896235</v>
      </c>
      <c r="N415" s="25">
        <v>79.659440838199998</v>
      </c>
    </row>
    <row r="416" spans="2:14" x14ac:dyDescent="0.25">
      <c r="B416" s="132" t="s">
        <v>118</v>
      </c>
      <c r="C416" s="20" t="s">
        <v>126</v>
      </c>
      <c r="D416" s="21"/>
      <c r="E416" s="21" t="s">
        <v>136</v>
      </c>
      <c r="F416" s="20" t="s">
        <v>137</v>
      </c>
      <c r="G416" s="22">
        <v>44748.543657407405</v>
      </c>
      <c r="H416" s="22">
        <v>45384</v>
      </c>
      <c r="I416" s="20" t="s">
        <v>138</v>
      </c>
      <c r="J416" s="23">
        <v>1224611</v>
      </c>
      <c r="K416" s="24">
        <v>1002445</v>
      </c>
      <c r="L416" s="23">
        <v>1030750.1502482443</v>
      </c>
      <c r="M416" s="24">
        <v>1224611</v>
      </c>
      <c r="N416" s="25">
        <v>84.169597549599999</v>
      </c>
    </row>
    <row r="417" spans="2:14" x14ac:dyDescent="0.25">
      <c r="B417" s="132" t="s">
        <v>118</v>
      </c>
      <c r="C417" s="20" t="s">
        <v>126</v>
      </c>
      <c r="D417" s="21"/>
      <c r="E417" s="21" t="s">
        <v>136</v>
      </c>
      <c r="F417" s="20" t="s">
        <v>137</v>
      </c>
      <c r="G417" s="22">
        <v>44775.641817129632</v>
      </c>
      <c r="H417" s="22">
        <v>45498</v>
      </c>
      <c r="I417" s="20" t="s">
        <v>138</v>
      </c>
      <c r="J417" s="23">
        <v>7625340</v>
      </c>
      <c r="K417" s="24">
        <v>6140371</v>
      </c>
      <c r="L417" s="23">
        <v>6074228.3854132798</v>
      </c>
      <c r="M417" s="24">
        <v>7625340</v>
      </c>
      <c r="N417" s="25">
        <v>79.658459628200006</v>
      </c>
    </row>
    <row r="418" spans="2:14" x14ac:dyDescent="0.25">
      <c r="B418" s="132" t="s">
        <v>118</v>
      </c>
      <c r="C418" s="20" t="s">
        <v>126</v>
      </c>
      <c r="D418" s="21"/>
      <c r="E418" s="21" t="s">
        <v>136</v>
      </c>
      <c r="F418" s="20" t="s">
        <v>137</v>
      </c>
      <c r="G418" s="22">
        <v>44799.513564814813</v>
      </c>
      <c r="H418" s="22">
        <v>45498</v>
      </c>
      <c r="I418" s="20" t="s">
        <v>138</v>
      </c>
      <c r="J418" s="23">
        <v>1239723</v>
      </c>
      <c r="K418" s="24">
        <v>1000450</v>
      </c>
      <c r="L418" s="23">
        <v>1012321.3064341912</v>
      </c>
      <c r="M418" s="24">
        <v>1239723</v>
      </c>
      <c r="N418" s="25">
        <v>81.657056167700006</v>
      </c>
    </row>
    <row r="419" spans="2:14" x14ac:dyDescent="0.25">
      <c r="B419" s="132" t="s">
        <v>118</v>
      </c>
      <c r="C419" s="20" t="s">
        <v>126</v>
      </c>
      <c r="D419" s="21"/>
      <c r="E419" s="21" t="s">
        <v>136</v>
      </c>
      <c r="F419" s="20" t="s">
        <v>137</v>
      </c>
      <c r="G419" s="22">
        <v>44802.534942129627</v>
      </c>
      <c r="H419" s="22">
        <v>45498</v>
      </c>
      <c r="I419" s="20" t="s">
        <v>138</v>
      </c>
      <c r="J419" s="23">
        <v>11157531</v>
      </c>
      <c r="K419" s="24">
        <v>9013300</v>
      </c>
      <c r="L419" s="23">
        <v>9110984.7489972506</v>
      </c>
      <c r="M419" s="24">
        <v>11157531</v>
      </c>
      <c r="N419" s="25">
        <v>81.657713960199999</v>
      </c>
    </row>
    <row r="420" spans="2:14" x14ac:dyDescent="0.25">
      <c r="B420" s="132" t="s">
        <v>118</v>
      </c>
      <c r="C420" s="20" t="s">
        <v>126</v>
      </c>
      <c r="D420" s="21"/>
      <c r="E420" s="21" t="s">
        <v>136</v>
      </c>
      <c r="F420" s="20" t="s">
        <v>137</v>
      </c>
      <c r="G420" s="22">
        <v>44811.531377314815</v>
      </c>
      <c r="H420" s="22">
        <v>45384</v>
      </c>
      <c r="I420" s="20" t="s">
        <v>138</v>
      </c>
      <c r="J420" s="23">
        <v>4898440</v>
      </c>
      <c r="K420" s="24">
        <v>4097808</v>
      </c>
      <c r="L420" s="23">
        <v>4123119.5155777</v>
      </c>
      <c r="M420" s="24">
        <v>4898440</v>
      </c>
      <c r="N420" s="25">
        <v>84.172093882499993</v>
      </c>
    </row>
    <row r="421" spans="2:14" x14ac:dyDescent="0.25">
      <c r="B421" s="132" t="s">
        <v>118</v>
      </c>
      <c r="C421" s="20" t="s">
        <v>126</v>
      </c>
      <c r="D421" s="21"/>
      <c r="E421" s="21" t="s">
        <v>136</v>
      </c>
      <c r="F421" s="20" t="s">
        <v>137</v>
      </c>
      <c r="G421" s="22">
        <v>44827.529131944444</v>
      </c>
      <c r="H421" s="22">
        <v>45384</v>
      </c>
      <c r="I421" s="20" t="s">
        <v>138</v>
      </c>
      <c r="J421" s="23">
        <v>1224611</v>
      </c>
      <c r="K421" s="24">
        <v>1030041</v>
      </c>
      <c r="L421" s="23">
        <v>1030749.678507324</v>
      </c>
      <c r="M421" s="24">
        <v>1224611</v>
      </c>
      <c r="N421" s="25">
        <v>84.169559027899993</v>
      </c>
    </row>
    <row r="422" spans="2:14" x14ac:dyDescent="0.25">
      <c r="B422" s="132" t="s">
        <v>118</v>
      </c>
      <c r="C422" s="20" t="s">
        <v>126</v>
      </c>
      <c r="D422" s="21"/>
      <c r="E422" s="21" t="s">
        <v>136</v>
      </c>
      <c r="F422" s="20" t="s">
        <v>137</v>
      </c>
      <c r="G422" s="22">
        <v>44830.546307870369</v>
      </c>
      <c r="H422" s="22">
        <v>45384</v>
      </c>
      <c r="I422" s="20" t="s">
        <v>138</v>
      </c>
      <c r="J422" s="23">
        <v>3673829</v>
      </c>
      <c r="K422" s="24">
        <v>3093267</v>
      </c>
      <c r="L422" s="23">
        <v>3092222.7734439583</v>
      </c>
      <c r="M422" s="24">
        <v>3673829</v>
      </c>
      <c r="N422" s="25">
        <v>84.168935828100004</v>
      </c>
    </row>
    <row r="423" spans="2:14" x14ac:dyDescent="0.25">
      <c r="B423" s="132" t="s">
        <v>118</v>
      </c>
      <c r="C423" s="20" t="s">
        <v>126</v>
      </c>
      <c r="D423" s="21"/>
      <c r="E423" s="21" t="s">
        <v>136</v>
      </c>
      <c r="F423" s="20" t="s">
        <v>137</v>
      </c>
      <c r="G423" s="22">
        <v>44886.552881944444</v>
      </c>
      <c r="H423" s="22">
        <v>45747</v>
      </c>
      <c r="I423" s="20" t="s">
        <v>138</v>
      </c>
      <c r="J423" s="23">
        <v>13321572</v>
      </c>
      <c r="K423" s="24">
        <v>10044727</v>
      </c>
      <c r="L423" s="23">
        <v>10203546.969589446</v>
      </c>
      <c r="M423" s="24">
        <v>13321572</v>
      </c>
      <c r="N423" s="25">
        <v>76.594165985700002</v>
      </c>
    </row>
    <row r="424" spans="2:14" x14ac:dyDescent="0.25">
      <c r="B424" s="132" t="s">
        <v>118</v>
      </c>
      <c r="C424" s="20" t="s">
        <v>126</v>
      </c>
      <c r="D424" s="21"/>
      <c r="E424" s="21" t="s">
        <v>136</v>
      </c>
      <c r="F424" s="20" t="s">
        <v>137</v>
      </c>
      <c r="G424" s="22">
        <v>44894.527488425927</v>
      </c>
      <c r="H424" s="22">
        <v>45747</v>
      </c>
      <c r="I424" s="20" t="s">
        <v>138</v>
      </c>
      <c r="J424" s="23">
        <v>19982365</v>
      </c>
      <c r="K424" s="24">
        <v>15110654</v>
      </c>
      <c r="L424" s="23">
        <v>15303787.303995227</v>
      </c>
      <c r="M424" s="24">
        <v>19982365</v>
      </c>
      <c r="N424" s="25">
        <v>76.586466636899999</v>
      </c>
    </row>
    <row r="425" spans="2:14" x14ac:dyDescent="0.25">
      <c r="B425" s="132" t="s">
        <v>118</v>
      </c>
      <c r="C425" s="20" t="s">
        <v>126</v>
      </c>
      <c r="D425" s="21"/>
      <c r="E425" s="21" t="s">
        <v>136</v>
      </c>
      <c r="F425" s="20" t="s">
        <v>137</v>
      </c>
      <c r="G425" s="22">
        <v>44900.595740740748</v>
      </c>
      <c r="H425" s="22">
        <v>45747</v>
      </c>
      <c r="I425" s="20" t="s">
        <v>138</v>
      </c>
      <c r="J425" s="23">
        <v>33303938</v>
      </c>
      <c r="K425" s="24">
        <v>25238874</v>
      </c>
      <c r="L425" s="23">
        <v>25504242.322123956</v>
      </c>
      <c r="M425" s="24">
        <v>33303938</v>
      </c>
      <c r="N425" s="25">
        <v>76.5802600345</v>
      </c>
    </row>
    <row r="426" spans="2:14" x14ac:dyDescent="0.25">
      <c r="B426" s="132" t="s">
        <v>118</v>
      </c>
      <c r="C426" s="20" t="s">
        <v>126</v>
      </c>
      <c r="D426" s="21"/>
      <c r="E426" s="21" t="s">
        <v>136</v>
      </c>
      <c r="F426" s="20" t="s">
        <v>137</v>
      </c>
      <c r="G426" s="22">
        <v>44908.506562499999</v>
      </c>
      <c r="H426" s="22">
        <v>45384</v>
      </c>
      <c r="I426" s="20" t="s">
        <v>138</v>
      </c>
      <c r="J426" s="23">
        <v>3578466</v>
      </c>
      <c r="K426" s="24">
        <v>3079645</v>
      </c>
      <c r="L426" s="23">
        <v>3092338.871183746</v>
      </c>
      <c r="M426" s="24">
        <v>3578466</v>
      </c>
      <c r="N426" s="25">
        <v>86.415208952200004</v>
      </c>
    </row>
    <row r="427" spans="2:14" x14ac:dyDescent="0.25">
      <c r="B427" s="132" t="s">
        <v>118</v>
      </c>
      <c r="C427" s="20" t="s">
        <v>126</v>
      </c>
      <c r="D427" s="21"/>
      <c r="E427" s="21" t="s">
        <v>136</v>
      </c>
      <c r="F427" s="20" t="s">
        <v>137</v>
      </c>
      <c r="G427" s="22">
        <v>44924.617002314815</v>
      </c>
      <c r="H427" s="22">
        <v>45747</v>
      </c>
      <c r="I427" s="20" t="s">
        <v>138</v>
      </c>
      <c r="J427" s="23">
        <v>7794737</v>
      </c>
      <c r="K427" s="24">
        <v>5917377</v>
      </c>
      <c r="L427" s="23">
        <v>6123594.3291449612</v>
      </c>
      <c r="M427" s="24">
        <v>7794737</v>
      </c>
      <c r="N427" s="25">
        <v>78.560627884499993</v>
      </c>
    </row>
    <row r="428" spans="2:14" x14ac:dyDescent="0.25">
      <c r="B428" s="132" t="s">
        <v>118</v>
      </c>
      <c r="C428" s="20" t="s">
        <v>126</v>
      </c>
      <c r="D428" s="21"/>
      <c r="E428" s="21" t="s">
        <v>136</v>
      </c>
      <c r="F428" s="20" t="s">
        <v>137</v>
      </c>
      <c r="G428" s="22">
        <v>44928.643379629633</v>
      </c>
      <c r="H428" s="22">
        <v>45498</v>
      </c>
      <c r="I428" s="20" t="s">
        <v>138</v>
      </c>
      <c r="J428" s="23">
        <v>7251368</v>
      </c>
      <c r="K428" s="24">
        <v>6015426</v>
      </c>
      <c r="L428" s="23">
        <v>6028171.5965254726</v>
      </c>
      <c r="M428" s="24">
        <v>7251368</v>
      </c>
      <c r="N428" s="25">
        <v>83.1315083792</v>
      </c>
    </row>
    <row r="429" spans="2:14" x14ac:dyDescent="0.25">
      <c r="B429" s="132" t="s">
        <v>118</v>
      </c>
      <c r="C429" s="20" t="s">
        <v>126</v>
      </c>
      <c r="D429" s="21"/>
      <c r="E429" s="21" t="s">
        <v>136</v>
      </c>
      <c r="F429" s="20" t="s">
        <v>137</v>
      </c>
      <c r="G429" s="22">
        <v>45001.529432870368</v>
      </c>
      <c r="H429" s="22">
        <v>45498</v>
      </c>
      <c r="I429" s="20" t="s">
        <v>138</v>
      </c>
      <c r="J429" s="23">
        <v>14128769</v>
      </c>
      <c r="K429" s="24">
        <v>11835501</v>
      </c>
      <c r="L429" s="23">
        <v>11946353.846949503</v>
      </c>
      <c r="M429" s="24">
        <v>14128769</v>
      </c>
      <c r="N429" s="25">
        <v>84.553394899099999</v>
      </c>
    </row>
    <row r="430" spans="2:14" x14ac:dyDescent="0.25">
      <c r="B430" s="132" t="s">
        <v>118</v>
      </c>
      <c r="C430" s="20" t="s">
        <v>126</v>
      </c>
      <c r="D430" s="21"/>
      <c r="E430" s="21" t="s">
        <v>136</v>
      </c>
      <c r="F430" s="20" t="s">
        <v>137</v>
      </c>
      <c r="G430" s="22">
        <v>45001.529976851853</v>
      </c>
      <c r="H430" s="22">
        <v>45498</v>
      </c>
      <c r="I430" s="20" t="s">
        <v>138</v>
      </c>
      <c r="J430" s="23">
        <v>11773973</v>
      </c>
      <c r="K430" s="24">
        <v>10071918</v>
      </c>
      <c r="L430" s="23">
        <v>10123026.981058825</v>
      </c>
      <c r="M430" s="24">
        <v>11773973</v>
      </c>
      <c r="N430" s="25">
        <v>85.978004035300003</v>
      </c>
    </row>
    <row r="431" spans="2:14" x14ac:dyDescent="0.25">
      <c r="B431" s="132" t="s">
        <v>118</v>
      </c>
      <c r="C431" s="20" t="s">
        <v>126</v>
      </c>
      <c r="D431" s="21"/>
      <c r="E431" s="21" t="s">
        <v>136</v>
      </c>
      <c r="F431" s="20" t="s">
        <v>137</v>
      </c>
      <c r="G431" s="22">
        <v>45020.613715277781</v>
      </c>
      <c r="H431" s="22">
        <v>46077</v>
      </c>
      <c r="I431" s="20" t="s">
        <v>138</v>
      </c>
      <c r="J431" s="23">
        <v>72114851</v>
      </c>
      <c r="K431" s="24">
        <v>53696985</v>
      </c>
      <c r="L431" s="23">
        <v>53626962.834626742</v>
      </c>
      <c r="M431" s="24">
        <v>72114851</v>
      </c>
      <c r="N431" s="25">
        <v>74.363272045900004</v>
      </c>
    </row>
    <row r="432" spans="2:14" x14ac:dyDescent="0.25">
      <c r="B432" s="132" t="s">
        <v>118</v>
      </c>
      <c r="C432" s="20" t="s">
        <v>126</v>
      </c>
      <c r="D432" s="21"/>
      <c r="E432" s="21" t="s">
        <v>136</v>
      </c>
      <c r="F432" s="20" t="s">
        <v>137</v>
      </c>
      <c r="G432" s="22">
        <v>45049.490821759267</v>
      </c>
      <c r="H432" s="22">
        <v>45863</v>
      </c>
      <c r="I432" s="20" t="s">
        <v>138</v>
      </c>
      <c r="J432" s="23">
        <v>1177395</v>
      </c>
      <c r="K432" s="24">
        <v>1023630</v>
      </c>
      <c r="L432" s="23">
        <v>1012302.4170990949</v>
      </c>
      <c r="M432" s="24">
        <v>1177395</v>
      </c>
      <c r="N432" s="25">
        <v>85.978148123500006</v>
      </c>
    </row>
    <row r="433" spans="2:14" x14ac:dyDescent="0.25">
      <c r="B433" s="132" t="s">
        <v>118</v>
      </c>
      <c r="C433" s="20" t="s">
        <v>126</v>
      </c>
      <c r="D433" s="21"/>
      <c r="E433" s="21" t="s">
        <v>136</v>
      </c>
      <c r="F433" s="20" t="s">
        <v>137</v>
      </c>
      <c r="G433" s="22">
        <v>45063.493101851855</v>
      </c>
      <c r="H433" s="22">
        <v>46505</v>
      </c>
      <c r="I433" s="20" t="s">
        <v>138</v>
      </c>
      <c r="J433" s="23">
        <v>30013703</v>
      </c>
      <c r="K433" s="24">
        <v>20136985</v>
      </c>
      <c r="L433" s="23">
        <v>20437937.372494269</v>
      </c>
      <c r="M433" s="24">
        <v>30013703</v>
      </c>
      <c r="N433" s="25">
        <v>68.095354220399997</v>
      </c>
    </row>
    <row r="434" spans="2:14" x14ac:dyDescent="0.25">
      <c r="B434" s="132" t="s">
        <v>118</v>
      </c>
      <c r="C434" s="20" t="s">
        <v>126</v>
      </c>
      <c r="D434" s="21"/>
      <c r="E434" s="21" t="s">
        <v>136</v>
      </c>
      <c r="F434" s="20" t="s">
        <v>137</v>
      </c>
      <c r="G434" s="22">
        <v>45079.551377314812</v>
      </c>
      <c r="H434" s="22">
        <v>46674</v>
      </c>
      <c r="I434" s="20" t="s">
        <v>138</v>
      </c>
      <c r="J434" s="23">
        <v>82677466</v>
      </c>
      <c r="K434" s="24">
        <v>53148107</v>
      </c>
      <c r="L434" s="23">
        <v>53662361.294720307</v>
      </c>
      <c r="M434" s="24">
        <v>82677466</v>
      </c>
      <c r="N434" s="25">
        <v>64.905667639499995</v>
      </c>
    </row>
    <row r="435" spans="2:14" x14ac:dyDescent="0.25">
      <c r="B435" s="132" t="s">
        <v>118</v>
      </c>
      <c r="C435" s="20" t="s">
        <v>126</v>
      </c>
      <c r="D435" s="21"/>
      <c r="E435" s="21" t="s">
        <v>136</v>
      </c>
      <c r="F435" s="20" t="s">
        <v>137</v>
      </c>
      <c r="G435" s="22">
        <v>45083.63344907407</v>
      </c>
      <c r="H435" s="22">
        <v>46527</v>
      </c>
      <c r="I435" s="20" t="s">
        <v>138</v>
      </c>
      <c r="J435" s="23">
        <v>90157152</v>
      </c>
      <c r="K435" s="24">
        <v>60248548</v>
      </c>
      <c r="L435" s="23">
        <v>60741965.157134891</v>
      </c>
      <c r="M435" s="24">
        <v>90157152</v>
      </c>
      <c r="N435" s="25">
        <v>67.373429405899998</v>
      </c>
    </row>
    <row r="436" spans="2:14" x14ac:dyDescent="0.25">
      <c r="B436" s="132" t="s">
        <v>118</v>
      </c>
      <c r="C436" s="20" t="s">
        <v>126</v>
      </c>
      <c r="D436" s="21"/>
      <c r="E436" s="21" t="s">
        <v>136</v>
      </c>
      <c r="F436" s="20" t="s">
        <v>137</v>
      </c>
      <c r="G436" s="22">
        <v>45093.597083333334</v>
      </c>
      <c r="H436" s="22">
        <v>45747</v>
      </c>
      <c r="I436" s="20" t="s">
        <v>138</v>
      </c>
      <c r="J436" s="23">
        <v>2528545</v>
      </c>
      <c r="K436" s="24">
        <v>2053727</v>
      </c>
      <c r="L436" s="23">
        <v>2064013.8631057956</v>
      </c>
      <c r="M436" s="24">
        <v>2528545</v>
      </c>
      <c r="N436" s="25">
        <v>81.628520081900007</v>
      </c>
    </row>
    <row r="437" spans="2:14" x14ac:dyDescent="0.25">
      <c r="B437" s="132" t="s">
        <v>187</v>
      </c>
      <c r="C437" s="20" t="s">
        <v>126</v>
      </c>
      <c r="D437" s="21"/>
      <c r="E437" s="21" t="s">
        <v>136</v>
      </c>
      <c r="F437" s="20" t="s">
        <v>137</v>
      </c>
      <c r="G437" s="22">
        <v>45093.599421296298</v>
      </c>
      <c r="H437" s="22">
        <v>45384</v>
      </c>
      <c r="I437" s="20" t="s">
        <v>138</v>
      </c>
      <c r="J437" s="23">
        <v>3382500</v>
      </c>
      <c r="K437" s="24">
        <v>3077548</v>
      </c>
      <c r="L437" s="23">
        <v>3092387.4340173481</v>
      </c>
      <c r="M437" s="24">
        <v>3382500</v>
      </c>
      <c r="N437" s="25">
        <v>91.423131826100004</v>
      </c>
    </row>
    <row r="438" spans="2:14" x14ac:dyDescent="0.25">
      <c r="B438" s="132" t="s">
        <v>118</v>
      </c>
      <c r="C438" s="20" t="s">
        <v>154</v>
      </c>
      <c r="D438" s="21" t="s">
        <v>179</v>
      </c>
      <c r="E438" s="21" t="s">
        <v>136</v>
      </c>
      <c r="F438" s="20" t="s">
        <v>137</v>
      </c>
      <c r="G438" s="22">
        <v>44631.532280092593</v>
      </c>
      <c r="H438" s="22">
        <v>47560</v>
      </c>
      <c r="I438" s="20" t="s">
        <v>138</v>
      </c>
      <c r="J438" s="23">
        <v>1987294</v>
      </c>
      <c r="K438" s="24">
        <v>1024331</v>
      </c>
      <c r="L438" s="23">
        <v>1001356.8102835011</v>
      </c>
      <c r="M438" s="24">
        <v>1987294</v>
      </c>
      <c r="N438" s="25">
        <v>50.387955193499998</v>
      </c>
    </row>
    <row r="439" spans="2:14" x14ac:dyDescent="0.25">
      <c r="B439" s="132" t="s">
        <v>118</v>
      </c>
      <c r="C439" s="20" t="s">
        <v>154</v>
      </c>
      <c r="D439" s="21" t="s">
        <v>179</v>
      </c>
      <c r="E439" s="21" t="s">
        <v>136</v>
      </c>
      <c r="F439" s="20" t="s">
        <v>137</v>
      </c>
      <c r="G439" s="22">
        <v>44652.44358796296</v>
      </c>
      <c r="H439" s="22">
        <v>47560</v>
      </c>
      <c r="I439" s="20" t="s">
        <v>138</v>
      </c>
      <c r="J439" s="23">
        <v>1957376</v>
      </c>
      <c r="K439" s="24">
        <v>1001312</v>
      </c>
      <c r="L439" s="23">
        <v>1001313.1368063721</v>
      </c>
      <c r="M439" s="24">
        <v>1957376</v>
      </c>
      <c r="N439" s="25">
        <v>51.155891193400002</v>
      </c>
    </row>
    <row r="440" spans="2:14" x14ac:dyDescent="0.25">
      <c r="B440" s="132" t="s">
        <v>118</v>
      </c>
      <c r="C440" s="20" t="s">
        <v>154</v>
      </c>
      <c r="D440" s="21" t="s">
        <v>179</v>
      </c>
      <c r="E440" s="21" t="s">
        <v>136</v>
      </c>
      <c r="F440" s="20" t="s">
        <v>137</v>
      </c>
      <c r="G440" s="22">
        <v>44655.389456018522</v>
      </c>
      <c r="H440" s="22">
        <v>47560</v>
      </c>
      <c r="I440" s="20" t="s">
        <v>138</v>
      </c>
      <c r="J440" s="23">
        <v>3914752</v>
      </c>
      <c r="K440" s="24">
        <v>2004605</v>
      </c>
      <c r="L440" s="23">
        <v>2002656.3264205032</v>
      </c>
      <c r="M440" s="24">
        <v>3914752</v>
      </c>
      <c r="N440" s="25">
        <v>51.156658874400001</v>
      </c>
    </row>
    <row r="441" spans="2:14" x14ac:dyDescent="0.25">
      <c r="B441" s="132" t="s">
        <v>118</v>
      </c>
      <c r="C441" s="20" t="s">
        <v>154</v>
      </c>
      <c r="D441" s="21" t="s">
        <v>179</v>
      </c>
      <c r="E441" s="21" t="s">
        <v>136</v>
      </c>
      <c r="F441" s="20" t="s">
        <v>137</v>
      </c>
      <c r="G441" s="22">
        <v>44658.596631944449</v>
      </c>
      <c r="H441" s="22">
        <v>47560</v>
      </c>
      <c r="I441" s="20" t="s">
        <v>138</v>
      </c>
      <c r="J441" s="23">
        <v>11744224</v>
      </c>
      <c r="K441" s="24">
        <v>6019724</v>
      </c>
      <c r="L441" s="23">
        <v>6008014.3924339861</v>
      </c>
      <c r="M441" s="24">
        <v>11744224</v>
      </c>
      <c r="N441" s="25">
        <v>51.157184948400001</v>
      </c>
    </row>
    <row r="442" spans="2:14" x14ac:dyDescent="0.25">
      <c r="B442" s="132" t="s">
        <v>118</v>
      </c>
      <c r="C442" s="20" t="s">
        <v>154</v>
      </c>
      <c r="D442" s="21" t="s">
        <v>179</v>
      </c>
      <c r="E442" s="21" t="s">
        <v>136</v>
      </c>
      <c r="F442" s="20" t="s">
        <v>137</v>
      </c>
      <c r="G442" s="22">
        <v>44677.522893518515</v>
      </c>
      <c r="H442" s="22">
        <v>47560</v>
      </c>
      <c r="I442" s="20" t="s">
        <v>138</v>
      </c>
      <c r="J442" s="23">
        <v>3914752</v>
      </c>
      <c r="K442" s="24">
        <v>2019070</v>
      </c>
      <c r="L442" s="23">
        <v>2002772.9617939675</v>
      </c>
      <c r="M442" s="24">
        <v>3914752</v>
      </c>
      <c r="N442" s="25">
        <v>51.159638255300003</v>
      </c>
    </row>
    <row r="443" spans="2:14" x14ac:dyDescent="0.25">
      <c r="B443" s="132" t="s">
        <v>118</v>
      </c>
      <c r="C443" s="20" t="s">
        <v>154</v>
      </c>
      <c r="D443" s="21" t="s">
        <v>179</v>
      </c>
      <c r="E443" s="21" t="s">
        <v>136</v>
      </c>
      <c r="F443" s="20" t="s">
        <v>137</v>
      </c>
      <c r="G443" s="22">
        <v>44686.532280092593</v>
      </c>
      <c r="H443" s="22">
        <v>47560</v>
      </c>
      <c r="I443" s="20" t="s">
        <v>138</v>
      </c>
      <c r="J443" s="23">
        <v>5872096</v>
      </c>
      <c r="K443" s="24">
        <v>3037479</v>
      </c>
      <c r="L443" s="23">
        <v>3004172.9248557757</v>
      </c>
      <c r="M443" s="24">
        <v>5872096</v>
      </c>
      <c r="N443" s="25">
        <v>51.160146647099999</v>
      </c>
    </row>
    <row r="444" spans="2:14" x14ac:dyDescent="0.25">
      <c r="B444" s="132" t="s">
        <v>118</v>
      </c>
      <c r="C444" s="20" t="s">
        <v>154</v>
      </c>
      <c r="D444" s="21" t="s">
        <v>179</v>
      </c>
      <c r="E444" s="21" t="s">
        <v>136</v>
      </c>
      <c r="F444" s="20" t="s">
        <v>137</v>
      </c>
      <c r="G444" s="22">
        <v>44687.514699074069</v>
      </c>
      <c r="H444" s="22">
        <v>47560</v>
      </c>
      <c r="I444" s="20" t="s">
        <v>138</v>
      </c>
      <c r="J444" s="23">
        <v>9786848</v>
      </c>
      <c r="K444" s="24">
        <v>5064111</v>
      </c>
      <c r="L444" s="23">
        <v>5006970.610620413</v>
      </c>
      <c r="M444" s="24">
        <v>9786848</v>
      </c>
      <c r="N444" s="25">
        <v>51.160195914200003</v>
      </c>
    </row>
    <row r="445" spans="2:14" x14ac:dyDescent="0.25">
      <c r="B445" s="132" t="s">
        <v>118</v>
      </c>
      <c r="C445" s="20" t="s">
        <v>154</v>
      </c>
      <c r="D445" s="21" t="s">
        <v>179</v>
      </c>
      <c r="E445" s="21" t="s">
        <v>136</v>
      </c>
      <c r="F445" s="20" t="s">
        <v>137</v>
      </c>
      <c r="G445" s="22">
        <v>44704.606550925928</v>
      </c>
      <c r="H445" s="22">
        <v>47560</v>
      </c>
      <c r="I445" s="20" t="s">
        <v>138</v>
      </c>
      <c r="J445" s="23">
        <v>3914752</v>
      </c>
      <c r="K445" s="24">
        <v>2036825</v>
      </c>
      <c r="L445" s="23">
        <v>2002790.1090243768</v>
      </c>
      <c r="M445" s="24">
        <v>3914752</v>
      </c>
      <c r="N445" s="25">
        <v>51.160076271100003</v>
      </c>
    </row>
    <row r="446" spans="2:14" x14ac:dyDescent="0.25">
      <c r="B446" s="132" t="s">
        <v>118</v>
      </c>
      <c r="C446" s="20" t="s">
        <v>154</v>
      </c>
      <c r="D446" s="21" t="s">
        <v>179</v>
      </c>
      <c r="E446" s="21" t="s">
        <v>136</v>
      </c>
      <c r="F446" s="20" t="s">
        <v>137</v>
      </c>
      <c r="G446" s="22">
        <v>44708.496909722227</v>
      </c>
      <c r="H446" s="22">
        <v>47560</v>
      </c>
      <c r="I446" s="20" t="s">
        <v>138</v>
      </c>
      <c r="J446" s="23">
        <v>1957376</v>
      </c>
      <c r="K446" s="24">
        <v>1019725</v>
      </c>
      <c r="L446" s="23">
        <v>1001390.3190719789</v>
      </c>
      <c r="M446" s="24">
        <v>1957376</v>
      </c>
      <c r="N446" s="25">
        <v>51.159834343100002</v>
      </c>
    </row>
    <row r="447" spans="2:14" x14ac:dyDescent="0.25">
      <c r="B447" s="132" t="s">
        <v>118</v>
      </c>
      <c r="C447" s="20" t="s">
        <v>154</v>
      </c>
      <c r="D447" s="21" t="s">
        <v>179</v>
      </c>
      <c r="E447" s="21" t="s">
        <v>136</v>
      </c>
      <c r="F447" s="20" t="s">
        <v>137</v>
      </c>
      <c r="G447" s="22">
        <v>44712.518020833333</v>
      </c>
      <c r="H447" s="22">
        <v>47560</v>
      </c>
      <c r="I447" s="20" t="s">
        <v>138</v>
      </c>
      <c r="J447" s="23">
        <v>1957376</v>
      </c>
      <c r="K447" s="24">
        <v>1021039</v>
      </c>
      <c r="L447" s="23">
        <v>1001384.038433133</v>
      </c>
      <c r="M447" s="24">
        <v>1957376</v>
      </c>
      <c r="N447" s="25">
        <v>51.1595134728</v>
      </c>
    </row>
    <row r="448" spans="2:14" x14ac:dyDescent="0.25">
      <c r="B448" s="132" t="s">
        <v>118</v>
      </c>
      <c r="C448" s="20" t="s">
        <v>154</v>
      </c>
      <c r="D448" s="21" t="s">
        <v>179</v>
      </c>
      <c r="E448" s="21" t="s">
        <v>136</v>
      </c>
      <c r="F448" s="20" t="s">
        <v>137</v>
      </c>
      <c r="G448" s="22">
        <v>44713.523275462961</v>
      </c>
      <c r="H448" s="22">
        <v>47560</v>
      </c>
      <c r="I448" s="20" t="s">
        <v>138</v>
      </c>
      <c r="J448" s="23">
        <v>5872096</v>
      </c>
      <c r="K448" s="24">
        <v>3064110</v>
      </c>
      <c r="L448" s="23">
        <v>3004128.2127051638</v>
      </c>
      <c r="M448" s="24">
        <v>5872096</v>
      </c>
      <c r="N448" s="25">
        <v>51.159385212799997</v>
      </c>
    </row>
    <row r="449" spans="2:14" x14ac:dyDescent="0.25">
      <c r="B449" s="132" t="s">
        <v>118</v>
      </c>
      <c r="C449" s="20" t="s">
        <v>154</v>
      </c>
      <c r="D449" s="21" t="s">
        <v>179</v>
      </c>
      <c r="E449" s="21" t="s">
        <v>136</v>
      </c>
      <c r="F449" s="20" t="s">
        <v>137</v>
      </c>
      <c r="G449" s="22">
        <v>44721.502372685187</v>
      </c>
      <c r="H449" s="22">
        <v>47560</v>
      </c>
      <c r="I449" s="20" t="s">
        <v>138</v>
      </c>
      <c r="J449" s="23">
        <v>5872096</v>
      </c>
      <c r="K449" s="24">
        <v>3072001</v>
      </c>
      <c r="L449" s="23">
        <v>3004073.9313626532</v>
      </c>
      <c r="M449" s="24">
        <v>5872096</v>
      </c>
      <c r="N449" s="25">
        <v>51.158460818099996</v>
      </c>
    </row>
    <row r="450" spans="2:14" x14ac:dyDescent="0.25">
      <c r="B450" s="132" t="s">
        <v>118</v>
      </c>
      <c r="C450" s="20" t="s">
        <v>154</v>
      </c>
      <c r="D450" s="21" t="s">
        <v>179</v>
      </c>
      <c r="E450" s="21" t="s">
        <v>136</v>
      </c>
      <c r="F450" s="20" t="s">
        <v>137</v>
      </c>
      <c r="G450" s="22">
        <v>44742.518576388888</v>
      </c>
      <c r="H450" s="22">
        <v>47560</v>
      </c>
      <c r="I450" s="20" t="s">
        <v>138</v>
      </c>
      <c r="J450" s="23">
        <v>9637259</v>
      </c>
      <c r="K450" s="24">
        <v>5004932</v>
      </c>
      <c r="L450" s="23">
        <v>5006546.4388813991</v>
      </c>
      <c r="M450" s="24">
        <v>9637259</v>
      </c>
      <c r="N450" s="25">
        <v>51.949900266100002</v>
      </c>
    </row>
    <row r="451" spans="2:14" x14ac:dyDescent="0.25">
      <c r="B451" s="132" t="s">
        <v>118</v>
      </c>
      <c r="C451" s="20" t="s">
        <v>154</v>
      </c>
      <c r="D451" s="21" t="s">
        <v>179</v>
      </c>
      <c r="E451" s="21" t="s">
        <v>136</v>
      </c>
      <c r="F451" s="20" t="s">
        <v>137</v>
      </c>
      <c r="G451" s="22">
        <v>44775.641203703708</v>
      </c>
      <c r="H451" s="22">
        <v>47560</v>
      </c>
      <c r="I451" s="20" t="s">
        <v>138</v>
      </c>
      <c r="J451" s="23">
        <v>19274518</v>
      </c>
      <c r="K451" s="24">
        <v>10118358</v>
      </c>
      <c r="L451" s="23">
        <v>10013936.236543925</v>
      </c>
      <c r="M451" s="24">
        <v>19274518</v>
      </c>
      <c r="N451" s="25">
        <v>51.954275777699998</v>
      </c>
    </row>
    <row r="452" spans="2:14" x14ac:dyDescent="0.25">
      <c r="B452" s="132" t="s">
        <v>118</v>
      </c>
      <c r="C452" s="20" t="s">
        <v>154</v>
      </c>
      <c r="D452" s="21" t="s">
        <v>179</v>
      </c>
      <c r="E452" s="21" t="s">
        <v>136</v>
      </c>
      <c r="F452" s="20" t="s">
        <v>137</v>
      </c>
      <c r="G452" s="22">
        <v>44778.500578703701</v>
      </c>
      <c r="H452" s="22">
        <v>47560</v>
      </c>
      <c r="I452" s="20" t="s">
        <v>138</v>
      </c>
      <c r="J452" s="23">
        <v>3854916</v>
      </c>
      <c r="K452" s="24">
        <v>2025643</v>
      </c>
      <c r="L452" s="23">
        <v>2002799.4802754764</v>
      </c>
      <c r="M452" s="24">
        <v>3854916</v>
      </c>
      <c r="N452" s="25">
        <v>51.954425991999997</v>
      </c>
    </row>
    <row r="453" spans="2:14" x14ac:dyDescent="0.25">
      <c r="B453" s="132" t="s">
        <v>118</v>
      </c>
      <c r="C453" s="20" t="s">
        <v>154</v>
      </c>
      <c r="D453" s="21" t="s">
        <v>179</v>
      </c>
      <c r="E453" s="21" t="s">
        <v>136</v>
      </c>
      <c r="F453" s="20" t="s">
        <v>137</v>
      </c>
      <c r="G453" s="22">
        <v>44784.527418981481</v>
      </c>
      <c r="H453" s="22">
        <v>47560</v>
      </c>
      <c r="I453" s="20" t="s">
        <v>138</v>
      </c>
      <c r="J453" s="23">
        <v>3854916</v>
      </c>
      <c r="K453" s="24">
        <v>2029588</v>
      </c>
      <c r="L453" s="23">
        <v>2002804.0662301988</v>
      </c>
      <c r="M453" s="24">
        <v>3854916</v>
      </c>
      <c r="N453" s="25">
        <v>51.954544955800003</v>
      </c>
    </row>
    <row r="454" spans="2:14" x14ac:dyDescent="0.25">
      <c r="B454" s="132" t="s">
        <v>118</v>
      </c>
      <c r="C454" s="20" t="s">
        <v>154</v>
      </c>
      <c r="D454" s="21" t="s">
        <v>179</v>
      </c>
      <c r="E454" s="21" t="s">
        <v>136</v>
      </c>
      <c r="F454" s="20" t="s">
        <v>137</v>
      </c>
      <c r="G454" s="22">
        <v>44789.541874999995</v>
      </c>
      <c r="H454" s="22">
        <v>47560</v>
      </c>
      <c r="I454" s="20" t="s">
        <v>138</v>
      </c>
      <c r="J454" s="23">
        <v>11564717</v>
      </c>
      <c r="K454" s="24">
        <v>6098630</v>
      </c>
      <c r="L454" s="23">
        <v>6008385.8197022025</v>
      </c>
      <c r="M454" s="24">
        <v>11564717</v>
      </c>
      <c r="N454" s="25">
        <v>51.9544561246</v>
      </c>
    </row>
    <row r="455" spans="2:14" x14ac:dyDescent="0.25">
      <c r="B455" s="132" t="s">
        <v>118</v>
      </c>
      <c r="C455" s="20" t="s">
        <v>154</v>
      </c>
      <c r="D455" s="21" t="s">
        <v>179</v>
      </c>
      <c r="E455" s="21" t="s">
        <v>136</v>
      </c>
      <c r="F455" s="20" t="s">
        <v>137</v>
      </c>
      <c r="G455" s="22">
        <v>44928.644641203704</v>
      </c>
      <c r="H455" s="22">
        <v>47567</v>
      </c>
      <c r="I455" s="20" t="s">
        <v>138</v>
      </c>
      <c r="J455" s="23">
        <v>95248432</v>
      </c>
      <c r="K455" s="24">
        <v>51117367</v>
      </c>
      <c r="L455" s="23">
        <v>51067647.441824123</v>
      </c>
      <c r="M455" s="24">
        <v>95248432</v>
      </c>
      <c r="N455" s="25">
        <v>53.615210633399997</v>
      </c>
    </row>
    <row r="456" spans="2:14" x14ac:dyDescent="0.25">
      <c r="B456" s="132" t="s">
        <v>118</v>
      </c>
      <c r="C456" s="20" t="s">
        <v>127</v>
      </c>
      <c r="D456" s="21"/>
      <c r="E456" s="21" t="s">
        <v>136</v>
      </c>
      <c r="F456" s="20" t="s">
        <v>137</v>
      </c>
      <c r="G456" s="22">
        <v>44628.661689814813</v>
      </c>
      <c r="H456" s="22">
        <v>45363</v>
      </c>
      <c r="I456" s="20" t="s">
        <v>138</v>
      </c>
      <c r="J456" s="23">
        <v>1284977</v>
      </c>
      <c r="K456" s="24">
        <v>1018734</v>
      </c>
      <c r="L456" s="23">
        <v>1028337.8892265892</v>
      </c>
      <c r="M456" s="24">
        <v>1284977</v>
      </c>
      <c r="N456" s="25">
        <v>80.027727284299999</v>
      </c>
    </row>
    <row r="457" spans="2:14" x14ac:dyDescent="0.25">
      <c r="B457" s="132" t="s">
        <v>118</v>
      </c>
      <c r="C457" s="20" t="s">
        <v>127</v>
      </c>
      <c r="D457" s="21"/>
      <c r="E457" s="21" t="s">
        <v>136</v>
      </c>
      <c r="F457" s="20" t="s">
        <v>137</v>
      </c>
      <c r="G457" s="22">
        <v>44655.388055555552</v>
      </c>
      <c r="H457" s="22">
        <v>45363</v>
      </c>
      <c r="I457" s="20" t="s">
        <v>138</v>
      </c>
      <c r="J457" s="23">
        <v>2569955</v>
      </c>
      <c r="K457" s="24">
        <v>2059806</v>
      </c>
      <c r="L457" s="23">
        <v>2057702.6453239503</v>
      </c>
      <c r="M457" s="24">
        <v>2569955</v>
      </c>
      <c r="N457" s="25">
        <v>80.067652753600001</v>
      </c>
    </row>
    <row r="458" spans="2:14" x14ac:dyDescent="0.25">
      <c r="B458" s="132" t="s">
        <v>118</v>
      </c>
      <c r="C458" s="20" t="s">
        <v>127</v>
      </c>
      <c r="D458" s="21"/>
      <c r="E458" s="21" t="s">
        <v>136</v>
      </c>
      <c r="F458" s="20" t="s">
        <v>137</v>
      </c>
      <c r="G458" s="22">
        <v>44658.599351851859</v>
      </c>
      <c r="H458" s="22">
        <v>45363</v>
      </c>
      <c r="I458" s="20" t="s">
        <v>138</v>
      </c>
      <c r="J458" s="23">
        <v>7709864</v>
      </c>
      <c r="K458" s="24">
        <v>6185900</v>
      </c>
      <c r="L458" s="23">
        <v>6173070.9468148286</v>
      </c>
      <c r="M458" s="24">
        <v>7709864</v>
      </c>
      <c r="N458" s="25">
        <v>80.067183374600006</v>
      </c>
    </row>
    <row r="459" spans="2:14" x14ac:dyDescent="0.25">
      <c r="B459" s="132" t="s">
        <v>118</v>
      </c>
      <c r="C459" s="20" t="s">
        <v>127</v>
      </c>
      <c r="D459" s="21"/>
      <c r="E459" s="21" t="s">
        <v>136</v>
      </c>
      <c r="F459" s="20" t="s">
        <v>137</v>
      </c>
      <c r="G459" s="22">
        <v>44673.625358796293</v>
      </c>
      <c r="H459" s="22">
        <v>45547</v>
      </c>
      <c r="I459" s="20" t="s">
        <v>138</v>
      </c>
      <c r="J459" s="23">
        <v>1274250</v>
      </c>
      <c r="K459" s="24">
        <v>1010849</v>
      </c>
      <c r="L459" s="23">
        <v>1004516.9331051746</v>
      </c>
      <c r="M459" s="24">
        <v>1274250</v>
      </c>
      <c r="N459" s="25">
        <v>78.832013584899997</v>
      </c>
    </row>
    <row r="460" spans="2:14" x14ac:dyDescent="0.25">
      <c r="B460" s="132" t="s">
        <v>118</v>
      </c>
      <c r="C460" s="20" t="s">
        <v>127</v>
      </c>
      <c r="D460" s="21"/>
      <c r="E460" s="21" t="s">
        <v>136</v>
      </c>
      <c r="F460" s="20" t="s">
        <v>137</v>
      </c>
      <c r="G460" s="22">
        <v>44679.596875000003</v>
      </c>
      <c r="H460" s="22">
        <v>45547</v>
      </c>
      <c r="I460" s="20" t="s">
        <v>138</v>
      </c>
      <c r="J460" s="23">
        <v>6371230</v>
      </c>
      <c r="K460" s="24">
        <v>5063287</v>
      </c>
      <c r="L460" s="23">
        <v>5022595.2420894476</v>
      </c>
      <c r="M460" s="24">
        <v>6371230</v>
      </c>
      <c r="N460" s="25">
        <v>78.832427052400007</v>
      </c>
    </row>
    <row r="461" spans="2:14" x14ac:dyDescent="0.25">
      <c r="B461" s="132" t="s">
        <v>118</v>
      </c>
      <c r="C461" s="20" t="s">
        <v>127</v>
      </c>
      <c r="D461" s="21"/>
      <c r="E461" s="21" t="s">
        <v>136</v>
      </c>
      <c r="F461" s="20" t="s">
        <v>137</v>
      </c>
      <c r="G461" s="22">
        <v>44694.522511574076</v>
      </c>
      <c r="H461" s="22">
        <v>45547</v>
      </c>
      <c r="I461" s="20" t="s">
        <v>138</v>
      </c>
      <c r="J461" s="23">
        <v>2548490</v>
      </c>
      <c r="K461" s="24">
        <v>2034356</v>
      </c>
      <c r="L461" s="23">
        <v>2009032.9541540209</v>
      </c>
      <c r="M461" s="24">
        <v>2548490</v>
      </c>
      <c r="N461" s="25">
        <v>78.832287125099995</v>
      </c>
    </row>
    <row r="462" spans="2:14" x14ac:dyDescent="0.25">
      <c r="B462" s="132" t="s">
        <v>118</v>
      </c>
      <c r="C462" s="20" t="s">
        <v>127</v>
      </c>
      <c r="D462" s="21"/>
      <c r="E462" s="21" t="s">
        <v>136</v>
      </c>
      <c r="F462" s="20" t="s">
        <v>137</v>
      </c>
      <c r="G462" s="22">
        <v>44698.615937500006</v>
      </c>
      <c r="H462" s="22">
        <v>45547</v>
      </c>
      <c r="I462" s="20" t="s">
        <v>138</v>
      </c>
      <c r="J462" s="23">
        <v>1274250</v>
      </c>
      <c r="K462" s="24">
        <v>1018384</v>
      </c>
      <c r="L462" s="23">
        <v>1004516.3554511224</v>
      </c>
      <c r="M462" s="24">
        <v>1274250</v>
      </c>
      <c r="N462" s="25">
        <v>78.831968251999996</v>
      </c>
    </row>
    <row r="463" spans="2:14" x14ac:dyDescent="0.25">
      <c r="B463" s="132" t="s">
        <v>118</v>
      </c>
      <c r="C463" s="20" t="s">
        <v>127</v>
      </c>
      <c r="D463" s="21"/>
      <c r="E463" s="21" t="s">
        <v>136</v>
      </c>
      <c r="F463" s="20" t="s">
        <v>137</v>
      </c>
      <c r="G463" s="22">
        <v>44700.521701388883</v>
      </c>
      <c r="H463" s="22">
        <v>45547</v>
      </c>
      <c r="I463" s="20" t="s">
        <v>138</v>
      </c>
      <c r="J463" s="23">
        <v>1274250</v>
      </c>
      <c r="K463" s="24">
        <v>1018985</v>
      </c>
      <c r="L463" s="23">
        <v>1004514.8235522299</v>
      </c>
      <c r="M463" s="24">
        <v>1274250</v>
      </c>
      <c r="N463" s="25">
        <v>78.831848032400003</v>
      </c>
    </row>
    <row r="464" spans="2:14" x14ac:dyDescent="0.25">
      <c r="B464" s="132" t="s">
        <v>118</v>
      </c>
      <c r="C464" s="20" t="s">
        <v>127</v>
      </c>
      <c r="D464" s="21"/>
      <c r="E464" s="21" t="s">
        <v>136</v>
      </c>
      <c r="F464" s="20" t="s">
        <v>137</v>
      </c>
      <c r="G464" s="22">
        <v>44718.546354166661</v>
      </c>
      <c r="H464" s="22">
        <v>45547</v>
      </c>
      <c r="I464" s="20" t="s">
        <v>138</v>
      </c>
      <c r="J464" s="23">
        <v>1274250</v>
      </c>
      <c r="K464" s="24">
        <v>1024411</v>
      </c>
      <c r="L464" s="23">
        <v>1004491.661784886</v>
      </c>
      <c r="M464" s="24">
        <v>1274250</v>
      </c>
      <c r="N464" s="25">
        <v>78.8300303539</v>
      </c>
    </row>
    <row r="465" spans="2:14" x14ac:dyDescent="0.25">
      <c r="B465" s="132" t="s">
        <v>118</v>
      </c>
      <c r="C465" s="20" t="s">
        <v>127</v>
      </c>
      <c r="D465" s="21"/>
      <c r="E465" s="21" t="s">
        <v>136</v>
      </c>
      <c r="F465" s="20" t="s">
        <v>137</v>
      </c>
      <c r="G465" s="22">
        <v>44721.503923611104</v>
      </c>
      <c r="H465" s="22">
        <v>45547</v>
      </c>
      <c r="I465" s="20" t="s">
        <v>138</v>
      </c>
      <c r="J465" s="23">
        <v>2548490</v>
      </c>
      <c r="K465" s="24">
        <v>2050632</v>
      </c>
      <c r="L465" s="23">
        <v>2008967.5866894643</v>
      </c>
      <c r="M465" s="24">
        <v>2548490</v>
      </c>
      <c r="N465" s="25">
        <v>78.829722176199994</v>
      </c>
    </row>
    <row r="466" spans="2:14" x14ac:dyDescent="0.25">
      <c r="B466" s="132" t="s">
        <v>118</v>
      </c>
      <c r="C466" s="20" t="s">
        <v>127</v>
      </c>
      <c r="D466" s="21"/>
      <c r="E466" s="21" t="s">
        <v>136</v>
      </c>
      <c r="F466" s="20" t="s">
        <v>137</v>
      </c>
      <c r="G466" s="22">
        <v>44756.603391203702</v>
      </c>
      <c r="H466" s="22">
        <v>45547</v>
      </c>
      <c r="I466" s="20" t="s">
        <v>138</v>
      </c>
      <c r="J466" s="23">
        <v>3740466</v>
      </c>
      <c r="K466" s="24">
        <v>3025316</v>
      </c>
      <c r="L466" s="23">
        <v>3013547.48357462</v>
      </c>
      <c r="M466" s="24">
        <v>3740466</v>
      </c>
      <c r="N466" s="25">
        <v>80.566097474900005</v>
      </c>
    </row>
    <row r="467" spans="2:14" x14ac:dyDescent="0.25">
      <c r="B467" s="132" t="s">
        <v>118</v>
      </c>
      <c r="C467" s="20" t="s">
        <v>127</v>
      </c>
      <c r="D467" s="21"/>
      <c r="E467" s="21" t="s">
        <v>136</v>
      </c>
      <c r="F467" s="20" t="s">
        <v>137</v>
      </c>
      <c r="G467" s="22">
        <v>44774.601643518523</v>
      </c>
      <c r="H467" s="22">
        <v>45547</v>
      </c>
      <c r="I467" s="20" t="s">
        <v>138</v>
      </c>
      <c r="J467" s="23">
        <v>11221398</v>
      </c>
      <c r="K467" s="24">
        <v>9124767</v>
      </c>
      <c r="L467" s="23">
        <v>9040725.5050878525</v>
      </c>
      <c r="M467" s="24">
        <v>11221398</v>
      </c>
      <c r="N467" s="25">
        <v>80.566837617600001</v>
      </c>
    </row>
    <row r="468" spans="2:14" x14ac:dyDescent="0.25">
      <c r="B468" s="132" t="s">
        <v>118</v>
      </c>
      <c r="C468" s="20" t="s">
        <v>127</v>
      </c>
      <c r="D468" s="21"/>
      <c r="E468" s="21" t="s">
        <v>136</v>
      </c>
      <c r="F468" s="20" t="s">
        <v>137</v>
      </c>
      <c r="G468" s="22">
        <v>44775.648206018523</v>
      </c>
      <c r="H468" s="22">
        <v>45825</v>
      </c>
      <c r="I468" s="20" t="s">
        <v>138</v>
      </c>
      <c r="J468" s="23">
        <v>7056848</v>
      </c>
      <c r="K468" s="24">
        <v>5079110</v>
      </c>
      <c r="L468" s="23">
        <v>5019073.5281048734</v>
      </c>
      <c r="M468" s="24">
        <v>7056848</v>
      </c>
      <c r="N468" s="25">
        <v>71.1234467301</v>
      </c>
    </row>
    <row r="469" spans="2:14" x14ac:dyDescent="0.25">
      <c r="B469" s="132" t="s">
        <v>118</v>
      </c>
      <c r="C469" s="20" t="s">
        <v>127</v>
      </c>
      <c r="D469" s="21"/>
      <c r="E469" s="21" t="s">
        <v>136</v>
      </c>
      <c r="F469" s="20" t="s">
        <v>137</v>
      </c>
      <c r="G469" s="22">
        <v>44789.543437499997</v>
      </c>
      <c r="H469" s="22">
        <v>45603</v>
      </c>
      <c r="I469" s="20" t="s">
        <v>138</v>
      </c>
      <c r="J469" s="23">
        <v>13081982</v>
      </c>
      <c r="K469" s="24">
        <v>10127056</v>
      </c>
      <c r="L469" s="23">
        <v>10291076.610412657</v>
      </c>
      <c r="M469" s="24">
        <v>13081982</v>
      </c>
      <c r="N469" s="25">
        <v>78.666035547299998</v>
      </c>
    </row>
    <row r="470" spans="2:14" x14ac:dyDescent="0.25">
      <c r="B470" s="132" t="s">
        <v>118</v>
      </c>
      <c r="C470" s="20" t="s">
        <v>127</v>
      </c>
      <c r="D470" s="21"/>
      <c r="E470" s="21" t="s">
        <v>136</v>
      </c>
      <c r="F470" s="20" t="s">
        <v>137</v>
      </c>
      <c r="G470" s="22">
        <v>44790.535335648143</v>
      </c>
      <c r="H470" s="22">
        <v>45603</v>
      </c>
      <c r="I470" s="20" t="s">
        <v>138</v>
      </c>
      <c r="J470" s="23">
        <v>10465589</v>
      </c>
      <c r="K470" s="24">
        <v>8104548</v>
      </c>
      <c r="L470" s="23">
        <v>8232868.1479051141</v>
      </c>
      <c r="M470" s="24">
        <v>10465589</v>
      </c>
      <c r="N470" s="25">
        <v>78.666075534800001</v>
      </c>
    </row>
    <row r="471" spans="2:14" x14ac:dyDescent="0.25">
      <c r="B471" s="132" t="s">
        <v>118</v>
      </c>
      <c r="C471" s="20" t="s">
        <v>127</v>
      </c>
      <c r="D471" s="21"/>
      <c r="E471" s="21" t="s">
        <v>136</v>
      </c>
      <c r="F471" s="20" t="s">
        <v>137</v>
      </c>
      <c r="G471" s="22">
        <v>44790.536365740743</v>
      </c>
      <c r="H471" s="22">
        <v>46098</v>
      </c>
      <c r="I471" s="20" t="s">
        <v>138</v>
      </c>
      <c r="J471" s="23">
        <v>1523560</v>
      </c>
      <c r="K471" s="24">
        <v>1021862</v>
      </c>
      <c r="L471" s="23">
        <v>1003886.3698409763</v>
      </c>
      <c r="M471" s="24">
        <v>1523560</v>
      </c>
      <c r="N471" s="25">
        <v>65.890832644699998</v>
      </c>
    </row>
    <row r="472" spans="2:14" x14ac:dyDescent="0.25">
      <c r="B472" s="132" t="s">
        <v>118</v>
      </c>
      <c r="C472" s="20" t="s">
        <v>127</v>
      </c>
      <c r="D472" s="21"/>
      <c r="E472" s="21" t="s">
        <v>136</v>
      </c>
      <c r="F472" s="20" t="s">
        <v>137</v>
      </c>
      <c r="G472" s="22">
        <v>44796.531319444446</v>
      </c>
      <c r="H472" s="22">
        <v>46210</v>
      </c>
      <c r="I472" s="20" t="s">
        <v>138</v>
      </c>
      <c r="J472" s="23">
        <v>1564448</v>
      </c>
      <c r="K472" s="24">
        <v>1016284</v>
      </c>
      <c r="L472" s="23">
        <v>1031072.6788323241</v>
      </c>
      <c r="M472" s="24">
        <v>1564448</v>
      </c>
      <c r="N472" s="25">
        <v>65.906484512899993</v>
      </c>
    </row>
    <row r="473" spans="2:14" x14ac:dyDescent="0.25">
      <c r="B473" s="132" t="s">
        <v>118</v>
      </c>
      <c r="C473" s="20" t="s">
        <v>127</v>
      </c>
      <c r="D473" s="21"/>
      <c r="E473" s="21" t="s">
        <v>136</v>
      </c>
      <c r="F473" s="20" t="s">
        <v>137</v>
      </c>
      <c r="G473" s="22">
        <v>44806.529895833337</v>
      </c>
      <c r="H473" s="22">
        <v>45363</v>
      </c>
      <c r="I473" s="20" t="s">
        <v>138</v>
      </c>
      <c r="J473" s="23">
        <v>6097036</v>
      </c>
      <c r="K473" s="24">
        <v>5093670</v>
      </c>
      <c r="L473" s="23">
        <v>5144432.977207385</v>
      </c>
      <c r="M473" s="24">
        <v>6097036</v>
      </c>
      <c r="N473" s="25">
        <v>84.375965259300003</v>
      </c>
    </row>
    <row r="474" spans="2:14" x14ac:dyDescent="0.25">
      <c r="B474" s="132" t="s">
        <v>118</v>
      </c>
      <c r="C474" s="20" t="s">
        <v>127</v>
      </c>
      <c r="D474" s="21"/>
      <c r="E474" s="21" t="s">
        <v>136</v>
      </c>
      <c r="F474" s="20" t="s">
        <v>137</v>
      </c>
      <c r="G474" s="22">
        <v>44810.531736111108</v>
      </c>
      <c r="H474" s="22">
        <v>45363</v>
      </c>
      <c r="I474" s="20" t="s">
        <v>138</v>
      </c>
      <c r="J474" s="23">
        <v>6097036</v>
      </c>
      <c r="K474" s="24">
        <v>5100877</v>
      </c>
      <c r="L474" s="23">
        <v>5144422.811398956</v>
      </c>
      <c r="M474" s="24">
        <v>6097036</v>
      </c>
      <c r="N474" s="25">
        <v>84.375798525700006</v>
      </c>
    </row>
    <row r="475" spans="2:14" x14ac:dyDescent="0.25">
      <c r="B475" s="132" t="s">
        <v>118</v>
      </c>
      <c r="C475" s="20" t="s">
        <v>127</v>
      </c>
      <c r="D475" s="21"/>
      <c r="E475" s="21" t="s">
        <v>136</v>
      </c>
      <c r="F475" s="20" t="s">
        <v>137</v>
      </c>
      <c r="G475" s="22">
        <v>44813.59474537037</v>
      </c>
      <c r="H475" s="22">
        <v>45363</v>
      </c>
      <c r="I475" s="20" t="s">
        <v>138</v>
      </c>
      <c r="J475" s="23">
        <v>1219407</v>
      </c>
      <c r="K475" s="24">
        <v>1021256</v>
      </c>
      <c r="L475" s="23">
        <v>1028882.1823982544</v>
      </c>
      <c r="M475" s="24">
        <v>1219407</v>
      </c>
      <c r="N475" s="25">
        <v>84.375617197400004</v>
      </c>
    </row>
    <row r="476" spans="2:14" x14ac:dyDescent="0.25">
      <c r="B476" s="132" t="s">
        <v>118</v>
      </c>
      <c r="C476" s="20" t="s">
        <v>127</v>
      </c>
      <c r="D476" s="21"/>
      <c r="E476" s="21" t="s">
        <v>136</v>
      </c>
      <c r="F476" s="20" t="s">
        <v>137</v>
      </c>
      <c r="G476" s="22">
        <v>44824.527361111112</v>
      </c>
      <c r="H476" s="22">
        <v>45363</v>
      </c>
      <c r="I476" s="20" t="s">
        <v>138</v>
      </c>
      <c r="J476" s="23">
        <v>6097036</v>
      </c>
      <c r="K476" s="24">
        <v>5126096</v>
      </c>
      <c r="L476" s="23">
        <v>5144345.8382760379</v>
      </c>
      <c r="M476" s="24">
        <v>6097036</v>
      </c>
      <c r="N476" s="25">
        <v>84.3745360578</v>
      </c>
    </row>
    <row r="477" spans="2:14" x14ac:dyDescent="0.25">
      <c r="B477" s="132" t="s">
        <v>118</v>
      </c>
      <c r="C477" s="20" t="s">
        <v>127</v>
      </c>
      <c r="D477" s="21"/>
      <c r="E477" s="21" t="s">
        <v>136</v>
      </c>
      <c r="F477" s="20" t="s">
        <v>137</v>
      </c>
      <c r="G477" s="22">
        <v>44866.545925925922</v>
      </c>
      <c r="H477" s="22">
        <v>47288</v>
      </c>
      <c r="I477" s="20" t="s">
        <v>138</v>
      </c>
      <c r="J477" s="23">
        <v>18692664</v>
      </c>
      <c r="K477" s="24">
        <v>10000002</v>
      </c>
      <c r="L477" s="23">
        <v>10210640.842089022</v>
      </c>
      <c r="M477" s="24">
        <v>18692664</v>
      </c>
      <c r="N477" s="25">
        <v>54.623786326500003</v>
      </c>
    </row>
    <row r="478" spans="2:14" x14ac:dyDescent="0.25">
      <c r="B478" s="132" t="s">
        <v>118</v>
      </c>
      <c r="C478" s="20" t="s">
        <v>127</v>
      </c>
      <c r="D478" s="21"/>
      <c r="E478" s="21" t="s">
        <v>136</v>
      </c>
      <c r="F478" s="20" t="s">
        <v>137</v>
      </c>
      <c r="G478" s="22">
        <v>44869.472118055557</v>
      </c>
      <c r="H478" s="22">
        <v>47288</v>
      </c>
      <c r="I478" s="20" t="s">
        <v>138</v>
      </c>
      <c r="J478" s="23">
        <v>41123846</v>
      </c>
      <c r="K478" s="24">
        <v>22023691</v>
      </c>
      <c r="L478" s="23">
        <v>22463740.845320486</v>
      </c>
      <c r="M478" s="24">
        <v>41123846</v>
      </c>
      <c r="N478" s="25">
        <v>54.624610853100002</v>
      </c>
    </row>
    <row r="479" spans="2:14" x14ac:dyDescent="0.25">
      <c r="B479" s="132" t="s">
        <v>118</v>
      </c>
      <c r="C479" s="20" t="s">
        <v>127</v>
      </c>
      <c r="D479" s="21"/>
      <c r="E479" s="21" t="s">
        <v>136</v>
      </c>
      <c r="F479" s="20" t="s">
        <v>137</v>
      </c>
      <c r="G479" s="22">
        <v>44909.555868055555</v>
      </c>
      <c r="H479" s="22">
        <v>46098</v>
      </c>
      <c r="I479" s="20" t="s">
        <v>138</v>
      </c>
      <c r="J479" s="23">
        <v>5954624</v>
      </c>
      <c r="K479" s="24">
        <v>4130412</v>
      </c>
      <c r="L479" s="23">
        <v>4015224.0828354559</v>
      </c>
      <c r="M479" s="24">
        <v>5954624</v>
      </c>
      <c r="N479" s="25">
        <v>67.430354676199997</v>
      </c>
    </row>
    <row r="480" spans="2:14" x14ac:dyDescent="0.25">
      <c r="B480" s="132" t="s">
        <v>118</v>
      </c>
      <c r="C480" s="20" t="s">
        <v>127</v>
      </c>
      <c r="D480" s="21"/>
      <c r="E480" s="21" t="s">
        <v>136</v>
      </c>
      <c r="F480" s="20" t="s">
        <v>137</v>
      </c>
      <c r="G480" s="22">
        <v>44936.443483796291</v>
      </c>
      <c r="H480" s="22">
        <v>45603</v>
      </c>
      <c r="I480" s="20" t="s">
        <v>138</v>
      </c>
      <c r="J480" s="23">
        <v>74527810</v>
      </c>
      <c r="K480" s="24">
        <v>60000000</v>
      </c>
      <c r="L480" s="23">
        <v>61740693.01468613</v>
      </c>
      <c r="M480" s="24">
        <v>74527810</v>
      </c>
      <c r="N480" s="25">
        <v>82.842489286499998</v>
      </c>
    </row>
    <row r="481" spans="2:14" x14ac:dyDescent="0.25">
      <c r="B481" s="132" t="s">
        <v>118</v>
      </c>
      <c r="C481" s="20" t="s">
        <v>127</v>
      </c>
      <c r="D481" s="21"/>
      <c r="E481" s="21" t="s">
        <v>136</v>
      </c>
      <c r="F481" s="20" t="s">
        <v>137</v>
      </c>
      <c r="G481" s="22">
        <v>44939.511666666665</v>
      </c>
      <c r="H481" s="22">
        <v>45363</v>
      </c>
      <c r="I481" s="20" t="s">
        <v>138</v>
      </c>
      <c r="J481" s="23">
        <v>11538369</v>
      </c>
      <c r="K481" s="24">
        <v>10010808</v>
      </c>
      <c r="L481" s="23">
        <v>10288185.737322696</v>
      </c>
      <c r="M481" s="24">
        <v>11538369</v>
      </c>
      <c r="N481" s="25">
        <v>89.164991493399995</v>
      </c>
    </row>
    <row r="482" spans="2:14" x14ac:dyDescent="0.25">
      <c r="B482" s="132" t="s">
        <v>118</v>
      </c>
      <c r="C482" s="20" t="s">
        <v>127</v>
      </c>
      <c r="D482" s="21"/>
      <c r="E482" s="21" t="s">
        <v>136</v>
      </c>
      <c r="F482" s="20" t="s">
        <v>137</v>
      </c>
      <c r="G482" s="22">
        <v>44993.612013888887</v>
      </c>
      <c r="H482" s="22">
        <v>45363</v>
      </c>
      <c r="I482" s="20" t="s">
        <v>138</v>
      </c>
      <c r="J482" s="23">
        <v>23076741</v>
      </c>
      <c r="K482" s="24">
        <v>20410713</v>
      </c>
      <c r="L482" s="23">
        <v>20577723.935115356</v>
      </c>
      <c r="M482" s="24">
        <v>23076741</v>
      </c>
      <c r="N482" s="25">
        <v>89.170840610100001</v>
      </c>
    </row>
    <row r="483" spans="2:14" x14ac:dyDescent="0.25">
      <c r="B483" s="132" t="s">
        <v>118</v>
      </c>
      <c r="C483" s="20" t="s">
        <v>127</v>
      </c>
      <c r="D483" s="21"/>
      <c r="E483" s="21" t="s">
        <v>136</v>
      </c>
      <c r="F483" s="20" t="s">
        <v>137</v>
      </c>
      <c r="G483" s="22">
        <v>45048.611736111117</v>
      </c>
      <c r="H483" s="22">
        <v>45825</v>
      </c>
      <c r="I483" s="20" t="s">
        <v>138</v>
      </c>
      <c r="J483" s="23">
        <v>52341097</v>
      </c>
      <c r="K483" s="24">
        <v>41362877</v>
      </c>
      <c r="L483" s="23">
        <v>40834719.50042206</v>
      </c>
      <c r="M483" s="24">
        <v>52341097</v>
      </c>
      <c r="N483" s="25">
        <v>78.0165526535</v>
      </c>
    </row>
    <row r="484" spans="2:14" x14ac:dyDescent="0.25">
      <c r="B484" s="132" t="s">
        <v>118</v>
      </c>
      <c r="C484" s="20" t="s">
        <v>127</v>
      </c>
      <c r="D484" s="21"/>
      <c r="E484" s="21" t="s">
        <v>136</v>
      </c>
      <c r="F484" s="20" t="s">
        <v>137</v>
      </c>
      <c r="G484" s="22">
        <v>45049.486851851856</v>
      </c>
      <c r="H484" s="22">
        <v>47288</v>
      </c>
      <c r="I484" s="20" t="s">
        <v>138</v>
      </c>
      <c r="J484" s="23">
        <v>14431557</v>
      </c>
      <c r="K484" s="24">
        <v>8002870</v>
      </c>
      <c r="L484" s="23">
        <v>8168502.4938002536</v>
      </c>
      <c r="M484" s="24">
        <v>14431557</v>
      </c>
      <c r="N484" s="25">
        <v>56.601671557700001</v>
      </c>
    </row>
    <row r="485" spans="2:14" x14ac:dyDescent="0.25">
      <c r="B485" s="132" t="s">
        <v>118</v>
      </c>
      <c r="C485" s="20" t="s">
        <v>127</v>
      </c>
      <c r="D485" s="21"/>
      <c r="E485" s="21" t="s">
        <v>136</v>
      </c>
      <c r="F485" s="20" t="s">
        <v>137</v>
      </c>
      <c r="G485" s="22">
        <v>45051.612256944441</v>
      </c>
      <c r="H485" s="22">
        <v>45603</v>
      </c>
      <c r="I485" s="20" t="s">
        <v>138</v>
      </c>
      <c r="J485" s="23">
        <v>24181918</v>
      </c>
      <c r="K485" s="24">
        <v>20174246</v>
      </c>
      <c r="L485" s="23">
        <v>20581782.623201445</v>
      </c>
      <c r="M485" s="24">
        <v>24181918</v>
      </c>
      <c r="N485" s="25">
        <v>85.112283579800007</v>
      </c>
    </row>
    <row r="486" spans="2:14" x14ac:dyDescent="0.25">
      <c r="B486" s="132" t="s">
        <v>118</v>
      </c>
      <c r="C486" s="20" t="s">
        <v>127</v>
      </c>
      <c r="D486" s="21"/>
      <c r="E486" s="21" t="s">
        <v>136</v>
      </c>
      <c r="F486" s="20" t="s">
        <v>137</v>
      </c>
      <c r="G486" s="22">
        <v>45064.65420138889</v>
      </c>
      <c r="H486" s="22">
        <v>46098</v>
      </c>
      <c r="I486" s="20" t="s">
        <v>138</v>
      </c>
      <c r="J486" s="23">
        <v>70942460</v>
      </c>
      <c r="K486" s="24">
        <v>51112329</v>
      </c>
      <c r="L486" s="23">
        <v>50195528.329261675</v>
      </c>
      <c r="M486" s="24">
        <v>70942460</v>
      </c>
      <c r="N486" s="25">
        <v>70.755268888700002</v>
      </c>
    </row>
    <row r="487" spans="2:14" x14ac:dyDescent="0.25">
      <c r="B487" s="132" t="s">
        <v>118</v>
      </c>
      <c r="C487" s="20" t="s">
        <v>127</v>
      </c>
      <c r="D487" s="21"/>
      <c r="E487" s="21" t="s">
        <v>136</v>
      </c>
      <c r="F487" s="20" t="s">
        <v>137</v>
      </c>
      <c r="G487" s="22">
        <v>45065.552094907405</v>
      </c>
      <c r="H487" s="22">
        <v>47651</v>
      </c>
      <c r="I487" s="20" t="s">
        <v>138</v>
      </c>
      <c r="J487" s="23">
        <v>25351500</v>
      </c>
      <c r="K487" s="24">
        <v>13009546</v>
      </c>
      <c r="L487" s="23">
        <v>13208383.774753202</v>
      </c>
      <c r="M487" s="24">
        <v>25351500</v>
      </c>
      <c r="N487" s="25">
        <v>52.100995107800003</v>
      </c>
    </row>
    <row r="488" spans="2:14" x14ac:dyDescent="0.25">
      <c r="B488" s="132" t="s">
        <v>118</v>
      </c>
      <c r="C488" s="20" t="s">
        <v>127</v>
      </c>
      <c r="D488" s="21"/>
      <c r="E488" s="21" t="s">
        <v>136</v>
      </c>
      <c r="F488" s="20" t="s">
        <v>137</v>
      </c>
      <c r="G488" s="22">
        <v>45072.51671296297</v>
      </c>
      <c r="H488" s="22">
        <v>47351</v>
      </c>
      <c r="I488" s="20" t="s">
        <v>138</v>
      </c>
      <c r="J488" s="23">
        <v>23786242.465803999</v>
      </c>
      <c r="K488" s="24">
        <v>12983058</v>
      </c>
      <c r="L488" s="23">
        <v>13148027.566590449</v>
      </c>
      <c r="M488" s="24">
        <v>23786242.465803999</v>
      </c>
      <c r="N488" s="25">
        <v>55.275765331499997</v>
      </c>
    </row>
    <row r="489" spans="2:14" x14ac:dyDescent="0.25">
      <c r="B489" s="132" t="s">
        <v>118</v>
      </c>
      <c r="C489" s="20" t="s">
        <v>127</v>
      </c>
      <c r="D489" s="21"/>
      <c r="E489" s="21" t="s">
        <v>136</v>
      </c>
      <c r="F489" s="20" t="s">
        <v>137</v>
      </c>
      <c r="G489" s="22">
        <v>45093.591261574082</v>
      </c>
      <c r="H489" s="22">
        <v>45363</v>
      </c>
      <c r="I489" s="20" t="s">
        <v>138</v>
      </c>
      <c r="J489" s="23">
        <v>5605261</v>
      </c>
      <c r="K489" s="24">
        <v>5118890</v>
      </c>
      <c r="L489" s="23">
        <v>5144358.0724543612</v>
      </c>
      <c r="M489" s="24">
        <v>5605261</v>
      </c>
      <c r="N489" s="25">
        <v>91.777315497999993</v>
      </c>
    </row>
    <row r="490" spans="2:14" x14ac:dyDescent="0.25">
      <c r="B490" s="132" t="s">
        <v>118</v>
      </c>
      <c r="C490" s="20" t="s">
        <v>127</v>
      </c>
      <c r="D490" s="21"/>
      <c r="E490" s="21" t="s">
        <v>136</v>
      </c>
      <c r="F490" s="20" t="s">
        <v>137</v>
      </c>
      <c r="G490" s="22">
        <v>45097.52542824074</v>
      </c>
      <c r="H490" s="22">
        <v>45363</v>
      </c>
      <c r="I490" s="20" t="s">
        <v>138</v>
      </c>
      <c r="J490" s="23">
        <v>11210520</v>
      </c>
      <c r="K490" s="24">
        <v>10252191</v>
      </c>
      <c r="L490" s="23">
        <v>10288602.594896678</v>
      </c>
      <c r="M490" s="24">
        <v>11210520</v>
      </c>
      <c r="N490" s="25">
        <v>91.776318983400003</v>
      </c>
    </row>
    <row r="491" spans="2:14" x14ac:dyDescent="0.25">
      <c r="B491" s="132" t="s">
        <v>118</v>
      </c>
      <c r="C491" s="20" t="s">
        <v>127</v>
      </c>
      <c r="D491" s="21"/>
      <c r="E491" s="21" t="s">
        <v>136</v>
      </c>
      <c r="F491" s="20" t="s">
        <v>137</v>
      </c>
      <c r="G491" s="22">
        <v>45097.525937499995</v>
      </c>
      <c r="H491" s="22">
        <v>45825</v>
      </c>
      <c r="I491" s="20" t="s">
        <v>138</v>
      </c>
      <c r="J491" s="23">
        <v>73906304</v>
      </c>
      <c r="K491" s="24">
        <v>58098601</v>
      </c>
      <c r="L491" s="23">
        <v>58312672.038228877</v>
      </c>
      <c r="M491" s="24">
        <v>73906304</v>
      </c>
      <c r="N491" s="25">
        <v>78.900809379199998</v>
      </c>
    </row>
    <row r="492" spans="2:14" x14ac:dyDescent="0.25">
      <c r="B492" s="132" t="s">
        <v>152</v>
      </c>
      <c r="C492" s="20" t="s">
        <v>155</v>
      </c>
      <c r="D492" s="21"/>
      <c r="E492" s="21" t="s">
        <v>136</v>
      </c>
      <c r="F492" s="20" t="s">
        <v>137</v>
      </c>
      <c r="G492" s="22">
        <v>44699.533101851848</v>
      </c>
      <c r="H492" s="22">
        <v>47232</v>
      </c>
      <c r="I492" s="20" t="s">
        <v>138</v>
      </c>
      <c r="J492" s="23">
        <v>24947672</v>
      </c>
      <c r="K492" s="24">
        <v>15058561</v>
      </c>
      <c r="L492" s="23">
        <v>15227837.149990611</v>
      </c>
      <c r="M492" s="24">
        <v>24947672</v>
      </c>
      <c r="N492" s="25">
        <v>61.0391107835</v>
      </c>
    </row>
    <row r="493" spans="2:14" x14ac:dyDescent="0.25">
      <c r="B493" s="132" t="s">
        <v>152</v>
      </c>
      <c r="C493" s="20" t="s">
        <v>155</v>
      </c>
      <c r="D493" s="21"/>
      <c r="E493" s="21" t="s">
        <v>136</v>
      </c>
      <c r="F493" s="20" t="s">
        <v>137</v>
      </c>
      <c r="G493" s="22">
        <v>44705.641689814816</v>
      </c>
      <c r="H493" s="22">
        <v>47232</v>
      </c>
      <c r="I493" s="20" t="s">
        <v>138</v>
      </c>
      <c r="J493" s="23">
        <v>1663180</v>
      </c>
      <c r="K493" s="24">
        <v>1005464</v>
      </c>
      <c r="L493" s="23">
        <v>1015215.8803624306</v>
      </c>
      <c r="M493" s="24">
        <v>1663180</v>
      </c>
      <c r="N493" s="25">
        <v>61.040649861299997</v>
      </c>
    </row>
    <row r="494" spans="2:14" x14ac:dyDescent="0.25">
      <c r="B494" s="132" t="s">
        <v>152</v>
      </c>
      <c r="C494" s="20" t="s">
        <v>155</v>
      </c>
      <c r="D494" s="21"/>
      <c r="E494" s="21" t="s">
        <v>136</v>
      </c>
      <c r="F494" s="20" t="s">
        <v>137</v>
      </c>
      <c r="G494" s="22">
        <v>44707.506307870368</v>
      </c>
      <c r="H494" s="22">
        <v>47232</v>
      </c>
      <c r="I494" s="20" t="s">
        <v>138</v>
      </c>
      <c r="J494" s="23">
        <v>1663180</v>
      </c>
      <c r="K494" s="24">
        <v>1005985</v>
      </c>
      <c r="L494" s="23">
        <v>1015223.986695213</v>
      </c>
      <c r="M494" s="24">
        <v>1663180</v>
      </c>
      <c r="N494" s="25">
        <v>61.041137260900001</v>
      </c>
    </row>
    <row r="495" spans="2:14" x14ac:dyDescent="0.25">
      <c r="B495" s="132" t="s">
        <v>152</v>
      </c>
      <c r="C495" s="20" t="s">
        <v>155</v>
      </c>
      <c r="D495" s="21"/>
      <c r="E495" s="21" t="s">
        <v>136</v>
      </c>
      <c r="F495" s="20" t="s">
        <v>137</v>
      </c>
      <c r="G495" s="22">
        <v>44708.539537037039</v>
      </c>
      <c r="H495" s="22">
        <v>47232</v>
      </c>
      <c r="I495" s="20" t="s">
        <v>138</v>
      </c>
      <c r="J495" s="23">
        <v>1663180</v>
      </c>
      <c r="K495" s="24">
        <v>1006249</v>
      </c>
      <c r="L495" s="23">
        <v>1015227.9398160282</v>
      </c>
      <c r="M495" s="24">
        <v>1663180</v>
      </c>
      <c r="N495" s="25">
        <v>61.041374945299999</v>
      </c>
    </row>
    <row r="496" spans="2:14" x14ac:dyDescent="0.25">
      <c r="B496" s="132" t="s">
        <v>152</v>
      </c>
      <c r="C496" s="20" t="s">
        <v>155</v>
      </c>
      <c r="D496" s="21"/>
      <c r="E496" s="21" t="s">
        <v>136</v>
      </c>
      <c r="F496" s="20" t="s">
        <v>137</v>
      </c>
      <c r="G496" s="22">
        <v>44708.543715277774</v>
      </c>
      <c r="H496" s="22">
        <v>47232</v>
      </c>
      <c r="I496" s="20" t="s">
        <v>138</v>
      </c>
      <c r="J496" s="23">
        <v>1663180</v>
      </c>
      <c r="K496" s="24">
        <v>1006249</v>
      </c>
      <c r="L496" s="23">
        <v>1015227.9398160282</v>
      </c>
      <c r="M496" s="24">
        <v>1663180</v>
      </c>
      <c r="N496" s="25">
        <v>61.041374945299999</v>
      </c>
    </row>
    <row r="497" spans="2:14" x14ac:dyDescent="0.25">
      <c r="B497" s="132" t="s">
        <v>152</v>
      </c>
      <c r="C497" s="20" t="s">
        <v>155</v>
      </c>
      <c r="D497" s="21"/>
      <c r="E497" s="21" t="s">
        <v>136</v>
      </c>
      <c r="F497" s="20" t="s">
        <v>137</v>
      </c>
      <c r="G497" s="22">
        <v>44720.527442129627</v>
      </c>
      <c r="H497" s="22">
        <v>47232</v>
      </c>
      <c r="I497" s="20" t="s">
        <v>138</v>
      </c>
      <c r="J497" s="23">
        <v>4989540</v>
      </c>
      <c r="K497" s="24">
        <v>3028110</v>
      </c>
      <c r="L497" s="23">
        <v>3045813.0756457932</v>
      </c>
      <c r="M497" s="24">
        <v>4989540</v>
      </c>
      <c r="N497" s="25">
        <v>61.043965488700003</v>
      </c>
    </row>
    <row r="498" spans="2:14" x14ac:dyDescent="0.25">
      <c r="B498" s="132" t="s">
        <v>152</v>
      </c>
      <c r="C498" s="20" t="s">
        <v>155</v>
      </c>
      <c r="D498" s="21"/>
      <c r="E498" s="21" t="s">
        <v>136</v>
      </c>
      <c r="F498" s="20" t="s">
        <v>137</v>
      </c>
      <c r="G498" s="22">
        <v>44722.511793981481</v>
      </c>
      <c r="H498" s="22">
        <v>47232</v>
      </c>
      <c r="I498" s="20" t="s">
        <v>138</v>
      </c>
      <c r="J498" s="23">
        <v>4989540</v>
      </c>
      <c r="K498" s="24">
        <v>3029673</v>
      </c>
      <c r="L498" s="23">
        <v>3045832.2920841146</v>
      </c>
      <c r="M498" s="24">
        <v>4989540</v>
      </c>
      <c r="N498" s="25">
        <v>61.044350623200003</v>
      </c>
    </row>
    <row r="499" spans="2:14" x14ac:dyDescent="0.25">
      <c r="B499" s="132" t="s">
        <v>152</v>
      </c>
      <c r="C499" s="20" t="s">
        <v>155</v>
      </c>
      <c r="D499" s="21"/>
      <c r="E499" s="21" t="s">
        <v>136</v>
      </c>
      <c r="F499" s="20" t="s">
        <v>137</v>
      </c>
      <c r="G499" s="22">
        <v>44747.59069444445</v>
      </c>
      <c r="H499" s="22">
        <v>47232</v>
      </c>
      <c r="I499" s="20" t="s">
        <v>138</v>
      </c>
      <c r="J499" s="23">
        <v>19958132</v>
      </c>
      <c r="K499" s="24">
        <v>12196767</v>
      </c>
      <c r="L499" s="23">
        <v>12184043.562001962</v>
      </c>
      <c r="M499" s="24">
        <v>19958132</v>
      </c>
      <c r="N499" s="25">
        <v>61.048015726099997</v>
      </c>
    </row>
    <row r="500" spans="2:14" x14ac:dyDescent="0.25">
      <c r="B500" s="132" t="s">
        <v>152</v>
      </c>
      <c r="C500" s="20" t="s">
        <v>155</v>
      </c>
      <c r="D500" s="21"/>
      <c r="E500" s="21" t="s">
        <v>136</v>
      </c>
      <c r="F500" s="20" t="s">
        <v>137</v>
      </c>
      <c r="G500" s="22">
        <v>44986.621030092596</v>
      </c>
      <c r="H500" s="22">
        <v>46889</v>
      </c>
      <c r="I500" s="20" t="s">
        <v>138</v>
      </c>
      <c r="J500" s="23">
        <v>143879451</v>
      </c>
      <c r="K500" s="24">
        <v>102147971</v>
      </c>
      <c r="L500" s="23">
        <v>100817639.95890455</v>
      </c>
      <c r="M500" s="24">
        <v>143879451</v>
      </c>
      <c r="N500" s="25">
        <v>70.070909541399999</v>
      </c>
    </row>
    <row r="501" spans="2:14" x14ac:dyDescent="0.25">
      <c r="B501" s="132" t="s">
        <v>119</v>
      </c>
      <c r="C501" s="20" t="s">
        <v>128</v>
      </c>
      <c r="D501" s="21"/>
      <c r="E501" s="21" t="s">
        <v>136</v>
      </c>
      <c r="F501" s="20"/>
      <c r="G501" s="22">
        <v>44805.622592592597</v>
      </c>
      <c r="H501" s="22">
        <v>46091</v>
      </c>
      <c r="I501" s="20" t="s">
        <v>138</v>
      </c>
      <c r="J501" s="23">
        <v>51230685</v>
      </c>
      <c r="K501" s="24">
        <v>40161560</v>
      </c>
      <c r="L501" s="23">
        <v>39976982.554603294</v>
      </c>
      <c r="M501" s="24">
        <v>51230685</v>
      </c>
      <c r="N501" s="25">
        <v>78.033277428600002</v>
      </c>
    </row>
    <row r="502" spans="2:14" x14ac:dyDescent="0.25">
      <c r="B502" s="132" t="s">
        <v>118</v>
      </c>
      <c r="C502" s="20" t="s">
        <v>128</v>
      </c>
      <c r="D502" s="21"/>
      <c r="E502" s="21" t="s">
        <v>136</v>
      </c>
      <c r="F502" s="20"/>
      <c r="G502" s="22">
        <v>45093.605949074074</v>
      </c>
      <c r="H502" s="22">
        <v>46889</v>
      </c>
      <c r="I502" s="20" t="s">
        <v>138</v>
      </c>
      <c r="J502" s="23">
        <v>18300000</v>
      </c>
      <c r="K502" s="24">
        <v>12100108</v>
      </c>
      <c r="L502" s="23">
        <v>12148299.706866859</v>
      </c>
      <c r="M502" s="24">
        <v>18300000</v>
      </c>
      <c r="N502" s="25">
        <v>66.384151403600001</v>
      </c>
    </row>
    <row r="503" spans="2:14" x14ac:dyDescent="0.25">
      <c r="B503" s="132" t="s">
        <v>118</v>
      </c>
      <c r="C503" s="20" t="s">
        <v>143</v>
      </c>
      <c r="D503" s="21"/>
      <c r="E503" s="21" t="s">
        <v>136</v>
      </c>
      <c r="F503" s="20" t="s">
        <v>137</v>
      </c>
      <c r="G503" s="22">
        <v>44916.581030092595</v>
      </c>
      <c r="H503" s="22">
        <v>46630</v>
      </c>
      <c r="I503" s="20" t="s">
        <v>138</v>
      </c>
      <c r="J503" s="23">
        <v>15210693</v>
      </c>
      <c r="K503" s="24">
        <v>10116436</v>
      </c>
      <c r="L503" s="23">
        <v>10137027.024764381</v>
      </c>
      <c r="M503" s="24">
        <v>15210693</v>
      </c>
      <c r="N503" s="25">
        <v>66.644084031999995</v>
      </c>
    </row>
    <row r="504" spans="2:14" x14ac:dyDescent="0.25">
      <c r="B504" s="132" t="s">
        <v>118</v>
      </c>
      <c r="C504" s="20" t="s">
        <v>143</v>
      </c>
      <c r="D504" s="21"/>
      <c r="E504" s="21" t="s">
        <v>136</v>
      </c>
      <c r="F504" s="20" t="s">
        <v>137</v>
      </c>
      <c r="G504" s="22">
        <v>44988.651087962957</v>
      </c>
      <c r="H504" s="22">
        <v>46630</v>
      </c>
      <c r="I504" s="20" t="s">
        <v>138</v>
      </c>
      <c r="J504" s="23">
        <v>152106854</v>
      </c>
      <c r="K504" s="24">
        <v>102621916</v>
      </c>
      <c r="L504" s="23">
        <v>100717577.33091648</v>
      </c>
      <c r="M504" s="24">
        <v>152106854</v>
      </c>
      <c r="N504" s="25">
        <v>66.215015748699997</v>
      </c>
    </row>
    <row r="505" spans="2:14" x14ac:dyDescent="0.25">
      <c r="B505" s="132" t="s">
        <v>118</v>
      </c>
      <c r="C505" s="20" t="s">
        <v>143</v>
      </c>
      <c r="D505" s="21"/>
      <c r="E505" s="21" t="s">
        <v>136</v>
      </c>
      <c r="F505" s="20" t="s">
        <v>137</v>
      </c>
      <c r="G505" s="22">
        <v>45015.549675925926</v>
      </c>
      <c r="H505" s="22">
        <v>46630</v>
      </c>
      <c r="I505" s="20" t="s">
        <v>138</v>
      </c>
      <c r="J505" s="23">
        <v>74682194</v>
      </c>
      <c r="K505" s="24">
        <v>50346578</v>
      </c>
      <c r="L505" s="23">
        <v>50361389.252660759</v>
      </c>
      <c r="M505" s="24">
        <v>74682194</v>
      </c>
      <c r="N505" s="25">
        <v>67.434265860799997</v>
      </c>
    </row>
    <row r="506" spans="2:14" x14ac:dyDescent="0.25">
      <c r="B506" s="132" t="s">
        <v>118</v>
      </c>
      <c r="C506" s="20" t="s">
        <v>143</v>
      </c>
      <c r="D506" s="21"/>
      <c r="E506" s="21" t="s">
        <v>136</v>
      </c>
      <c r="F506" s="20" t="s">
        <v>137</v>
      </c>
      <c r="G506" s="22">
        <v>45056.525717592587</v>
      </c>
      <c r="H506" s="22">
        <v>46630</v>
      </c>
      <c r="I506" s="20" t="s">
        <v>138</v>
      </c>
      <c r="J506" s="23">
        <v>7468214</v>
      </c>
      <c r="K506" s="24">
        <v>4996439</v>
      </c>
      <c r="L506" s="23">
        <v>4938707.2277274327</v>
      </c>
      <c r="M506" s="24">
        <v>7468214</v>
      </c>
      <c r="N506" s="25">
        <v>66.129696172699994</v>
      </c>
    </row>
    <row r="507" spans="2:14" x14ac:dyDescent="0.25">
      <c r="B507" s="132" t="s">
        <v>118</v>
      </c>
      <c r="C507" s="20" t="s">
        <v>143</v>
      </c>
      <c r="D507" s="21"/>
      <c r="E507" s="21" t="s">
        <v>136</v>
      </c>
      <c r="F507" s="20" t="s">
        <v>137</v>
      </c>
      <c r="G507" s="22">
        <v>45093.594108796293</v>
      </c>
      <c r="H507" s="22">
        <v>46630</v>
      </c>
      <c r="I507" s="20" t="s">
        <v>138</v>
      </c>
      <c r="J507" s="23">
        <v>5864883</v>
      </c>
      <c r="K507" s="24">
        <v>4012054</v>
      </c>
      <c r="L507" s="23">
        <v>4028792.5275073177</v>
      </c>
      <c r="M507" s="24">
        <v>5864883</v>
      </c>
      <c r="N507" s="25">
        <v>68.693485061999993</v>
      </c>
    </row>
    <row r="508" spans="2:14" x14ac:dyDescent="0.25">
      <c r="B508" s="132" t="s">
        <v>118</v>
      </c>
      <c r="C508" s="20" t="s">
        <v>129</v>
      </c>
      <c r="D508" s="21"/>
      <c r="E508" s="21" t="s">
        <v>136</v>
      </c>
      <c r="F508" s="20" t="s">
        <v>137</v>
      </c>
      <c r="G508" s="22">
        <v>44631.532731481479</v>
      </c>
      <c r="H508" s="22">
        <v>45120</v>
      </c>
      <c r="I508" s="20" t="s">
        <v>138</v>
      </c>
      <c r="J508" s="23">
        <v>1149592</v>
      </c>
      <c r="K508" s="24">
        <v>1015615</v>
      </c>
      <c r="L508" s="23">
        <v>1021334.621727587</v>
      </c>
      <c r="M508" s="24">
        <v>1149592</v>
      </c>
      <c r="N508" s="25">
        <v>88.843226268799995</v>
      </c>
    </row>
    <row r="509" spans="2:14" x14ac:dyDescent="0.25">
      <c r="B509" s="132" t="s">
        <v>118</v>
      </c>
      <c r="C509" s="20" t="s">
        <v>129</v>
      </c>
      <c r="D509" s="21"/>
      <c r="E509" s="21" t="s">
        <v>136</v>
      </c>
      <c r="F509" s="20" t="s">
        <v>137</v>
      </c>
      <c r="G509" s="22">
        <v>44678.498298611114</v>
      </c>
      <c r="H509" s="22">
        <v>45484</v>
      </c>
      <c r="I509" s="20" t="s">
        <v>138</v>
      </c>
      <c r="J509" s="23">
        <v>3740466</v>
      </c>
      <c r="K509" s="24">
        <v>3011752</v>
      </c>
      <c r="L509" s="23">
        <v>3070451.5536051574</v>
      </c>
      <c r="M509" s="24">
        <v>3740466</v>
      </c>
      <c r="N509" s="25">
        <v>82.087407119999995</v>
      </c>
    </row>
    <row r="510" spans="2:14" x14ac:dyDescent="0.25">
      <c r="B510" s="132" t="s">
        <v>118</v>
      </c>
      <c r="C510" s="20" t="s">
        <v>129</v>
      </c>
      <c r="D510" s="21"/>
      <c r="E510" s="21" t="s">
        <v>136</v>
      </c>
      <c r="F510" s="20" t="s">
        <v>137</v>
      </c>
      <c r="G510" s="22">
        <v>44679.501666666663</v>
      </c>
      <c r="H510" s="22">
        <v>45484</v>
      </c>
      <c r="I510" s="20" t="s">
        <v>138</v>
      </c>
      <c r="J510" s="23">
        <v>14961864</v>
      </c>
      <c r="K510" s="24">
        <v>12050631</v>
      </c>
      <c r="L510" s="23">
        <v>12281823.635955144</v>
      </c>
      <c r="M510" s="24">
        <v>14961864</v>
      </c>
      <c r="N510" s="25">
        <v>82.087523559600001</v>
      </c>
    </row>
    <row r="511" spans="2:14" x14ac:dyDescent="0.25">
      <c r="B511" s="132" t="s">
        <v>118</v>
      </c>
      <c r="C511" s="20" t="s">
        <v>129</v>
      </c>
      <c r="D511" s="21"/>
      <c r="E511" s="21" t="s">
        <v>136</v>
      </c>
      <c r="F511" s="20" t="s">
        <v>137</v>
      </c>
      <c r="G511" s="22">
        <v>44685.503958333327</v>
      </c>
      <c r="H511" s="22">
        <v>45484</v>
      </c>
      <c r="I511" s="20" t="s">
        <v>138</v>
      </c>
      <c r="J511" s="23">
        <v>2493641</v>
      </c>
      <c r="K511" s="24">
        <v>2012055</v>
      </c>
      <c r="L511" s="23">
        <v>2046984.7157945933</v>
      </c>
      <c r="M511" s="24">
        <v>2493641</v>
      </c>
      <c r="N511" s="25">
        <v>82.0881881472</v>
      </c>
    </row>
    <row r="512" spans="2:14" x14ac:dyDescent="0.25">
      <c r="B512" s="132" t="s">
        <v>118</v>
      </c>
      <c r="C512" s="20" t="s">
        <v>129</v>
      </c>
      <c r="D512" s="21"/>
      <c r="E512" s="21" t="s">
        <v>136</v>
      </c>
      <c r="F512" s="20" t="s">
        <v>137</v>
      </c>
      <c r="G512" s="22">
        <v>44693.531157407408</v>
      </c>
      <c r="H512" s="22">
        <v>45484</v>
      </c>
      <c r="I512" s="20" t="s">
        <v>138</v>
      </c>
      <c r="J512" s="23">
        <v>1246825</v>
      </c>
      <c r="K512" s="24">
        <v>1008439</v>
      </c>
      <c r="L512" s="23">
        <v>1023502.8046020191</v>
      </c>
      <c r="M512" s="24">
        <v>1246825</v>
      </c>
      <c r="N512" s="25">
        <v>82.088729741700007</v>
      </c>
    </row>
    <row r="513" spans="2:14" x14ac:dyDescent="0.25">
      <c r="B513" s="132" t="s">
        <v>118</v>
      </c>
      <c r="C513" s="20" t="s">
        <v>129</v>
      </c>
      <c r="D513" s="21"/>
      <c r="E513" s="21" t="s">
        <v>136</v>
      </c>
      <c r="F513" s="20" t="s">
        <v>137</v>
      </c>
      <c r="G513" s="22">
        <v>44699.523252314815</v>
      </c>
      <c r="H513" s="22">
        <v>45484</v>
      </c>
      <c r="I513" s="20" t="s">
        <v>138</v>
      </c>
      <c r="J513" s="23">
        <v>4987291</v>
      </c>
      <c r="K513" s="24">
        <v>4040986</v>
      </c>
      <c r="L513" s="23">
        <v>4094023.5371854762</v>
      </c>
      <c r="M513" s="24">
        <v>4987291</v>
      </c>
      <c r="N513" s="25">
        <v>82.089124881299995</v>
      </c>
    </row>
    <row r="514" spans="2:14" x14ac:dyDescent="0.25">
      <c r="B514" s="132" t="s">
        <v>118</v>
      </c>
      <c r="C514" s="20" t="s">
        <v>129</v>
      </c>
      <c r="D514" s="21"/>
      <c r="E514" s="21" t="s">
        <v>136</v>
      </c>
      <c r="F514" s="20" t="s">
        <v>137</v>
      </c>
      <c r="G514" s="22">
        <v>44713.523148148153</v>
      </c>
      <c r="H514" s="22">
        <v>45484</v>
      </c>
      <c r="I514" s="20" t="s">
        <v>138</v>
      </c>
      <c r="J514" s="23">
        <v>3740466</v>
      </c>
      <c r="K514" s="24">
        <v>3043397</v>
      </c>
      <c r="L514" s="23">
        <v>3070527.5680217631</v>
      </c>
      <c r="M514" s="24">
        <v>3740466</v>
      </c>
      <c r="N514" s="25">
        <v>82.089439337800002</v>
      </c>
    </row>
    <row r="515" spans="2:14" x14ac:dyDescent="0.25">
      <c r="B515" s="132" t="s">
        <v>118</v>
      </c>
      <c r="C515" s="20" t="s">
        <v>129</v>
      </c>
      <c r="D515" s="21"/>
      <c r="E515" s="21" t="s">
        <v>136</v>
      </c>
      <c r="F515" s="20" t="s">
        <v>137</v>
      </c>
      <c r="G515" s="22">
        <v>44875.538831018523</v>
      </c>
      <c r="H515" s="22">
        <v>45302</v>
      </c>
      <c r="I515" s="20" t="s">
        <v>138</v>
      </c>
      <c r="J515" s="23">
        <v>67853425</v>
      </c>
      <c r="K515" s="24">
        <v>60483288</v>
      </c>
      <c r="L515" s="23">
        <v>61345845.085495986</v>
      </c>
      <c r="M515" s="24">
        <v>67853425</v>
      </c>
      <c r="N515" s="25">
        <v>90.409356764999998</v>
      </c>
    </row>
    <row r="516" spans="2:14" x14ac:dyDescent="0.25">
      <c r="B516" s="132" t="s">
        <v>118</v>
      </c>
      <c r="C516" s="20" t="s">
        <v>129</v>
      </c>
      <c r="D516" s="21"/>
      <c r="E516" s="21" t="s">
        <v>136</v>
      </c>
      <c r="F516" s="20" t="s">
        <v>137</v>
      </c>
      <c r="G516" s="22">
        <v>44921.590277777781</v>
      </c>
      <c r="H516" s="22">
        <v>45120</v>
      </c>
      <c r="I516" s="20" t="s">
        <v>138</v>
      </c>
      <c r="J516" s="23">
        <v>12897534</v>
      </c>
      <c r="K516" s="24">
        <v>12243287</v>
      </c>
      <c r="L516" s="23">
        <v>12256023.829581123</v>
      </c>
      <c r="M516" s="24">
        <v>12897534</v>
      </c>
      <c r="N516" s="25">
        <v>95.026102118300003</v>
      </c>
    </row>
    <row r="517" spans="2:14" x14ac:dyDescent="0.25">
      <c r="B517" s="132" t="s">
        <v>118</v>
      </c>
      <c r="C517" s="20" t="s">
        <v>130</v>
      </c>
      <c r="D517" s="21" t="s">
        <v>180</v>
      </c>
      <c r="E517" s="21"/>
      <c r="F517" s="20"/>
      <c r="G517" s="22">
        <v>44700.523229166669</v>
      </c>
      <c r="H517" s="22">
        <v>46931</v>
      </c>
      <c r="I517" s="20" t="s">
        <v>138</v>
      </c>
      <c r="J517" s="23">
        <v>1671793</v>
      </c>
      <c r="K517" s="24">
        <v>1014726</v>
      </c>
      <c r="L517" s="23">
        <v>1000075.7704502131</v>
      </c>
      <c r="M517" s="24">
        <v>1671793</v>
      </c>
      <c r="N517" s="25">
        <v>59.820550178799998</v>
      </c>
    </row>
    <row r="518" spans="2:14" x14ac:dyDescent="0.25">
      <c r="B518" s="132" t="s">
        <v>118</v>
      </c>
      <c r="C518" s="20" t="s">
        <v>130</v>
      </c>
      <c r="D518" s="21" t="s">
        <v>180</v>
      </c>
      <c r="E518" s="21"/>
      <c r="F518" s="20"/>
      <c r="G518" s="22">
        <v>44714.531354166669</v>
      </c>
      <c r="H518" s="22">
        <v>46931</v>
      </c>
      <c r="I518" s="20" t="s">
        <v>138</v>
      </c>
      <c r="J518" s="23">
        <v>30092429</v>
      </c>
      <c r="K518" s="24">
        <v>18338659</v>
      </c>
      <c r="L518" s="23">
        <v>18000701.649040263</v>
      </c>
      <c r="M518" s="24">
        <v>30092429</v>
      </c>
      <c r="N518" s="25">
        <v>59.818041438400002</v>
      </c>
    </row>
    <row r="519" spans="2:14" x14ac:dyDescent="0.25">
      <c r="B519" s="132" t="s">
        <v>118</v>
      </c>
      <c r="C519" s="20" t="s">
        <v>130</v>
      </c>
      <c r="D519" s="21" t="s">
        <v>180</v>
      </c>
      <c r="E519" s="21"/>
      <c r="F519" s="20"/>
      <c r="G519" s="22">
        <v>44715.528819444444</v>
      </c>
      <c r="H519" s="22">
        <v>46931</v>
      </c>
      <c r="I519" s="20" t="s">
        <v>138</v>
      </c>
      <c r="J519" s="23">
        <v>8359009</v>
      </c>
      <c r="K519" s="24">
        <v>5095720</v>
      </c>
      <c r="L519" s="23">
        <v>5000340.1925071143</v>
      </c>
      <c r="M519" s="24">
        <v>8359009</v>
      </c>
      <c r="N519" s="25">
        <v>59.819772804499998</v>
      </c>
    </row>
    <row r="520" spans="2:14" x14ac:dyDescent="0.25">
      <c r="B520" s="132" t="s">
        <v>118</v>
      </c>
      <c r="C520" s="20" t="s">
        <v>130</v>
      </c>
      <c r="D520" s="21" t="s">
        <v>180</v>
      </c>
      <c r="E520" s="21"/>
      <c r="F520" s="20"/>
      <c r="G520" s="22">
        <v>44718.540092592593</v>
      </c>
      <c r="H520" s="22">
        <v>46931</v>
      </c>
      <c r="I520" s="20" t="s">
        <v>138</v>
      </c>
      <c r="J520" s="23">
        <v>10030803</v>
      </c>
      <c r="K520" s="24">
        <v>6120164</v>
      </c>
      <c r="L520" s="23">
        <v>6000376.2227169937</v>
      </c>
      <c r="M520" s="24">
        <v>10030803</v>
      </c>
      <c r="N520" s="25">
        <v>59.819500220599998</v>
      </c>
    </row>
    <row r="521" spans="2:14" x14ac:dyDescent="0.25">
      <c r="B521" s="132" t="s">
        <v>118</v>
      </c>
      <c r="C521" s="20" t="s">
        <v>130</v>
      </c>
      <c r="D521" s="21" t="s">
        <v>180</v>
      </c>
      <c r="E521" s="21"/>
      <c r="F521" s="20"/>
      <c r="G521" s="22">
        <v>44721.507789351854</v>
      </c>
      <c r="H521" s="22">
        <v>46931</v>
      </c>
      <c r="I521" s="20" t="s">
        <v>138</v>
      </c>
      <c r="J521" s="23">
        <v>3343609</v>
      </c>
      <c r="K521" s="24">
        <v>2041752</v>
      </c>
      <c r="L521" s="23">
        <v>2000059.0227093191</v>
      </c>
      <c r="M521" s="24">
        <v>3343609</v>
      </c>
      <c r="N521" s="25">
        <v>59.8173716696</v>
      </c>
    </row>
    <row r="522" spans="2:14" x14ac:dyDescent="0.25">
      <c r="B522" s="132" t="s">
        <v>118</v>
      </c>
      <c r="C522" s="20" t="s">
        <v>130</v>
      </c>
      <c r="D522" s="21" t="s">
        <v>180</v>
      </c>
      <c r="E522" s="21"/>
      <c r="F522" s="20"/>
      <c r="G522" s="22">
        <v>44743.616342592592</v>
      </c>
      <c r="H522" s="22">
        <v>46931</v>
      </c>
      <c r="I522" s="20" t="s">
        <v>138</v>
      </c>
      <c r="J522" s="23">
        <v>6579992</v>
      </c>
      <c r="K522" s="24">
        <v>4002216</v>
      </c>
      <c r="L522" s="23">
        <v>3999919.5626447015</v>
      </c>
      <c r="M522" s="24">
        <v>6579992</v>
      </c>
      <c r="N522" s="25">
        <v>60.789125011800003</v>
      </c>
    </row>
    <row r="523" spans="2:14" x14ac:dyDescent="0.25">
      <c r="B523" s="132" t="s">
        <v>118</v>
      </c>
      <c r="C523" s="20" t="s">
        <v>130</v>
      </c>
      <c r="D523" s="21" t="s">
        <v>180</v>
      </c>
      <c r="E523" s="21"/>
      <c r="F523" s="20"/>
      <c r="G523" s="22">
        <v>44746.504201388889</v>
      </c>
      <c r="H523" s="22">
        <v>46931</v>
      </c>
      <c r="I523" s="20" t="s">
        <v>138</v>
      </c>
      <c r="J523" s="23">
        <v>13160001</v>
      </c>
      <c r="K523" s="24">
        <v>8011782</v>
      </c>
      <c r="L523" s="23">
        <v>8000171.1161423428</v>
      </c>
      <c r="M523" s="24">
        <v>13160001</v>
      </c>
      <c r="N523" s="25">
        <v>60.791569211400002</v>
      </c>
    </row>
    <row r="524" spans="2:14" x14ac:dyDescent="0.25">
      <c r="B524" s="132" t="s">
        <v>118</v>
      </c>
      <c r="C524" s="20" t="s">
        <v>130</v>
      </c>
      <c r="D524" s="21" t="s">
        <v>180</v>
      </c>
      <c r="E524" s="21"/>
      <c r="F524" s="20"/>
      <c r="G524" s="22">
        <v>44783.500474537039</v>
      </c>
      <c r="H524" s="22">
        <v>46931</v>
      </c>
      <c r="I524" s="20" t="s">
        <v>138</v>
      </c>
      <c r="J524" s="23">
        <v>11515007</v>
      </c>
      <c r="K524" s="24">
        <v>6579437</v>
      </c>
      <c r="L524" s="23">
        <v>6548591.646938256</v>
      </c>
      <c r="M524" s="24">
        <v>11515007</v>
      </c>
      <c r="N524" s="25">
        <v>56.870062232199999</v>
      </c>
    </row>
    <row r="525" spans="2:14" x14ac:dyDescent="0.25">
      <c r="B525" s="132" t="s">
        <v>118</v>
      </c>
      <c r="C525" s="20" t="s">
        <v>130</v>
      </c>
      <c r="D525" s="21" t="s">
        <v>180</v>
      </c>
      <c r="E525" s="21"/>
      <c r="F525" s="20"/>
      <c r="G525" s="22">
        <v>44790.535879629628</v>
      </c>
      <c r="H525" s="22">
        <v>46931</v>
      </c>
      <c r="I525" s="20" t="s">
        <v>138</v>
      </c>
      <c r="J525" s="23">
        <v>8225002</v>
      </c>
      <c r="K525" s="24">
        <v>4712157</v>
      </c>
      <c r="L525" s="23">
        <v>4678864.445179157</v>
      </c>
      <c r="M525" s="24">
        <v>8225002</v>
      </c>
      <c r="N525" s="25">
        <v>56.885876078599999</v>
      </c>
    </row>
    <row r="526" spans="2:14" x14ac:dyDescent="0.25">
      <c r="B526" s="132" t="s">
        <v>118</v>
      </c>
      <c r="C526" s="20" t="s">
        <v>130</v>
      </c>
      <c r="D526" s="21" t="s">
        <v>180</v>
      </c>
      <c r="E526" s="21"/>
      <c r="F526" s="20"/>
      <c r="G526" s="22">
        <v>44803.504907407412</v>
      </c>
      <c r="H526" s="22">
        <v>46931</v>
      </c>
      <c r="I526" s="20" t="s">
        <v>138</v>
      </c>
      <c r="J526" s="23">
        <v>6579992</v>
      </c>
      <c r="K526" s="24">
        <v>4073040</v>
      </c>
      <c r="L526" s="23">
        <v>4000292.4040472223</v>
      </c>
      <c r="M526" s="24">
        <v>6579992</v>
      </c>
      <c r="N526" s="25">
        <v>60.794791301399997</v>
      </c>
    </row>
    <row r="527" spans="2:14" x14ac:dyDescent="0.25">
      <c r="B527" s="132" t="s">
        <v>118</v>
      </c>
      <c r="C527" s="20" t="s">
        <v>130</v>
      </c>
      <c r="D527" s="21" t="s">
        <v>180</v>
      </c>
      <c r="E527" s="21"/>
      <c r="F527" s="20"/>
      <c r="G527" s="22">
        <v>44806.522222222222</v>
      </c>
      <c r="H527" s="22">
        <v>46931</v>
      </c>
      <c r="I527" s="20" t="s">
        <v>138</v>
      </c>
      <c r="J527" s="23">
        <v>9869995</v>
      </c>
      <c r="K527" s="24">
        <v>6114864</v>
      </c>
      <c r="L527" s="23">
        <v>6000419.7120611034</v>
      </c>
      <c r="M527" s="24">
        <v>9869995</v>
      </c>
      <c r="N527" s="25">
        <v>60.7945567557</v>
      </c>
    </row>
    <row r="528" spans="2:14" x14ac:dyDescent="0.25">
      <c r="B528" s="132" t="s">
        <v>118</v>
      </c>
      <c r="C528" s="20" t="s">
        <v>130</v>
      </c>
      <c r="D528" s="21" t="s">
        <v>180</v>
      </c>
      <c r="E528" s="21"/>
      <c r="F528" s="20"/>
      <c r="G528" s="22">
        <v>45078.553518518522</v>
      </c>
      <c r="H528" s="22">
        <v>46931</v>
      </c>
      <c r="I528" s="20" t="s">
        <v>138</v>
      </c>
      <c r="J528" s="23">
        <v>117300519</v>
      </c>
      <c r="K528" s="24">
        <v>76369523</v>
      </c>
      <c r="L528" s="23">
        <v>75005704.754438296</v>
      </c>
      <c r="M528" s="24">
        <v>117300519</v>
      </c>
      <c r="N528" s="25">
        <v>63.943199394099999</v>
      </c>
    </row>
    <row r="529" spans="2:14" x14ac:dyDescent="0.25">
      <c r="B529" s="132" t="s">
        <v>118</v>
      </c>
      <c r="C529" s="20" t="s">
        <v>130</v>
      </c>
      <c r="D529" s="21" t="s">
        <v>180</v>
      </c>
      <c r="E529" s="21"/>
      <c r="F529" s="20"/>
      <c r="G529" s="22">
        <v>45096.552905092591</v>
      </c>
      <c r="H529" s="22">
        <v>46202</v>
      </c>
      <c r="I529" s="20" t="s">
        <v>138</v>
      </c>
      <c r="J529" s="23">
        <v>13330549</v>
      </c>
      <c r="K529" s="24">
        <v>10224658</v>
      </c>
      <c r="L529" s="23">
        <v>10000341.010909969</v>
      </c>
      <c r="M529" s="24">
        <v>13330549</v>
      </c>
      <c r="N529" s="25">
        <v>75.018223262299998</v>
      </c>
    </row>
    <row r="530" spans="2:14" x14ac:dyDescent="0.25">
      <c r="B530" s="132" t="s">
        <v>152</v>
      </c>
      <c r="C530" s="20" t="s">
        <v>131</v>
      </c>
      <c r="D530" s="21"/>
      <c r="E530" s="21" t="s">
        <v>136</v>
      </c>
      <c r="F530" s="20" t="s">
        <v>137</v>
      </c>
      <c r="G530" s="22">
        <v>44757.546655092592</v>
      </c>
      <c r="H530" s="22">
        <v>45628</v>
      </c>
      <c r="I530" s="20" t="s">
        <v>138</v>
      </c>
      <c r="J530" s="23">
        <v>6879109</v>
      </c>
      <c r="K530" s="24">
        <v>5029729</v>
      </c>
      <c r="L530" s="23">
        <v>5061611.9816929055</v>
      </c>
      <c r="M530" s="24">
        <v>6879109</v>
      </c>
      <c r="N530" s="25">
        <v>73.579470563599997</v>
      </c>
    </row>
    <row r="531" spans="2:14" x14ac:dyDescent="0.25">
      <c r="B531" s="132" t="s">
        <v>152</v>
      </c>
      <c r="C531" s="20" t="s">
        <v>131</v>
      </c>
      <c r="D531" s="21"/>
      <c r="E531" s="21" t="s">
        <v>136</v>
      </c>
      <c r="F531" s="20" t="s">
        <v>137</v>
      </c>
      <c r="G531" s="22">
        <v>44760.547835648147</v>
      </c>
      <c r="H531" s="22">
        <v>45628</v>
      </c>
      <c r="I531" s="20" t="s">
        <v>138</v>
      </c>
      <c r="J531" s="23">
        <v>12382396</v>
      </c>
      <c r="K531" s="24">
        <v>9064973</v>
      </c>
      <c r="L531" s="23">
        <v>9110900.3515877184</v>
      </c>
      <c r="M531" s="24">
        <v>12382396</v>
      </c>
      <c r="N531" s="25">
        <v>73.579461936000001</v>
      </c>
    </row>
    <row r="532" spans="2:14" x14ac:dyDescent="0.25">
      <c r="B532" s="132" t="s">
        <v>152</v>
      </c>
      <c r="C532" s="20" t="s">
        <v>131</v>
      </c>
      <c r="D532" s="21"/>
      <c r="E532" s="21" t="s">
        <v>136</v>
      </c>
      <c r="F532" s="20" t="s">
        <v>137</v>
      </c>
      <c r="G532" s="22">
        <v>44761.53674768519</v>
      </c>
      <c r="H532" s="22">
        <v>45628</v>
      </c>
      <c r="I532" s="20" t="s">
        <v>138</v>
      </c>
      <c r="J532" s="23">
        <v>5503290</v>
      </c>
      <c r="K532" s="24">
        <v>4030577</v>
      </c>
      <c r="L532" s="23">
        <v>4049290.7543487246</v>
      </c>
      <c r="M532" s="24">
        <v>5503290</v>
      </c>
      <c r="N532" s="25">
        <v>73.579454369100006</v>
      </c>
    </row>
    <row r="533" spans="2:14" x14ac:dyDescent="0.25">
      <c r="B533" s="132" t="s">
        <v>152</v>
      </c>
      <c r="C533" s="20" t="s">
        <v>131</v>
      </c>
      <c r="D533" s="21"/>
      <c r="E533" s="21" t="s">
        <v>136</v>
      </c>
      <c r="F533" s="20" t="s">
        <v>137</v>
      </c>
      <c r="G533" s="22">
        <v>44764.616053240738</v>
      </c>
      <c r="H533" s="22">
        <v>45628</v>
      </c>
      <c r="I533" s="20" t="s">
        <v>138</v>
      </c>
      <c r="J533" s="23">
        <v>5503290</v>
      </c>
      <c r="K533" s="24">
        <v>4035671</v>
      </c>
      <c r="L533" s="23">
        <v>4049285.0532649881</v>
      </c>
      <c r="M533" s="24">
        <v>5503290</v>
      </c>
      <c r="N533" s="25">
        <v>73.579350774999995</v>
      </c>
    </row>
    <row r="534" spans="2:14" x14ac:dyDescent="0.25">
      <c r="B534" s="132" t="s">
        <v>152</v>
      </c>
      <c r="C534" s="20" t="s">
        <v>131</v>
      </c>
      <c r="D534" s="21"/>
      <c r="E534" s="21" t="s">
        <v>136</v>
      </c>
      <c r="F534" s="20" t="s">
        <v>137</v>
      </c>
      <c r="G534" s="22">
        <v>45049.488275462965</v>
      </c>
      <c r="H534" s="22">
        <v>45628</v>
      </c>
      <c r="I534" s="20" t="s">
        <v>138</v>
      </c>
      <c r="J534" s="23">
        <v>112167126</v>
      </c>
      <c r="K534" s="24">
        <v>90038222</v>
      </c>
      <c r="L534" s="23">
        <v>91108064.320365354</v>
      </c>
      <c r="M534" s="24">
        <v>112167126</v>
      </c>
      <c r="N534" s="25">
        <v>81.225281924699999</v>
      </c>
    </row>
    <row r="535" spans="2:14" x14ac:dyDescent="0.25">
      <c r="B535" s="132" t="s">
        <v>118</v>
      </c>
      <c r="C535" s="20" t="s">
        <v>132</v>
      </c>
      <c r="D535" s="21" t="s">
        <v>180</v>
      </c>
      <c r="E535" s="21" t="s">
        <v>136</v>
      </c>
      <c r="F535" s="20"/>
      <c r="G535" s="22">
        <v>44834.535428240742</v>
      </c>
      <c r="H535" s="22">
        <v>48176</v>
      </c>
      <c r="I535" s="20" t="s">
        <v>138</v>
      </c>
      <c r="J535" s="23">
        <v>31975465</v>
      </c>
      <c r="K535" s="24">
        <v>15151029</v>
      </c>
      <c r="L535" s="23">
        <v>15145991.923138889</v>
      </c>
      <c r="M535" s="24">
        <v>31975465</v>
      </c>
      <c r="N535" s="25">
        <v>47.367542342699998</v>
      </c>
    </row>
    <row r="536" spans="2:14" x14ac:dyDescent="0.25">
      <c r="B536" s="132" t="s">
        <v>118</v>
      </c>
      <c r="C536" s="20" t="s">
        <v>132</v>
      </c>
      <c r="D536" s="21" t="s">
        <v>180</v>
      </c>
      <c r="E536" s="21" t="s">
        <v>136</v>
      </c>
      <c r="F536" s="20"/>
      <c r="G536" s="22">
        <v>44834.540833333333</v>
      </c>
      <c r="H536" s="22">
        <v>48201</v>
      </c>
      <c r="I536" s="20" t="s">
        <v>138</v>
      </c>
      <c r="J536" s="23">
        <v>20171243</v>
      </c>
      <c r="K536" s="24">
        <v>10024111</v>
      </c>
      <c r="L536" s="23">
        <v>10021138.908997329</v>
      </c>
      <c r="M536" s="24">
        <v>20171243</v>
      </c>
      <c r="N536" s="25">
        <v>49.680324157500003</v>
      </c>
    </row>
    <row r="537" spans="2:14" x14ac:dyDescent="0.25">
      <c r="B537" s="132" t="s">
        <v>118</v>
      </c>
      <c r="C537" s="20" t="s">
        <v>132</v>
      </c>
      <c r="D537" s="21" t="s">
        <v>180</v>
      </c>
      <c r="E537" s="21" t="s">
        <v>136</v>
      </c>
      <c r="F537" s="20"/>
      <c r="G537" s="22">
        <v>44846.529456018521</v>
      </c>
      <c r="H537" s="22">
        <v>48176</v>
      </c>
      <c r="I537" s="20" t="s">
        <v>138</v>
      </c>
      <c r="J537" s="23">
        <v>14921902</v>
      </c>
      <c r="K537" s="24">
        <v>7098673</v>
      </c>
      <c r="L537" s="23">
        <v>7068227.4814000875</v>
      </c>
      <c r="M537" s="24">
        <v>14921902</v>
      </c>
      <c r="N537" s="25">
        <v>47.368140344300002</v>
      </c>
    </row>
    <row r="538" spans="2:14" x14ac:dyDescent="0.25">
      <c r="B538" s="132" t="s">
        <v>118</v>
      </c>
      <c r="C538" s="20" t="s">
        <v>132</v>
      </c>
      <c r="D538" s="21" t="s">
        <v>180</v>
      </c>
      <c r="E538" s="21" t="s">
        <v>136</v>
      </c>
      <c r="F538" s="20"/>
      <c r="G538" s="22">
        <v>44848.606145833335</v>
      </c>
      <c r="H538" s="22">
        <v>48176</v>
      </c>
      <c r="I538" s="20" t="s">
        <v>138</v>
      </c>
      <c r="J538" s="23">
        <v>36238889</v>
      </c>
      <c r="K538" s="24">
        <v>17251039</v>
      </c>
      <c r="L538" s="23">
        <v>17165695.940640975</v>
      </c>
      <c r="M538" s="24">
        <v>36238889</v>
      </c>
      <c r="N538" s="25">
        <v>47.368162806100003</v>
      </c>
    </row>
    <row r="539" spans="2:14" x14ac:dyDescent="0.25">
      <c r="B539" s="132" t="s">
        <v>118</v>
      </c>
      <c r="C539" s="20" t="s">
        <v>132</v>
      </c>
      <c r="D539" s="21" t="s">
        <v>180</v>
      </c>
      <c r="E539" s="21" t="s">
        <v>136</v>
      </c>
      <c r="F539" s="20"/>
      <c r="G539" s="22">
        <v>44901.618368055555</v>
      </c>
      <c r="H539" s="22">
        <v>47290</v>
      </c>
      <c r="I539" s="20" t="s">
        <v>138</v>
      </c>
      <c r="J539" s="23">
        <v>18922866</v>
      </c>
      <c r="K539" s="24">
        <v>10250478</v>
      </c>
      <c r="L539" s="23">
        <v>10008063.232347019</v>
      </c>
      <c r="M539" s="24">
        <v>18922866</v>
      </c>
      <c r="N539" s="25">
        <v>52.8887285486</v>
      </c>
    </row>
    <row r="540" spans="2:14" x14ac:dyDescent="0.25">
      <c r="B540" s="132" t="s">
        <v>118</v>
      </c>
      <c r="C540" s="20" t="s">
        <v>132</v>
      </c>
      <c r="D540" s="21" t="s">
        <v>180</v>
      </c>
      <c r="E540" s="21" t="s">
        <v>136</v>
      </c>
      <c r="F540" s="20"/>
      <c r="G540" s="22">
        <v>44917.489351851851</v>
      </c>
      <c r="H540" s="22">
        <v>48176</v>
      </c>
      <c r="I540" s="20" t="s">
        <v>138</v>
      </c>
      <c r="J540" s="23">
        <v>21008220</v>
      </c>
      <c r="K540" s="24">
        <v>10070481</v>
      </c>
      <c r="L540" s="23">
        <v>10097110.250724228</v>
      </c>
      <c r="M540" s="24">
        <v>21008220</v>
      </c>
      <c r="N540" s="25">
        <v>48.0626642844</v>
      </c>
    </row>
    <row r="541" spans="2:14" x14ac:dyDescent="0.25">
      <c r="B541" s="132" t="s">
        <v>118</v>
      </c>
      <c r="C541" s="20" t="s">
        <v>132</v>
      </c>
      <c r="D541" s="21" t="s">
        <v>180</v>
      </c>
      <c r="E541" s="21" t="s">
        <v>136</v>
      </c>
      <c r="F541" s="20"/>
      <c r="G541" s="22">
        <v>45005.536608796298</v>
      </c>
      <c r="H541" s="22">
        <v>47290</v>
      </c>
      <c r="I541" s="20" t="s">
        <v>138</v>
      </c>
      <c r="J541" s="23">
        <v>14874028</v>
      </c>
      <c r="K541" s="24">
        <v>8238138</v>
      </c>
      <c r="L541" s="23">
        <v>8006086.9397594519</v>
      </c>
      <c r="M541" s="24">
        <v>14874028</v>
      </c>
      <c r="N541" s="25">
        <v>53.825950440299998</v>
      </c>
    </row>
    <row r="542" spans="2:14" x14ac:dyDescent="0.25">
      <c r="B542" s="132" t="s">
        <v>118</v>
      </c>
      <c r="C542" s="20" t="s">
        <v>132</v>
      </c>
      <c r="D542" s="21" t="s">
        <v>180</v>
      </c>
      <c r="E542" s="21" t="s">
        <v>136</v>
      </c>
      <c r="F542" s="20"/>
      <c r="G542" s="22">
        <v>45027.511921296296</v>
      </c>
      <c r="H542" s="22">
        <v>48176</v>
      </c>
      <c r="I542" s="20" t="s">
        <v>138</v>
      </c>
      <c r="J542" s="23">
        <v>103514048</v>
      </c>
      <c r="K542" s="24">
        <v>50671235</v>
      </c>
      <c r="L542" s="23">
        <v>50487222.109868161</v>
      </c>
      <c r="M542" s="24">
        <v>103514048</v>
      </c>
      <c r="N542" s="25">
        <v>48.773304769100001</v>
      </c>
    </row>
    <row r="543" spans="2:14" x14ac:dyDescent="0.25">
      <c r="B543" s="132" t="s">
        <v>118</v>
      </c>
      <c r="C543" s="20" t="s">
        <v>132</v>
      </c>
      <c r="D543" s="21" t="s">
        <v>180</v>
      </c>
      <c r="E543" s="21" t="s">
        <v>136</v>
      </c>
      <c r="F543" s="20"/>
      <c r="G543" s="22">
        <v>45036.536805555559</v>
      </c>
      <c r="H543" s="22">
        <v>48201</v>
      </c>
      <c r="I543" s="20" t="s">
        <v>138</v>
      </c>
      <c r="J543" s="23">
        <v>29429591</v>
      </c>
      <c r="K543" s="24">
        <v>14817537</v>
      </c>
      <c r="L543" s="23">
        <v>14731975.071648277</v>
      </c>
      <c r="M543" s="24">
        <v>29429591</v>
      </c>
      <c r="N543" s="25">
        <v>50.058375162799997</v>
      </c>
    </row>
    <row r="544" spans="2:14" x14ac:dyDescent="0.25">
      <c r="B544" s="132" t="s">
        <v>118</v>
      </c>
      <c r="C544" s="20" t="s">
        <v>132</v>
      </c>
      <c r="D544" s="21" t="s">
        <v>180</v>
      </c>
      <c r="E544" s="21" t="s">
        <v>136</v>
      </c>
      <c r="F544" s="20"/>
      <c r="G544" s="22">
        <v>45040.641631944447</v>
      </c>
      <c r="H544" s="22">
        <v>46416</v>
      </c>
      <c r="I544" s="20" t="s">
        <v>138</v>
      </c>
      <c r="J544" s="23">
        <v>28953867</v>
      </c>
      <c r="K544" s="24">
        <v>20509368</v>
      </c>
      <c r="L544" s="23">
        <v>20360910.120226312</v>
      </c>
      <c r="M544" s="24">
        <v>28953867</v>
      </c>
      <c r="N544" s="25">
        <v>70.3219024948</v>
      </c>
    </row>
    <row r="545" spans="2:14" x14ac:dyDescent="0.25">
      <c r="B545" s="132" t="s">
        <v>118</v>
      </c>
      <c r="C545" s="20" t="s">
        <v>132</v>
      </c>
      <c r="D545" s="21" t="s">
        <v>180</v>
      </c>
      <c r="E545" s="21" t="s">
        <v>136</v>
      </c>
      <c r="F545" s="20"/>
      <c r="G545" s="22">
        <v>45043.496250000004</v>
      </c>
      <c r="H545" s="22">
        <v>48179</v>
      </c>
      <c r="I545" s="20" t="s">
        <v>138</v>
      </c>
      <c r="J545" s="23">
        <v>124216858</v>
      </c>
      <c r="K545" s="24">
        <v>61127672</v>
      </c>
      <c r="L545" s="23">
        <v>60584437.712644912</v>
      </c>
      <c r="M545" s="24">
        <v>124216858</v>
      </c>
      <c r="N545" s="25">
        <v>48.7731204026</v>
      </c>
    </row>
    <row r="546" spans="2:14" x14ac:dyDescent="0.25">
      <c r="B546" s="132" t="s">
        <v>118</v>
      </c>
      <c r="C546" s="20" t="s">
        <v>132</v>
      </c>
      <c r="D546" s="21" t="s">
        <v>180</v>
      </c>
      <c r="E546" s="21" t="s">
        <v>136</v>
      </c>
      <c r="F546" s="20"/>
      <c r="G546" s="22">
        <v>45082.620023148149</v>
      </c>
      <c r="H546" s="22">
        <v>47290</v>
      </c>
      <c r="I546" s="20" t="s">
        <v>138</v>
      </c>
      <c r="J546" s="23">
        <v>100442064</v>
      </c>
      <c r="K546" s="24">
        <v>56357669</v>
      </c>
      <c r="L546" s="23">
        <v>55044849.522953033</v>
      </c>
      <c r="M546" s="24">
        <v>100442064</v>
      </c>
      <c r="N546" s="25">
        <v>54.802587014700002</v>
      </c>
    </row>
    <row r="547" spans="2:14" x14ac:dyDescent="0.25">
      <c r="B547" s="132" t="s">
        <v>118</v>
      </c>
      <c r="C547" s="20" t="s">
        <v>158</v>
      </c>
      <c r="D547" s="21"/>
      <c r="E547" s="21" t="s">
        <v>136</v>
      </c>
      <c r="F547" s="20"/>
      <c r="G547" s="22">
        <v>44628.658935185187</v>
      </c>
      <c r="H547" s="22">
        <v>45964</v>
      </c>
      <c r="I547" s="20" t="s">
        <v>138</v>
      </c>
      <c r="J547" s="23">
        <v>1490083</v>
      </c>
      <c r="K547" s="24">
        <v>1012821</v>
      </c>
      <c r="L547" s="23">
        <v>1021764.352736124</v>
      </c>
      <c r="M547" s="24">
        <v>1490083</v>
      </c>
      <c r="N547" s="25">
        <v>68.5709690491</v>
      </c>
    </row>
    <row r="548" spans="2:14" x14ac:dyDescent="0.25">
      <c r="B548" s="132" t="s">
        <v>118</v>
      </c>
      <c r="C548" s="20" t="s">
        <v>158</v>
      </c>
      <c r="D548" s="21"/>
      <c r="E548" s="21" t="s">
        <v>136</v>
      </c>
      <c r="F548" s="20"/>
      <c r="G548" s="22">
        <v>44651.544745370367</v>
      </c>
      <c r="H548" s="22">
        <v>45964</v>
      </c>
      <c r="I548" s="20" t="s">
        <v>138</v>
      </c>
      <c r="J548" s="23">
        <v>1490083</v>
      </c>
      <c r="K548" s="24">
        <v>1022438</v>
      </c>
      <c r="L548" s="23">
        <v>1022742.9641697144</v>
      </c>
      <c r="M548" s="24">
        <v>1490083</v>
      </c>
      <c r="N548" s="25">
        <v>68.636644010400005</v>
      </c>
    </row>
    <row r="549" spans="2:14" x14ac:dyDescent="0.25">
      <c r="B549" s="132" t="s">
        <v>118</v>
      </c>
      <c r="C549" s="20" t="s">
        <v>158</v>
      </c>
      <c r="D549" s="21"/>
      <c r="E549" s="21" t="s">
        <v>136</v>
      </c>
      <c r="F549" s="20"/>
      <c r="G549" s="22">
        <v>44655.388761574075</v>
      </c>
      <c r="H549" s="22">
        <v>45964</v>
      </c>
      <c r="I549" s="20" t="s">
        <v>138</v>
      </c>
      <c r="J549" s="23">
        <v>1490083</v>
      </c>
      <c r="K549" s="24">
        <v>1023863</v>
      </c>
      <c r="L549" s="23">
        <v>1022736.6641714493</v>
      </c>
      <c r="M549" s="24">
        <v>1490083</v>
      </c>
      <c r="N549" s="25">
        <v>68.636221215299997</v>
      </c>
    </row>
    <row r="550" spans="2:14" x14ac:dyDescent="0.25">
      <c r="B550" s="132" t="s">
        <v>118</v>
      </c>
      <c r="C550" s="20" t="s">
        <v>158</v>
      </c>
      <c r="D550" s="21"/>
      <c r="E550" s="21" t="s">
        <v>136</v>
      </c>
      <c r="F550" s="20"/>
      <c r="G550" s="22">
        <v>44691.529247685183</v>
      </c>
      <c r="H550" s="22">
        <v>45964</v>
      </c>
      <c r="I550" s="20" t="s">
        <v>138</v>
      </c>
      <c r="J550" s="23">
        <v>2915344</v>
      </c>
      <c r="K550" s="24">
        <v>2008549</v>
      </c>
      <c r="L550" s="23">
        <v>2045419.4988272495</v>
      </c>
      <c r="M550" s="24">
        <v>2915344</v>
      </c>
      <c r="N550" s="25">
        <v>70.160485308999995</v>
      </c>
    </row>
    <row r="551" spans="2:14" x14ac:dyDescent="0.25">
      <c r="B551" s="132" t="s">
        <v>118</v>
      </c>
      <c r="C551" s="20" t="s">
        <v>158</v>
      </c>
      <c r="D551" s="21"/>
      <c r="E551" s="21" t="s">
        <v>136</v>
      </c>
      <c r="F551" s="20"/>
      <c r="G551" s="22">
        <v>44699.525312500002</v>
      </c>
      <c r="H551" s="22">
        <v>45964</v>
      </c>
      <c r="I551" s="20" t="s">
        <v>138</v>
      </c>
      <c r="J551" s="23">
        <v>1457672</v>
      </c>
      <c r="K551" s="24">
        <v>1007125</v>
      </c>
      <c r="L551" s="23">
        <v>1022731.5435019589</v>
      </c>
      <c r="M551" s="24">
        <v>1457672</v>
      </c>
      <c r="N551" s="25">
        <v>70.161980438800001</v>
      </c>
    </row>
    <row r="552" spans="2:14" x14ac:dyDescent="0.25">
      <c r="B552" s="132" t="s">
        <v>118</v>
      </c>
      <c r="C552" s="20" t="s">
        <v>158</v>
      </c>
      <c r="D552" s="21"/>
      <c r="E552" s="21" t="s">
        <v>136</v>
      </c>
      <c r="F552" s="20"/>
      <c r="G552" s="22">
        <v>44715.543981481482</v>
      </c>
      <c r="H552" s="22">
        <v>46044</v>
      </c>
      <c r="I552" s="20" t="s">
        <v>138</v>
      </c>
      <c r="J552" s="23">
        <v>3009725</v>
      </c>
      <c r="K552" s="24">
        <v>2026629</v>
      </c>
      <c r="L552" s="23">
        <v>2047309.3029308233</v>
      </c>
      <c r="M552" s="24">
        <v>3009725</v>
      </c>
      <c r="N552" s="25">
        <v>68.023135101400001</v>
      </c>
    </row>
    <row r="553" spans="2:14" x14ac:dyDescent="0.25">
      <c r="B553" s="132" t="s">
        <v>118</v>
      </c>
      <c r="C553" s="20" t="s">
        <v>158</v>
      </c>
      <c r="D553" s="21"/>
      <c r="E553" s="21" t="s">
        <v>136</v>
      </c>
      <c r="F553" s="20"/>
      <c r="G553" s="22">
        <v>44720.47179398148</v>
      </c>
      <c r="H553" s="22">
        <v>45964</v>
      </c>
      <c r="I553" s="20" t="s">
        <v>138</v>
      </c>
      <c r="J553" s="23">
        <v>1457672</v>
      </c>
      <c r="K553" s="24">
        <v>1014602</v>
      </c>
      <c r="L553" s="23">
        <v>1022762.0919160647</v>
      </c>
      <c r="M553" s="24">
        <v>1457672</v>
      </c>
      <c r="N553" s="25">
        <v>70.164076137600006</v>
      </c>
    </row>
    <row r="554" spans="2:14" x14ac:dyDescent="0.25">
      <c r="B554" s="132" t="s">
        <v>118</v>
      </c>
      <c r="C554" s="20" t="s">
        <v>158</v>
      </c>
      <c r="D554" s="21"/>
      <c r="E554" s="21" t="s">
        <v>136</v>
      </c>
      <c r="F554" s="20"/>
      <c r="G554" s="22">
        <v>44729.496423611112</v>
      </c>
      <c r="H554" s="22">
        <v>45379</v>
      </c>
      <c r="I554" s="20" t="s">
        <v>138</v>
      </c>
      <c r="J554" s="23">
        <v>7795071</v>
      </c>
      <c r="K554" s="24">
        <v>6462330</v>
      </c>
      <c r="L554" s="23">
        <v>6122633.5872341851</v>
      </c>
      <c r="M554" s="24">
        <v>7795071</v>
      </c>
      <c r="N554" s="25">
        <v>78.544936758600002</v>
      </c>
    </row>
    <row r="555" spans="2:14" x14ac:dyDescent="0.25">
      <c r="B555" s="132" t="s">
        <v>118</v>
      </c>
      <c r="C555" s="20" t="s">
        <v>158</v>
      </c>
      <c r="D555" s="21"/>
      <c r="E555" s="21" t="s">
        <v>136</v>
      </c>
      <c r="F555" s="20"/>
      <c r="G555" s="22">
        <v>44732.539317129631</v>
      </c>
      <c r="H555" s="22">
        <v>45379</v>
      </c>
      <c r="I555" s="20" t="s">
        <v>138</v>
      </c>
      <c r="J555" s="23">
        <v>3897536</v>
      </c>
      <c r="K555" s="24">
        <v>3234863</v>
      </c>
      <c r="L555" s="23">
        <v>3061545.2899547</v>
      </c>
      <c r="M555" s="24">
        <v>3897536</v>
      </c>
      <c r="N555" s="25">
        <v>78.550789266699994</v>
      </c>
    </row>
    <row r="556" spans="2:14" x14ac:dyDescent="0.25">
      <c r="B556" s="132" t="s">
        <v>118</v>
      </c>
      <c r="C556" s="20" t="s">
        <v>158</v>
      </c>
      <c r="D556" s="21"/>
      <c r="E556" s="21" t="s">
        <v>136</v>
      </c>
      <c r="F556" s="20"/>
      <c r="G556" s="22">
        <v>44733.530057870375</v>
      </c>
      <c r="H556" s="22">
        <v>45617</v>
      </c>
      <c r="I556" s="20" t="s">
        <v>138</v>
      </c>
      <c r="J556" s="23">
        <v>8318630</v>
      </c>
      <c r="K556" s="24">
        <v>6920047</v>
      </c>
      <c r="L556" s="23">
        <v>6606079.9105546325</v>
      </c>
      <c r="M556" s="24">
        <v>8318630</v>
      </c>
      <c r="N556" s="25">
        <v>79.413075356799993</v>
      </c>
    </row>
    <row r="557" spans="2:14" x14ac:dyDescent="0.25">
      <c r="B557" s="132" t="s">
        <v>118</v>
      </c>
      <c r="C557" s="20" t="s">
        <v>158</v>
      </c>
      <c r="D557" s="21"/>
      <c r="E557" s="21" t="s">
        <v>136</v>
      </c>
      <c r="F557" s="20"/>
      <c r="G557" s="22">
        <v>44734.521192129629</v>
      </c>
      <c r="H557" s="22">
        <v>45379</v>
      </c>
      <c r="I557" s="20" t="s">
        <v>138</v>
      </c>
      <c r="J557" s="23">
        <v>1299176</v>
      </c>
      <c r="K557" s="24">
        <v>1079108</v>
      </c>
      <c r="L557" s="23">
        <v>1020565.0359703422</v>
      </c>
      <c r="M557" s="24">
        <v>1299176</v>
      </c>
      <c r="N557" s="25">
        <v>78.554794421300002</v>
      </c>
    </row>
    <row r="558" spans="2:14" x14ac:dyDescent="0.25">
      <c r="B558" s="132" t="s">
        <v>118</v>
      </c>
      <c r="C558" s="20" t="s">
        <v>158</v>
      </c>
      <c r="D558" s="21"/>
      <c r="E558" s="21" t="s">
        <v>136</v>
      </c>
      <c r="F558" s="20"/>
      <c r="G558" s="22">
        <v>44742.521180555559</v>
      </c>
      <c r="H558" s="22">
        <v>45964</v>
      </c>
      <c r="I558" s="20" t="s">
        <v>138</v>
      </c>
      <c r="J558" s="23">
        <v>2915344</v>
      </c>
      <c r="K558" s="24">
        <v>2044876</v>
      </c>
      <c r="L558" s="23">
        <v>2045502.2113181318</v>
      </c>
      <c r="M558" s="24">
        <v>2915344</v>
      </c>
      <c r="N558" s="25">
        <v>70.163322452399996</v>
      </c>
    </row>
    <row r="559" spans="2:14" x14ac:dyDescent="0.25">
      <c r="B559" s="132" t="s">
        <v>118</v>
      </c>
      <c r="C559" s="20" t="s">
        <v>158</v>
      </c>
      <c r="D559" s="21"/>
      <c r="E559" s="21" t="s">
        <v>136</v>
      </c>
      <c r="F559" s="20"/>
      <c r="G559" s="22">
        <v>44742.532777777778</v>
      </c>
      <c r="H559" s="22">
        <v>45379</v>
      </c>
      <c r="I559" s="20" t="s">
        <v>138</v>
      </c>
      <c r="J559" s="23">
        <v>2523564</v>
      </c>
      <c r="K559" s="24">
        <v>2000001</v>
      </c>
      <c r="L559" s="23">
        <v>2000808.3185173972</v>
      </c>
      <c r="M559" s="24">
        <v>2523564</v>
      </c>
      <c r="N559" s="25">
        <v>79.285023820199996</v>
      </c>
    </row>
    <row r="560" spans="2:14" x14ac:dyDescent="0.25">
      <c r="B560" s="132" t="s">
        <v>118</v>
      </c>
      <c r="C560" s="20" t="s">
        <v>158</v>
      </c>
      <c r="D560" s="21"/>
      <c r="E560" s="21" t="s">
        <v>136</v>
      </c>
      <c r="F560" s="20"/>
      <c r="G560" s="22">
        <v>44746.540949074071</v>
      </c>
      <c r="H560" s="22">
        <v>45379</v>
      </c>
      <c r="I560" s="20" t="s">
        <v>138</v>
      </c>
      <c r="J560" s="23">
        <v>1261779</v>
      </c>
      <c r="K560" s="24">
        <v>1046644</v>
      </c>
      <c r="L560" s="23">
        <v>1020894.1750077677</v>
      </c>
      <c r="M560" s="24">
        <v>1261779</v>
      </c>
      <c r="N560" s="25">
        <v>80.909111263400007</v>
      </c>
    </row>
    <row r="561" spans="2:14" x14ac:dyDescent="0.25">
      <c r="B561" s="132" t="s">
        <v>118</v>
      </c>
      <c r="C561" s="20" t="s">
        <v>158</v>
      </c>
      <c r="D561" s="21"/>
      <c r="E561" s="21" t="s">
        <v>136</v>
      </c>
      <c r="F561" s="20"/>
      <c r="G561" s="22">
        <v>44750.628958333327</v>
      </c>
      <c r="H561" s="22">
        <v>46114</v>
      </c>
      <c r="I561" s="20" t="s">
        <v>138</v>
      </c>
      <c r="J561" s="23">
        <v>14890141</v>
      </c>
      <c r="K561" s="24">
        <v>10032054</v>
      </c>
      <c r="L561" s="23">
        <v>10007261.182742056</v>
      </c>
      <c r="M561" s="24">
        <v>14890141</v>
      </c>
      <c r="N561" s="25">
        <v>67.207296309300006</v>
      </c>
    </row>
    <row r="562" spans="2:14" x14ac:dyDescent="0.25">
      <c r="B562" s="132" t="s">
        <v>118</v>
      </c>
      <c r="C562" s="20" t="s">
        <v>158</v>
      </c>
      <c r="D562" s="21"/>
      <c r="E562" s="21" t="s">
        <v>136</v>
      </c>
      <c r="F562" s="20"/>
      <c r="G562" s="22">
        <v>44777.630092592597</v>
      </c>
      <c r="H562" s="22">
        <v>45232</v>
      </c>
      <c r="I562" s="20" t="s">
        <v>138</v>
      </c>
      <c r="J562" s="23">
        <v>5759452</v>
      </c>
      <c r="K562" s="24">
        <v>5011506</v>
      </c>
      <c r="L562" s="23">
        <v>5104659.4379955335</v>
      </c>
      <c r="M562" s="24">
        <v>5759452</v>
      </c>
      <c r="N562" s="25">
        <v>88.6309919415</v>
      </c>
    </row>
    <row r="563" spans="2:14" x14ac:dyDescent="0.25">
      <c r="B563" s="132" t="s">
        <v>118</v>
      </c>
      <c r="C563" s="20" t="s">
        <v>158</v>
      </c>
      <c r="D563" s="21"/>
      <c r="E563" s="21" t="s">
        <v>136</v>
      </c>
      <c r="F563" s="20"/>
      <c r="G563" s="22">
        <v>44777.631053240744</v>
      </c>
      <c r="H563" s="22">
        <v>45964</v>
      </c>
      <c r="I563" s="20" t="s">
        <v>138</v>
      </c>
      <c r="J563" s="23">
        <v>2850522</v>
      </c>
      <c r="K563" s="24">
        <v>2004987</v>
      </c>
      <c r="L563" s="23">
        <v>2045396.0752269947</v>
      </c>
      <c r="M563" s="24">
        <v>2850522</v>
      </c>
      <c r="N563" s="25">
        <v>71.755140820799994</v>
      </c>
    </row>
    <row r="564" spans="2:14" x14ac:dyDescent="0.25">
      <c r="B564" s="132" t="s">
        <v>118</v>
      </c>
      <c r="C564" s="20" t="s">
        <v>158</v>
      </c>
      <c r="D564" s="21"/>
      <c r="E564" s="21" t="s">
        <v>136</v>
      </c>
      <c r="F564" s="20"/>
      <c r="G564" s="22">
        <v>44791.525509259263</v>
      </c>
      <c r="H564" s="22">
        <v>46077</v>
      </c>
      <c r="I564" s="20" t="s">
        <v>138</v>
      </c>
      <c r="J564" s="23">
        <v>1475836</v>
      </c>
      <c r="K564" s="24">
        <v>1017809</v>
      </c>
      <c r="L564" s="23">
        <v>1000831.5392185715</v>
      </c>
      <c r="M564" s="24">
        <v>1475836</v>
      </c>
      <c r="N564" s="25">
        <v>67.814549802200006</v>
      </c>
    </row>
    <row r="565" spans="2:14" x14ac:dyDescent="0.25">
      <c r="B565" s="132" t="s">
        <v>118</v>
      </c>
      <c r="C565" s="20" t="s">
        <v>158</v>
      </c>
      <c r="D565" s="21"/>
      <c r="E565" s="21" t="s">
        <v>136</v>
      </c>
      <c r="F565" s="20"/>
      <c r="G565" s="22">
        <v>44797.534097222226</v>
      </c>
      <c r="H565" s="22">
        <v>45964</v>
      </c>
      <c r="I565" s="20" t="s">
        <v>138</v>
      </c>
      <c r="J565" s="23">
        <v>1425261</v>
      </c>
      <c r="K565" s="24">
        <v>1009615</v>
      </c>
      <c r="L565" s="23">
        <v>1022754.1180010348</v>
      </c>
      <c r="M565" s="24">
        <v>1425261</v>
      </c>
      <c r="N565" s="25">
        <v>71.759075565900005</v>
      </c>
    </row>
    <row r="566" spans="2:14" x14ac:dyDescent="0.25">
      <c r="B566" s="132" t="s">
        <v>118</v>
      </c>
      <c r="C566" s="20" t="s">
        <v>158</v>
      </c>
      <c r="D566" s="21"/>
      <c r="E566" s="21" t="s">
        <v>136</v>
      </c>
      <c r="F566" s="20"/>
      <c r="G566" s="22">
        <v>44797.537893518514</v>
      </c>
      <c r="H566" s="22">
        <v>45454</v>
      </c>
      <c r="I566" s="20" t="s">
        <v>138</v>
      </c>
      <c r="J566" s="23">
        <v>1278084</v>
      </c>
      <c r="K566" s="24">
        <v>1017082</v>
      </c>
      <c r="L566" s="23">
        <v>1031862.9907272314</v>
      </c>
      <c r="M566" s="24">
        <v>1278084</v>
      </c>
      <c r="N566" s="25">
        <v>80.735146573099996</v>
      </c>
    </row>
    <row r="567" spans="2:14" x14ac:dyDescent="0.25">
      <c r="B567" s="132" t="s">
        <v>118</v>
      </c>
      <c r="C567" s="20" t="s">
        <v>158</v>
      </c>
      <c r="D567" s="21"/>
      <c r="E567" s="21" t="s">
        <v>136</v>
      </c>
      <c r="F567" s="20"/>
      <c r="G567" s="22">
        <v>44809.595486111117</v>
      </c>
      <c r="H567" s="22">
        <v>45379</v>
      </c>
      <c r="I567" s="20" t="s">
        <v>138</v>
      </c>
      <c r="J567" s="23">
        <v>18926713</v>
      </c>
      <c r="K567" s="24">
        <v>16152513</v>
      </c>
      <c r="L567" s="23">
        <v>15376076.175852662</v>
      </c>
      <c r="M567" s="24">
        <v>18926713</v>
      </c>
      <c r="N567" s="25">
        <v>81.240076794399997</v>
      </c>
    </row>
    <row r="568" spans="2:14" x14ac:dyDescent="0.25">
      <c r="B568" s="132" t="s">
        <v>118</v>
      </c>
      <c r="C568" s="20" t="s">
        <v>158</v>
      </c>
      <c r="D568" s="21"/>
      <c r="E568" s="21" t="s">
        <v>136</v>
      </c>
      <c r="F568" s="20"/>
      <c r="G568" s="22">
        <v>44816.539872685185</v>
      </c>
      <c r="H568" s="22">
        <v>46114</v>
      </c>
      <c r="I568" s="20" t="s">
        <v>138</v>
      </c>
      <c r="J568" s="23">
        <v>20846187</v>
      </c>
      <c r="K568" s="24">
        <v>14373972</v>
      </c>
      <c r="L568" s="23">
        <v>14010535.981046606</v>
      </c>
      <c r="M568" s="24">
        <v>20846187</v>
      </c>
      <c r="N568" s="25">
        <v>67.209106303499993</v>
      </c>
    </row>
    <row r="569" spans="2:14" x14ac:dyDescent="0.25">
      <c r="B569" s="132" t="s">
        <v>118</v>
      </c>
      <c r="C569" s="20" t="s">
        <v>158</v>
      </c>
      <c r="D569" s="21"/>
      <c r="E569" s="21" t="s">
        <v>136</v>
      </c>
      <c r="F569" s="20"/>
      <c r="G569" s="22">
        <v>44825.53497685185</v>
      </c>
      <c r="H569" s="22">
        <v>45232</v>
      </c>
      <c r="I569" s="20" t="s">
        <v>138</v>
      </c>
      <c r="J569" s="23">
        <v>5759452</v>
      </c>
      <c r="K569" s="24">
        <v>5090411</v>
      </c>
      <c r="L569" s="23">
        <v>5104789.8470502691</v>
      </c>
      <c r="M569" s="24">
        <v>5759452</v>
      </c>
      <c r="N569" s="25">
        <v>88.633256203000002</v>
      </c>
    </row>
    <row r="570" spans="2:14" x14ac:dyDescent="0.25">
      <c r="B570" s="132" t="s">
        <v>118</v>
      </c>
      <c r="C570" s="20" t="s">
        <v>158</v>
      </c>
      <c r="D570" s="21"/>
      <c r="E570" s="21" t="s">
        <v>136</v>
      </c>
      <c r="F570" s="20"/>
      <c r="G570" s="22">
        <v>44844.52648148148</v>
      </c>
      <c r="H570" s="22">
        <v>45964</v>
      </c>
      <c r="I570" s="20" t="s">
        <v>138</v>
      </c>
      <c r="J570" s="23">
        <v>14252608</v>
      </c>
      <c r="K570" s="24">
        <v>10263561</v>
      </c>
      <c r="L570" s="23">
        <v>10227355.948134337</v>
      </c>
      <c r="M570" s="24">
        <v>14252608</v>
      </c>
      <c r="N570" s="25">
        <v>71.757786000500005</v>
      </c>
    </row>
    <row r="571" spans="2:14" x14ac:dyDescent="0.25">
      <c r="B571" s="132" t="s">
        <v>118</v>
      </c>
      <c r="C571" s="20" t="s">
        <v>158</v>
      </c>
      <c r="D571" s="21"/>
      <c r="E571" s="21" t="s">
        <v>136</v>
      </c>
      <c r="F571" s="20"/>
      <c r="G571" s="22">
        <v>44844.527361111112</v>
      </c>
      <c r="H571" s="22">
        <v>45197</v>
      </c>
      <c r="I571" s="20" t="s">
        <v>138</v>
      </c>
      <c r="J571" s="23">
        <v>4590000</v>
      </c>
      <c r="K571" s="24">
        <v>4081377</v>
      </c>
      <c r="L571" s="23">
        <v>4018207.8291548858</v>
      </c>
      <c r="M571" s="24">
        <v>4590000</v>
      </c>
      <c r="N571" s="25">
        <v>87.542654229999997</v>
      </c>
    </row>
    <row r="572" spans="2:14" x14ac:dyDescent="0.25">
      <c r="B572" s="132" t="s">
        <v>118</v>
      </c>
      <c r="C572" s="20" t="s">
        <v>158</v>
      </c>
      <c r="D572" s="21"/>
      <c r="E572" s="21" t="s">
        <v>136</v>
      </c>
      <c r="F572" s="20"/>
      <c r="G572" s="22">
        <v>44852.603136574071</v>
      </c>
      <c r="H572" s="22">
        <v>46077</v>
      </c>
      <c r="I572" s="20" t="s">
        <v>138</v>
      </c>
      <c r="J572" s="23">
        <v>17321101</v>
      </c>
      <c r="K572" s="24">
        <v>12085480</v>
      </c>
      <c r="L572" s="23">
        <v>12009586.766616339</v>
      </c>
      <c r="M572" s="24">
        <v>17321101</v>
      </c>
      <c r="N572" s="25">
        <v>69.335008014899998</v>
      </c>
    </row>
    <row r="573" spans="2:14" x14ac:dyDescent="0.25">
      <c r="B573" s="132" t="s">
        <v>118</v>
      </c>
      <c r="C573" s="20" t="s">
        <v>158</v>
      </c>
      <c r="D573" s="21"/>
      <c r="E573" s="21" t="s">
        <v>136</v>
      </c>
      <c r="F573" s="20"/>
      <c r="G573" s="22">
        <v>44876.511782407404</v>
      </c>
      <c r="H573" s="22">
        <v>45964</v>
      </c>
      <c r="I573" s="20" t="s">
        <v>138</v>
      </c>
      <c r="J573" s="23">
        <v>13928498</v>
      </c>
      <c r="K573" s="24">
        <v>10053426</v>
      </c>
      <c r="L573" s="23">
        <v>10227320.155476535</v>
      </c>
      <c r="M573" s="24">
        <v>13928498</v>
      </c>
      <c r="N573" s="25">
        <v>73.427301030400002</v>
      </c>
    </row>
    <row r="574" spans="2:14" x14ac:dyDescent="0.25">
      <c r="B574" s="132" t="s">
        <v>118</v>
      </c>
      <c r="C574" s="20" t="s">
        <v>158</v>
      </c>
      <c r="D574" s="21"/>
      <c r="E574" s="21" t="s">
        <v>136</v>
      </c>
      <c r="F574" s="20"/>
      <c r="G574" s="22">
        <v>44901.618958333333</v>
      </c>
      <c r="H574" s="22">
        <v>46044</v>
      </c>
      <c r="I574" s="20" t="s">
        <v>138</v>
      </c>
      <c r="J574" s="23">
        <v>21563219</v>
      </c>
      <c r="K574" s="24">
        <v>15030127</v>
      </c>
      <c r="L574" s="23">
        <v>15192030.637549793</v>
      </c>
      <c r="M574" s="24">
        <v>21563219</v>
      </c>
      <c r="N574" s="25">
        <v>70.453444996100004</v>
      </c>
    </row>
    <row r="575" spans="2:14" x14ac:dyDescent="0.25">
      <c r="B575" s="132" t="s">
        <v>118</v>
      </c>
      <c r="C575" s="20" t="s">
        <v>158</v>
      </c>
      <c r="D575" s="21"/>
      <c r="E575" s="21" t="s">
        <v>136</v>
      </c>
      <c r="F575" s="20"/>
      <c r="G575" s="22">
        <v>44908.505914351852</v>
      </c>
      <c r="H575" s="22">
        <v>46044</v>
      </c>
      <c r="I575" s="20" t="s">
        <v>138</v>
      </c>
      <c r="J575" s="23">
        <v>25875868</v>
      </c>
      <c r="K575" s="24">
        <v>18082756</v>
      </c>
      <c r="L575" s="23">
        <v>18229517.507647704</v>
      </c>
      <c r="M575" s="24">
        <v>25875868</v>
      </c>
      <c r="N575" s="25">
        <v>70.449878271299994</v>
      </c>
    </row>
    <row r="576" spans="2:14" x14ac:dyDescent="0.25">
      <c r="B576" s="132" t="s">
        <v>118</v>
      </c>
      <c r="C576" s="20" t="s">
        <v>158</v>
      </c>
      <c r="D576" s="21"/>
      <c r="E576" s="21" t="s">
        <v>136</v>
      </c>
      <c r="F576" s="20"/>
      <c r="G576" s="22">
        <v>44932.634918981486</v>
      </c>
      <c r="H576" s="22">
        <v>46077</v>
      </c>
      <c r="I576" s="20" t="s">
        <v>138</v>
      </c>
      <c r="J576" s="23">
        <v>49385483</v>
      </c>
      <c r="K576" s="24">
        <v>35112191</v>
      </c>
      <c r="L576" s="23">
        <v>35026575.403911866</v>
      </c>
      <c r="M576" s="24">
        <v>49385483</v>
      </c>
      <c r="N576" s="25">
        <v>70.924841220900007</v>
      </c>
    </row>
    <row r="577" spans="2:14" x14ac:dyDescent="0.25">
      <c r="B577" s="132" t="s">
        <v>118</v>
      </c>
      <c r="C577" s="20" t="s">
        <v>158</v>
      </c>
      <c r="D577" s="21"/>
      <c r="E577" s="21" t="s">
        <v>136</v>
      </c>
      <c r="F577" s="20"/>
      <c r="G577" s="22">
        <v>44939.512557870366</v>
      </c>
      <c r="H577" s="22">
        <v>46044</v>
      </c>
      <c r="I577" s="20" t="s">
        <v>138</v>
      </c>
      <c r="J577" s="23">
        <v>28750963</v>
      </c>
      <c r="K577" s="24">
        <v>20576986</v>
      </c>
      <c r="L577" s="23">
        <v>20472292.839052111</v>
      </c>
      <c r="M577" s="24">
        <v>28750963</v>
      </c>
      <c r="N577" s="25">
        <v>71.205590014699993</v>
      </c>
    </row>
    <row r="578" spans="2:14" x14ac:dyDescent="0.25">
      <c r="B578" s="132" t="s">
        <v>118</v>
      </c>
      <c r="C578" s="20" t="s">
        <v>158</v>
      </c>
      <c r="D578" s="21"/>
      <c r="E578" s="21" t="s">
        <v>136</v>
      </c>
      <c r="F578" s="20"/>
      <c r="G578" s="22">
        <v>44939.513553240737</v>
      </c>
      <c r="H578" s="22">
        <v>45232</v>
      </c>
      <c r="I578" s="20" t="s">
        <v>138</v>
      </c>
      <c r="J578" s="23">
        <v>11219726</v>
      </c>
      <c r="K578" s="24">
        <v>10256439</v>
      </c>
      <c r="L578" s="23">
        <v>10209521.017334558</v>
      </c>
      <c r="M578" s="24">
        <v>11219726</v>
      </c>
      <c r="N578" s="25">
        <v>90.996170649199996</v>
      </c>
    </row>
    <row r="579" spans="2:14" x14ac:dyDescent="0.25">
      <c r="B579" s="132" t="s">
        <v>118</v>
      </c>
      <c r="C579" s="20" t="s">
        <v>158</v>
      </c>
      <c r="D579" s="21"/>
      <c r="E579" s="21" t="s">
        <v>136</v>
      </c>
      <c r="F579" s="20"/>
      <c r="G579" s="22">
        <v>45021.554166666661</v>
      </c>
      <c r="H579" s="22">
        <v>45559</v>
      </c>
      <c r="I579" s="20" t="s">
        <v>138</v>
      </c>
      <c r="J579" s="23">
        <v>60393835</v>
      </c>
      <c r="K579" s="24">
        <v>51514307</v>
      </c>
      <c r="L579" s="23">
        <v>51378854.873150319</v>
      </c>
      <c r="M579" s="24">
        <v>60393835</v>
      </c>
      <c r="N579" s="25">
        <v>85.073012623099999</v>
      </c>
    </row>
    <row r="580" spans="2:14" x14ac:dyDescent="0.25">
      <c r="B580" s="132" t="s">
        <v>118</v>
      </c>
      <c r="C580" s="20" t="s">
        <v>158</v>
      </c>
      <c r="D580" s="21"/>
      <c r="E580" s="21" t="s">
        <v>136</v>
      </c>
      <c r="F580" s="20"/>
      <c r="G580" s="22">
        <v>45044.546724537038</v>
      </c>
      <c r="H580" s="22">
        <v>46077</v>
      </c>
      <c r="I580" s="20" t="s">
        <v>138</v>
      </c>
      <c r="J580" s="23">
        <v>55144107</v>
      </c>
      <c r="K580" s="24">
        <v>40427397</v>
      </c>
      <c r="L580" s="23">
        <v>40032664.938026391</v>
      </c>
      <c r="M580" s="24">
        <v>55144107</v>
      </c>
      <c r="N580" s="25">
        <v>72.596451580999997</v>
      </c>
    </row>
    <row r="581" spans="2:14" x14ac:dyDescent="0.25">
      <c r="B581" s="132" t="s">
        <v>118</v>
      </c>
      <c r="C581" s="20" t="s">
        <v>158</v>
      </c>
      <c r="D581" s="21"/>
      <c r="E581" s="21" t="s">
        <v>136</v>
      </c>
      <c r="F581" s="20"/>
      <c r="G581" s="22">
        <v>45050.631678240738</v>
      </c>
      <c r="H581" s="22">
        <v>46114</v>
      </c>
      <c r="I581" s="20" t="s">
        <v>138</v>
      </c>
      <c r="J581" s="23">
        <v>27835615</v>
      </c>
      <c r="K581" s="24">
        <v>20256437</v>
      </c>
      <c r="L581" s="23">
        <v>20016335.852868438</v>
      </c>
      <c r="M581" s="24">
        <v>27835615</v>
      </c>
      <c r="N581" s="25">
        <v>71.909084289600003</v>
      </c>
    </row>
    <row r="582" spans="2:14" x14ac:dyDescent="0.25">
      <c r="B582" s="132" t="s">
        <v>118</v>
      </c>
      <c r="C582" s="20" t="s">
        <v>158</v>
      </c>
      <c r="D582" s="21"/>
      <c r="E582" s="21" t="s">
        <v>136</v>
      </c>
      <c r="F582" s="20"/>
      <c r="G582" s="22">
        <v>45056.526493055557</v>
      </c>
      <c r="H582" s="22">
        <v>45708</v>
      </c>
      <c r="I582" s="20" t="s">
        <v>138</v>
      </c>
      <c r="J582" s="23">
        <v>28911016</v>
      </c>
      <c r="K582" s="24">
        <v>23144429</v>
      </c>
      <c r="L582" s="23">
        <v>22733669.257250644</v>
      </c>
      <c r="M582" s="24">
        <v>28911016</v>
      </c>
      <c r="N582" s="25">
        <v>78.633242281199998</v>
      </c>
    </row>
    <row r="583" spans="2:14" x14ac:dyDescent="0.25">
      <c r="B583" s="132" t="s">
        <v>118</v>
      </c>
      <c r="C583" s="20" t="s">
        <v>158</v>
      </c>
      <c r="D583" s="21"/>
      <c r="E583" s="21" t="s">
        <v>136</v>
      </c>
      <c r="F583" s="20"/>
      <c r="G583" s="22">
        <v>45057.512442129635</v>
      </c>
      <c r="H583" s="22">
        <v>46044</v>
      </c>
      <c r="I583" s="20" t="s">
        <v>138</v>
      </c>
      <c r="J583" s="23">
        <v>13702325</v>
      </c>
      <c r="K583" s="24">
        <v>10051781</v>
      </c>
      <c r="L583" s="23">
        <v>10236236.006606575</v>
      </c>
      <c r="M583" s="24">
        <v>13702325</v>
      </c>
      <c r="N583" s="25">
        <v>74.704373211199993</v>
      </c>
    </row>
    <row r="584" spans="2:14" x14ac:dyDescent="0.25">
      <c r="B584" s="132" t="s">
        <v>118</v>
      </c>
      <c r="C584" s="20" t="s">
        <v>158</v>
      </c>
      <c r="D584" s="21"/>
      <c r="E584" s="21" t="s">
        <v>136</v>
      </c>
      <c r="F584" s="20"/>
      <c r="G584" s="22">
        <v>45058.535937499997</v>
      </c>
      <c r="H584" s="22">
        <v>46044</v>
      </c>
      <c r="I584" s="20" t="s">
        <v>138</v>
      </c>
      <c r="J584" s="23">
        <v>8221395</v>
      </c>
      <c r="K584" s="24">
        <v>6033287</v>
      </c>
      <c r="L584" s="23">
        <v>6141765.8991503362</v>
      </c>
      <c r="M584" s="24">
        <v>8221395</v>
      </c>
      <c r="N584" s="25">
        <v>74.704668722899996</v>
      </c>
    </row>
    <row r="585" spans="2:14" x14ac:dyDescent="0.25">
      <c r="B585" s="132" t="s">
        <v>118</v>
      </c>
      <c r="C585" s="20" t="s">
        <v>158</v>
      </c>
      <c r="D585" s="21"/>
      <c r="E585" s="21" t="s">
        <v>136</v>
      </c>
      <c r="F585" s="20"/>
      <c r="G585" s="22">
        <v>45070.525011574078</v>
      </c>
      <c r="H585" s="22">
        <v>45799</v>
      </c>
      <c r="I585" s="20" t="s">
        <v>138</v>
      </c>
      <c r="J585" s="23">
        <v>13590136</v>
      </c>
      <c r="K585" s="24">
        <v>10394521</v>
      </c>
      <c r="L585" s="23">
        <v>10156026.369620465</v>
      </c>
      <c r="M585" s="24">
        <v>13590136</v>
      </c>
      <c r="N585" s="25">
        <v>74.730866340299997</v>
      </c>
    </row>
    <row r="586" spans="2:14" x14ac:dyDescent="0.25">
      <c r="B586" s="132" t="s">
        <v>118</v>
      </c>
      <c r="C586" s="20" t="s">
        <v>158</v>
      </c>
      <c r="D586" s="21"/>
      <c r="E586" s="21" t="s">
        <v>136</v>
      </c>
      <c r="F586" s="20"/>
      <c r="G586" s="22">
        <v>45071.606620370374</v>
      </c>
      <c r="H586" s="22">
        <v>46114</v>
      </c>
      <c r="I586" s="20" t="s">
        <v>138</v>
      </c>
      <c r="J586" s="23">
        <v>12526031</v>
      </c>
      <c r="K586" s="24">
        <v>9182712</v>
      </c>
      <c r="L586" s="23">
        <v>9007359.1362139583</v>
      </c>
      <c r="M586" s="24">
        <v>12526031</v>
      </c>
      <c r="N586" s="25">
        <v>71.909123777600001</v>
      </c>
    </row>
    <row r="587" spans="2:14" x14ac:dyDescent="0.25">
      <c r="B587" s="132" t="s">
        <v>118</v>
      </c>
      <c r="C587" s="20" t="s">
        <v>158</v>
      </c>
      <c r="D587" s="21"/>
      <c r="E587" s="21" t="s">
        <v>136</v>
      </c>
      <c r="F587" s="20"/>
      <c r="G587" s="22">
        <v>45075.54996527778</v>
      </c>
      <c r="H587" s="22">
        <v>45197</v>
      </c>
      <c r="I587" s="20" t="s">
        <v>138</v>
      </c>
      <c r="J587" s="23">
        <v>21470958</v>
      </c>
      <c r="K587" s="24">
        <v>20484931</v>
      </c>
      <c r="L587" s="23">
        <v>20010150.427247964</v>
      </c>
      <c r="M587" s="24">
        <v>21470958</v>
      </c>
      <c r="N587" s="25">
        <v>93.196355874100007</v>
      </c>
    </row>
    <row r="588" spans="2:14" x14ac:dyDescent="0.25">
      <c r="B588" s="132" t="s">
        <v>118</v>
      </c>
      <c r="C588" s="20" t="s">
        <v>158</v>
      </c>
      <c r="D588" s="21"/>
      <c r="E588" s="21" t="s">
        <v>136</v>
      </c>
      <c r="F588" s="20"/>
      <c r="G588" s="22">
        <v>45084.542141203703</v>
      </c>
      <c r="H588" s="22">
        <v>46044</v>
      </c>
      <c r="I588" s="20" t="s">
        <v>138</v>
      </c>
      <c r="J588" s="23">
        <v>4110703</v>
      </c>
      <c r="K588" s="24">
        <v>3045491</v>
      </c>
      <c r="L588" s="23">
        <v>3071073.0496202013</v>
      </c>
      <c r="M588" s="24">
        <v>4110703</v>
      </c>
      <c r="N588" s="25">
        <v>74.709193284500003</v>
      </c>
    </row>
    <row r="589" spans="2:14" x14ac:dyDescent="0.25">
      <c r="B589" s="132" t="s">
        <v>118</v>
      </c>
      <c r="C589" s="20" t="s">
        <v>158</v>
      </c>
      <c r="D589" s="21"/>
      <c r="E589" s="21" t="s">
        <v>136</v>
      </c>
      <c r="F589" s="20"/>
      <c r="G589" s="22">
        <v>45086.601111111115</v>
      </c>
      <c r="H589" s="22">
        <v>46114</v>
      </c>
      <c r="I589" s="20" t="s">
        <v>138</v>
      </c>
      <c r="J589" s="23">
        <v>30619178</v>
      </c>
      <c r="K589" s="24">
        <v>22564164</v>
      </c>
      <c r="L589" s="23">
        <v>22017255.187289245</v>
      </c>
      <c r="M589" s="24">
        <v>30619178</v>
      </c>
      <c r="N589" s="25">
        <v>71.906748075600007</v>
      </c>
    </row>
    <row r="590" spans="2:14" x14ac:dyDescent="0.25">
      <c r="B590" s="132" t="s">
        <v>118</v>
      </c>
      <c r="C590" s="20" t="s">
        <v>158</v>
      </c>
      <c r="D590" s="21"/>
      <c r="E590" s="21" t="s">
        <v>136</v>
      </c>
      <c r="F590" s="20"/>
      <c r="G590" s="22">
        <v>45105.545729166661</v>
      </c>
      <c r="H590" s="22">
        <v>46114</v>
      </c>
      <c r="I590" s="20" t="s">
        <v>138</v>
      </c>
      <c r="J590" s="23">
        <v>25828025</v>
      </c>
      <c r="K590" s="24">
        <v>18999999</v>
      </c>
      <c r="L590" s="23">
        <v>19013320.800162856</v>
      </c>
      <c r="M590" s="24">
        <v>25828025</v>
      </c>
      <c r="N590" s="25">
        <v>73.615078195699994</v>
      </c>
    </row>
    <row r="591" spans="2:14" x14ac:dyDescent="0.25">
      <c r="B591" s="132" t="s">
        <v>118</v>
      </c>
      <c r="C591" s="20" t="s">
        <v>133</v>
      </c>
      <c r="D591" s="21"/>
      <c r="E591" s="21" t="s">
        <v>136</v>
      </c>
      <c r="F591" s="20" t="s">
        <v>137</v>
      </c>
      <c r="G591" s="22">
        <v>44628.657442129632</v>
      </c>
      <c r="H591" s="22">
        <v>45362</v>
      </c>
      <c r="I591" s="20" t="s">
        <v>138</v>
      </c>
      <c r="J591" s="23">
        <v>1202929</v>
      </c>
      <c r="K591" s="24">
        <v>1020958</v>
      </c>
      <c r="L591" s="23">
        <v>1004768.3014134186</v>
      </c>
      <c r="M591" s="24">
        <v>1202929</v>
      </c>
      <c r="N591" s="25">
        <v>83.526816745900007</v>
      </c>
    </row>
    <row r="592" spans="2:14" x14ac:dyDescent="0.25">
      <c r="B592" s="132" t="s">
        <v>118</v>
      </c>
      <c r="C592" s="20" t="s">
        <v>133</v>
      </c>
      <c r="D592" s="21"/>
      <c r="E592" s="21" t="s">
        <v>136</v>
      </c>
      <c r="F592" s="20" t="s">
        <v>137</v>
      </c>
      <c r="G592" s="22">
        <v>44659.630995370375</v>
      </c>
      <c r="H592" s="22">
        <v>45362</v>
      </c>
      <c r="I592" s="20" t="s">
        <v>138</v>
      </c>
      <c r="J592" s="23">
        <v>5902467</v>
      </c>
      <c r="K592" s="24">
        <v>5035753</v>
      </c>
      <c r="L592" s="23">
        <v>5025751.2368430421</v>
      </c>
      <c r="M592" s="24">
        <v>5902467</v>
      </c>
      <c r="N592" s="25">
        <v>85.1466215202</v>
      </c>
    </row>
    <row r="593" spans="2:14" x14ac:dyDescent="0.25">
      <c r="B593" s="132" t="s">
        <v>118</v>
      </c>
      <c r="C593" s="20" t="s">
        <v>133</v>
      </c>
      <c r="D593" s="21"/>
      <c r="E593" s="21" t="s">
        <v>136</v>
      </c>
      <c r="F593" s="20" t="s">
        <v>137</v>
      </c>
      <c r="G593" s="22">
        <v>44662.509305555555</v>
      </c>
      <c r="H593" s="22">
        <v>45362</v>
      </c>
      <c r="I593" s="20" t="s">
        <v>138</v>
      </c>
      <c r="J593" s="23">
        <v>1180491</v>
      </c>
      <c r="K593" s="24">
        <v>1007891</v>
      </c>
      <c r="L593" s="23">
        <v>1005150.6546753348</v>
      </c>
      <c r="M593" s="24">
        <v>1180491</v>
      </c>
      <c r="N593" s="25">
        <v>85.146829130900002</v>
      </c>
    </row>
    <row r="594" spans="2:14" x14ac:dyDescent="0.25">
      <c r="B594" s="132" t="s">
        <v>118</v>
      </c>
      <c r="C594" s="20" t="s">
        <v>133</v>
      </c>
      <c r="D594" s="21"/>
      <c r="E594" s="21" t="s">
        <v>136</v>
      </c>
      <c r="F594" s="20" t="s">
        <v>137</v>
      </c>
      <c r="G594" s="22">
        <v>44670.552662037029</v>
      </c>
      <c r="H594" s="22">
        <v>45362</v>
      </c>
      <c r="I594" s="20" t="s">
        <v>138</v>
      </c>
      <c r="J594" s="23">
        <v>1180491</v>
      </c>
      <c r="K594" s="24">
        <v>1009863</v>
      </c>
      <c r="L594" s="23">
        <v>1005152.7180925583</v>
      </c>
      <c r="M594" s="24">
        <v>1180491</v>
      </c>
      <c r="N594" s="25">
        <v>85.147003924000003</v>
      </c>
    </row>
    <row r="595" spans="2:14" x14ac:dyDescent="0.25">
      <c r="B595" s="132" t="s">
        <v>118</v>
      </c>
      <c r="C595" s="20" t="s">
        <v>133</v>
      </c>
      <c r="D595" s="21"/>
      <c r="E595" s="21" t="s">
        <v>136</v>
      </c>
      <c r="F595" s="20" t="s">
        <v>137</v>
      </c>
      <c r="G595" s="22">
        <v>44671.49296296297</v>
      </c>
      <c r="H595" s="22">
        <v>45362</v>
      </c>
      <c r="I595" s="20" t="s">
        <v>138</v>
      </c>
      <c r="J595" s="23">
        <v>2360988</v>
      </c>
      <c r="K595" s="24">
        <v>2020219</v>
      </c>
      <c r="L595" s="23">
        <v>2010307.6730061101</v>
      </c>
      <c r="M595" s="24">
        <v>2360988</v>
      </c>
      <c r="N595" s="25">
        <v>85.146882280100002</v>
      </c>
    </row>
    <row r="596" spans="2:14" x14ac:dyDescent="0.25">
      <c r="B596" s="132" t="s">
        <v>118</v>
      </c>
      <c r="C596" s="20" t="s">
        <v>133</v>
      </c>
      <c r="D596" s="21"/>
      <c r="E596" s="21" t="s">
        <v>136</v>
      </c>
      <c r="F596" s="20" t="s">
        <v>137</v>
      </c>
      <c r="G596" s="22">
        <v>44672.562442129631</v>
      </c>
      <c r="H596" s="22">
        <v>45362</v>
      </c>
      <c r="I596" s="20" t="s">
        <v>138</v>
      </c>
      <c r="J596" s="23">
        <v>1180491</v>
      </c>
      <c r="K596" s="24">
        <v>1010358</v>
      </c>
      <c r="L596" s="23">
        <v>1005152.875092125</v>
      </c>
      <c r="M596" s="24">
        <v>1180491</v>
      </c>
      <c r="N596" s="25">
        <v>85.147017223500001</v>
      </c>
    </row>
    <row r="597" spans="2:14" x14ac:dyDescent="0.25">
      <c r="B597" s="132" t="s">
        <v>118</v>
      </c>
      <c r="C597" s="20" t="s">
        <v>133</v>
      </c>
      <c r="D597" s="21"/>
      <c r="E597" s="21" t="s">
        <v>136</v>
      </c>
      <c r="F597" s="20" t="s">
        <v>137</v>
      </c>
      <c r="G597" s="22">
        <v>44676.521412037036</v>
      </c>
      <c r="H597" s="22">
        <v>45362</v>
      </c>
      <c r="I597" s="20" t="s">
        <v>138</v>
      </c>
      <c r="J597" s="23">
        <v>1180491</v>
      </c>
      <c r="K597" s="24">
        <v>1011343</v>
      </c>
      <c r="L597" s="23">
        <v>1005153.3124483818</v>
      </c>
      <c r="M597" s="24">
        <v>1180491</v>
      </c>
      <c r="N597" s="25">
        <v>85.147054272199995</v>
      </c>
    </row>
    <row r="598" spans="2:14" x14ac:dyDescent="0.25">
      <c r="B598" s="132" t="s">
        <v>118</v>
      </c>
      <c r="C598" s="20" t="s">
        <v>133</v>
      </c>
      <c r="D598" s="21"/>
      <c r="E598" s="21" t="s">
        <v>136</v>
      </c>
      <c r="F598" s="20" t="s">
        <v>137</v>
      </c>
      <c r="G598" s="22">
        <v>44679.595810185187</v>
      </c>
      <c r="H598" s="22">
        <v>45362</v>
      </c>
      <c r="I598" s="20" t="s">
        <v>138</v>
      </c>
      <c r="J598" s="23">
        <v>3541479</v>
      </c>
      <c r="K598" s="24">
        <v>3036246</v>
      </c>
      <c r="L598" s="23">
        <v>3015461.8040961768</v>
      </c>
      <c r="M598" s="24">
        <v>3541479</v>
      </c>
      <c r="N598" s="25">
        <v>85.146962726500007</v>
      </c>
    </row>
    <row r="599" spans="2:14" x14ac:dyDescent="0.25">
      <c r="B599" s="132" t="s">
        <v>118</v>
      </c>
      <c r="C599" s="20" t="s">
        <v>133</v>
      </c>
      <c r="D599" s="21"/>
      <c r="E599" s="21" t="s">
        <v>136</v>
      </c>
      <c r="F599" s="20" t="s">
        <v>137</v>
      </c>
      <c r="G599" s="22">
        <v>44748.541678240741</v>
      </c>
      <c r="H599" s="22">
        <v>45362</v>
      </c>
      <c r="I599" s="20" t="s">
        <v>138</v>
      </c>
      <c r="J599" s="23">
        <v>11580550</v>
      </c>
      <c r="K599" s="24">
        <v>10066576</v>
      </c>
      <c r="L599" s="23">
        <v>10051528.095196232</v>
      </c>
      <c r="M599" s="24">
        <v>11580550</v>
      </c>
      <c r="N599" s="25">
        <v>86.7966382874</v>
      </c>
    </row>
    <row r="600" spans="2:14" x14ac:dyDescent="0.25">
      <c r="B600" s="132" t="s">
        <v>118</v>
      </c>
      <c r="C600" s="20" t="s">
        <v>133</v>
      </c>
      <c r="D600" s="21"/>
      <c r="E600" s="21" t="s">
        <v>136</v>
      </c>
      <c r="F600" s="20" t="s">
        <v>137</v>
      </c>
      <c r="G600" s="22">
        <v>44748.541886574072</v>
      </c>
      <c r="H600" s="22">
        <v>45362</v>
      </c>
      <c r="I600" s="20" t="s">
        <v>138</v>
      </c>
      <c r="J600" s="23">
        <v>9264439</v>
      </c>
      <c r="K600" s="24">
        <v>8062859</v>
      </c>
      <c r="L600" s="23">
        <v>8045384.5094543071</v>
      </c>
      <c r="M600" s="24">
        <v>9264439</v>
      </c>
      <c r="N600" s="25">
        <v>86.841572484400004</v>
      </c>
    </row>
    <row r="601" spans="2:14" x14ac:dyDescent="0.25">
      <c r="B601" s="132" t="s">
        <v>118</v>
      </c>
      <c r="C601" s="20" t="s">
        <v>133</v>
      </c>
      <c r="D601" s="21"/>
      <c r="E601" s="21" t="s">
        <v>136</v>
      </c>
      <c r="F601" s="20" t="s">
        <v>137</v>
      </c>
      <c r="G601" s="22">
        <v>44875.54047453704</v>
      </c>
      <c r="H601" s="22">
        <v>45362</v>
      </c>
      <c r="I601" s="20" t="s">
        <v>138</v>
      </c>
      <c r="J601" s="23">
        <v>34068494</v>
      </c>
      <c r="K601" s="24">
        <v>30466027</v>
      </c>
      <c r="L601" s="23">
        <v>30154801.539413448</v>
      </c>
      <c r="M601" s="24">
        <v>34068494</v>
      </c>
      <c r="N601" s="25">
        <v>88.5122821673</v>
      </c>
    </row>
    <row r="602" spans="2:14" x14ac:dyDescent="0.25">
      <c r="B602" s="132" t="s">
        <v>118</v>
      </c>
      <c r="C602" s="20" t="s">
        <v>133</v>
      </c>
      <c r="D602" s="21"/>
      <c r="E602" s="21" t="s">
        <v>136</v>
      </c>
      <c r="F602" s="20" t="s">
        <v>137</v>
      </c>
      <c r="G602" s="22">
        <v>44950.477118055562</v>
      </c>
      <c r="H602" s="22">
        <v>46785</v>
      </c>
      <c r="I602" s="20" t="s">
        <v>138</v>
      </c>
      <c r="J602" s="23">
        <v>138495618</v>
      </c>
      <c r="K602" s="24">
        <v>101051095</v>
      </c>
      <c r="L602" s="23">
        <v>100705574.53973114</v>
      </c>
      <c r="M602" s="24">
        <v>138495618</v>
      </c>
      <c r="N602" s="25">
        <v>72.713906760399993</v>
      </c>
    </row>
    <row r="603" spans="2:14" x14ac:dyDescent="0.25">
      <c r="B603" s="132" t="s">
        <v>118</v>
      </c>
      <c r="C603" s="20" t="s">
        <v>133</v>
      </c>
      <c r="D603" s="21"/>
      <c r="E603" s="21" t="s">
        <v>136</v>
      </c>
      <c r="F603" s="20" t="s">
        <v>137</v>
      </c>
      <c r="G603" s="22">
        <v>44959.651643518519</v>
      </c>
      <c r="H603" s="22">
        <v>46785</v>
      </c>
      <c r="I603" s="20" t="s">
        <v>138</v>
      </c>
      <c r="J603" s="23">
        <v>138495618</v>
      </c>
      <c r="K603" s="24">
        <v>101226164</v>
      </c>
      <c r="L603" s="23">
        <v>100697058.68220435</v>
      </c>
      <c r="M603" s="24">
        <v>138495618</v>
      </c>
      <c r="N603" s="25">
        <v>72.707757932199996</v>
      </c>
    </row>
    <row r="604" spans="2:14" x14ac:dyDescent="0.25">
      <c r="B604" s="132" t="s">
        <v>118</v>
      </c>
      <c r="C604" s="20" t="s">
        <v>133</v>
      </c>
      <c r="D604" s="21"/>
      <c r="E604" s="21" t="s">
        <v>136</v>
      </c>
      <c r="F604" s="20" t="s">
        <v>137</v>
      </c>
      <c r="G604" s="22">
        <v>45021.555717592593</v>
      </c>
      <c r="H604" s="22">
        <v>47865</v>
      </c>
      <c r="I604" s="20" t="s">
        <v>138</v>
      </c>
      <c r="J604" s="23">
        <v>81539730</v>
      </c>
      <c r="K604" s="24">
        <v>50706803</v>
      </c>
      <c r="L604" s="23">
        <v>51639087.289892271</v>
      </c>
      <c r="M604" s="24">
        <v>81539730</v>
      </c>
      <c r="N604" s="25">
        <v>63.329970910999997</v>
      </c>
    </row>
    <row r="605" spans="2:14" x14ac:dyDescent="0.25">
      <c r="B605" s="132" t="s">
        <v>118</v>
      </c>
      <c r="C605" s="20" t="s">
        <v>134</v>
      </c>
      <c r="D605" s="21"/>
      <c r="E605" s="21" t="s">
        <v>136</v>
      </c>
      <c r="F605" s="20" t="s">
        <v>137</v>
      </c>
      <c r="G605" s="22">
        <v>44669.516851851855</v>
      </c>
      <c r="H605" s="22">
        <v>45446</v>
      </c>
      <c r="I605" s="20" t="s">
        <v>138</v>
      </c>
      <c r="J605" s="23">
        <v>4785340</v>
      </c>
      <c r="K605" s="24">
        <v>4040273</v>
      </c>
      <c r="L605" s="23">
        <v>4023891.6646305216</v>
      </c>
      <c r="M605" s="24">
        <v>4785340</v>
      </c>
      <c r="N605" s="25">
        <v>84.087894791799997</v>
      </c>
    </row>
    <row r="606" spans="2:14" x14ac:dyDescent="0.25">
      <c r="B606" s="132" t="s">
        <v>118</v>
      </c>
      <c r="C606" s="20" t="s">
        <v>134</v>
      </c>
      <c r="D606" s="21"/>
      <c r="E606" s="21" t="s">
        <v>136</v>
      </c>
      <c r="F606" s="20" t="s">
        <v>137</v>
      </c>
      <c r="G606" s="22">
        <v>44671.491886574076</v>
      </c>
      <c r="H606" s="22">
        <v>45446</v>
      </c>
      <c r="I606" s="20" t="s">
        <v>138</v>
      </c>
      <c r="J606" s="23">
        <v>7178010</v>
      </c>
      <c r="K606" s="24">
        <v>6063289</v>
      </c>
      <c r="L606" s="23">
        <v>6035838.6811542632</v>
      </c>
      <c r="M606" s="24">
        <v>7178010</v>
      </c>
      <c r="N606" s="25">
        <v>84.087911289499999</v>
      </c>
    </row>
    <row r="607" spans="2:14" x14ac:dyDescent="0.25">
      <c r="B607" s="132" t="s">
        <v>118</v>
      </c>
      <c r="C607" s="20" t="s">
        <v>134</v>
      </c>
      <c r="D607" s="21"/>
      <c r="E607" s="21" t="s">
        <v>136</v>
      </c>
      <c r="F607" s="20" t="s">
        <v>137</v>
      </c>
      <c r="G607" s="22">
        <v>44672.561296296291</v>
      </c>
      <c r="H607" s="22">
        <v>45446</v>
      </c>
      <c r="I607" s="20" t="s">
        <v>138</v>
      </c>
      <c r="J607" s="23">
        <v>1196335</v>
      </c>
      <c r="K607" s="24">
        <v>1010787</v>
      </c>
      <c r="L607" s="23">
        <v>1005973.1135257105</v>
      </c>
      <c r="M607" s="24">
        <v>1196335</v>
      </c>
      <c r="N607" s="25">
        <v>84.087911289499999</v>
      </c>
    </row>
    <row r="608" spans="2:14" x14ac:dyDescent="0.25">
      <c r="B608" s="132" t="s">
        <v>118</v>
      </c>
      <c r="C608" s="20" t="s">
        <v>134</v>
      </c>
      <c r="D608" s="21"/>
      <c r="E608" s="21" t="s">
        <v>136</v>
      </c>
      <c r="F608" s="20" t="s">
        <v>137</v>
      </c>
      <c r="G608" s="22">
        <v>44676.520405092589</v>
      </c>
      <c r="H608" s="22">
        <v>45446</v>
      </c>
      <c r="I608" s="20" t="s">
        <v>138</v>
      </c>
      <c r="J608" s="23">
        <v>1196335</v>
      </c>
      <c r="K608" s="24">
        <v>1011746</v>
      </c>
      <c r="L608" s="23">
        <v>1005973.1529993365</v>
      </c>
      <c r="M608" s="24">
        <v>1196335</v>
      </c>
      <c r="N608" s="25">
        <v>84.087914589099995</v>
      </c>
    </row>
    <row r="609" spans="2:14" x14ac:dyDescent="0.25">
      <c r="B609" s="132" t="s">
        <v>118</v>
      </c>
      <c r="C609" s="20" t="s">
        <v>134</v>
      </c>
      <c r="D609" s="21"/>
      <c r="E609" s="21" t="s">
        <v>136</v>
      </c>
      <c r="F609" s="20" t="s">
        <v>137</v>
      </c>
      <c r="G609" s="22">
        <v>44684.750821759262</v>
      </c>
      <c r="H609" s="22">
        <v>45446</v>
      </c>
      <c r="I609" s="20" t="s">
        <v>138</v>
      </c>
      <c r="J609" s="23">
        <v>5981675</v>
      </c>
      <c r="K609" s="24">
        <v>5068321</v>
      </c>
      <c r="L609" s="23">
        <v>5029859.1778442906</v>
      </c>
      <c r="M609" s="24">
        <v>5981675</v>
      </c>
      <c r="N609" s="25">
        <v>84.087804466899996</v>
      </c>
    </row>
    <row r="610" spans="2:14" x14ac:dyDescent="0.25">
      <c r="B610" s="132" t="s">
        <v>118</v>
      </c>
      <c r="C610" s="20" t="s">
        <v>134</v>
      </c>
      <c r="D610" s="21"/>
      <c r="E610" s="21" t="s">
        <v>136</v>
      </c>
      <c r="F610" s="20" t="s">
        <v>137</v>
      </c>
      <c r="G610" s="22">
        <v>44687.514745370368</v>
      </c>
      <c r="H610" s="22">
        <v>45446</v>
      </c>
      <c r="I610" s="20" t="s">
        <v>138</v>
      </c>
      <c r="J610" s="23">
        <v>1196335</v>
      </c>
      <c r="K610" s="24">
        <v>1014383</v>
      </c>
      <c r="L610" s="23">
        <v>1005970.893139579</v>
      </c>
      <c r="M610" s="24">
        <v>1196335</v>
      </c>
      <c r="N610" s="25">
        <v>84.087725690499994</v>
      </c>
    </row>
    <row r="611" spans="2:14" x14ac:dyDescent="0.25">
      <c r="B611" s="132" t="s">
        <v>118</v>
      </c>
      <c r="C611" s="20" t="s">
        <v>134</v>
      </c>
      <c r="D611" s="21"/>
      <c r="E611" s="21" t="s">
        <v>136</v>
      </c>
      <c r="F611" s="20" t="s">
        <v>137</v>
      </c>
      <c r="G611" s="22">
        <v>44693.530381944445</v>
      </c>
      <c r="H611" s="22">
        <v>45446</v>
      </c>
      <c r="I611" s="20" t="s">
        <v>138</v>
      </c>
      <c r="J611" s="23">
        <v>1196335</v>
      </c>
      <c r="K611" s="24">
        <v>1015820</v>
      </c>
      <c r="L611" s="23">
        <v>1005968.2582949523</v>
      </c>
      <c r="M611" s="24">
        <v>1196335</v>
      </c>
      <c r="N611" s="25">
        <v>84.087505447500007</v>
      </c>
    </row>
    <row r="612" spans="2:14" x14ac:dyDescent="0.25">
      <c r="B612" s="132" t="s">
        <v>118</v>
      </c>
      <c r="C612" s="20" t="s">
        <v>134</v>
      </c>
      <c r="D612" s="21"/>
      <c r="E612" s="21" t="s">
        <v>136</v>
      </c>
      <c r="F612" s="20" t="s">
        <v>137</v>
      </c>
      <c r="G612" s="22">
        <v>44694.522453703707</v>
      </c>
      <c r="H612" s="22">
        <v>45446</v>
      </c>
      <c r="I612" s="20" t="s">
        <v>138</v>
      </c>
      <c r="J612" s="23">
        <v>1196335</v>
      </c>
      <c r="K612" s="24">
        <v>1016063</v>
      </c>
      <c r="L612" s="23">
        <v>1005968.2582949523</v>
      </c>
      <c r="M612" s="24">
        <v>1196335</v>
      </c>
      <c r="N612" s="25">
        <v>84.087505447500007</v>
      </c>
    </row>
    <row r="613" spans="2:14" x14ac:dyDescent="0.25">
      <c r="B613" s="132" t="s">
        <v>118</v>
      </c>
      <c r="C613" s="20" t="s">
        <v>134</v>
      </c>
      <c r="D613" s="21"/>
      <c r="E613" s="21" t="s">
        <v>136</v>
      </c>
      <c r="F613" s="20" t="s">
        <v>137</v>
      </c>
      <c r="G613" s="22">
        <v>44699.524710648147</v>
      </c>
      <c r="H613" s="22">
        <v>45446</v>
      </c>
      <c r="I613" s="20" t="s">
        <v>138</v>
      </c>
      <c r="J613" s="23">
        <v>3589005</v>
      </c>
      <c r="K613" s="24">
        <v>3051781</v>
      </c>
      <c r="L613" s="23">
        <v>3017893.8359118565</v>
      </c>
      <c r="M613" s="24">
        <v>3589005</v>
      </c>
      <c r="N613" s="25">
        <v>84.087200656199997</v>
      </c>
    </row>
    <row r="614" spans="2:14" x14ac:dyDescent="0.25">
      <c r="B614" s="132" t="s">
        <v>118</v>
      </c>
      <c r="C614" s="20" t="s">
        <v>134</v>
      </c>
      <c r="D614" s="21"/>
      <c r="E614" s="21" t="s">
        <v>136</v>
      </c>
      <c r="F614" s="20" t="s">
        <v>137</v>
      </c>
      <c r="G614" s="22">
        <v>44712.522048611107</v>
      </c>
      <c r="H614" s="22">
        <v>46171</v>
      </c>
      <c r="I614" s="20" t="s">
        <v>138</v>
      </c>
      <c r="J614" s="23">
        <v>1369748</v>
      </c>
      <c r="K614" s="24">
        <v>999998</v>
      </c>
      <c r="L614" s="23">
        <v>999999.83865280729</v>
      </c>
      <c r="M614" s="24">
        <v>1369748</v>
      </c>
      <c r="N614" s="25">
        <v>73.006117815300001</v>
      </c>
    </row>
    <row r="615" spans="2:14" x14ac:dyDescent="0.25">
      <c r="B615" s="132" t="s">
        <v>118</v>
      </c>
      <c r="C615" s="20" t="s">
        <v>134</v>
      </c>
      <c r="D615" s="21"/>
      <c r="E615" s="21" t="s">
        <v>136</v>
      </c>
      <c r="F615" s="20" t="s">
        <v>137</v>
      </c>
      <c r="G615" s="22">
        <v>44713.523229166669</v>
      </c>
      <c r="H615" s="22">
        <v>46171</v>
      </c>
      <c r="I615" s="20" t="s">
        <v>138</v>
      </c>
      <c r="J615" s="23">
        <v>4109235</v>
      </c>
      <c r="K615" s="24">
        <v>3000760</v>
      </c>
      <c r="L615" s="23">
        <v>2999998.4975740793</v>
      </c>
      <c r="M615" s="24">
        <v>4109235</v>
      </c>
      <c r="N615" s="25">
        <v>73.006252929699997</v>
      </c>
    </row>
    <row r="616" spans="2:14" x14ac:dyDescent="0.25">
      <c r="B616" s="132" t="s">
        <v>118</v>
      </c>
      <c r="C616" s="20" t="s">
        <v>134</v>
      </c>
      <c r="D616" s="21"/>
      <c r="E616" s="21" t="s">
        <v>136</v>
      </c>
      <c r="F616" s="20" t="s">
        <v>137</v>
      </c>
      <c r="G616" s="22">
        <v>44715.52888888889</v>
      </c>
      <c r="H616" s="22">
        <v>46171</v>
      </c>
      <c r="I616" s="20" t="s">
        <v>138</v>
      </c>
      <c r="J616" s="23">
        <v>1369748</v>
      </c>
      <c r="K616" s="24">
        <v>1000758</v>
      </c>
      <c r="L616" s="23">
        <v>1000001.8473857392</v>
      </c>
      <c r="M616" s="24">
        <v>1369748</v>
      </c>
      <c r="N616" s="25">
        <v>73.006264465100003</v>
      </c>
    </row>
    <row r="617" spans="2:14" x14ac:dyDescent="0.25">
      <c r="B617" s="132" t="s">
        <v>118</v>
      </c>
      <c r="C617" s="20" t="s">
        <v>134</v>
      </c>
      <c r="D617" s="21"/>
      <c r="E617" s="21" t="s">
        <v>136</v>
      </c>
      <c r="F617" s="20" t="s">
        <v>137</v>
      </c>
      <c r="G617" s="22">
        <v>44718.540046296293</v>
      </c>
      <c r="H617" s="22">
        <v>45446</v>
      </c>
      <c r="I617" s="20" t="s">
        <v>138</v>
      </c>
      <c r="J617" s="23">
        <v>4698080</v>
      </c>
      <c r="K617" s="24">
        <v>4000000</v>
      </c>
      <c r="L617" s="23">
        <v>4023784.2600058755</v>
      </c>
      <c r="M617" s="24">
        <v>4698080</v>
      </c>
      <c r="N617" s="25">
        <v>85.647418945699997</v>
      </c>
    </row>
    <row r="618" spans="2:14" x14ac:dyDescent="0.25">
      <c r="B618" s="132" t="s">
        <v>118</v>
      </c>
      <c r="C618" s="20" t="s">
        <v>134</v>
      </c>
      <c r="D618" s="21"/>
      <c r="E618" s="21" t="s">
        <v>136</v>
      </c>
      <c r="F618" s="20" t="s">
        <v>137</v>
      </c>
      <c r="G618" s="22">
        <v>44727.499120370376</v>
      </c>
      <c r="H618" s="22">
        <v>45446</v>
      </c>
      <c r="I618" s="20" t="s">
        <v>138</v>
      </c>
      <c r="J618" s="23">
        <v>2349040</v>
      </c>
      <c r="K618" s="24">
        <v>2004317</v>
      </c>
      <c r="L618" s="23">
        <v>2011912.7540128382</v>
      </c>
      <c r="M618" s="24">
        <v>2349040</v>
      </c>
      <c r="N618" s="25">
        <v>85.648296921799997</v>
      </c>
    </row>
    <row r="619" spans="2:14" x14ac:dyDescent="0.25">
      <c r="B619" s="132" t="s">
        <v>118</v>
      </c>
      <c r="C619" s="20" t="s">
        <v>134</v>
      </c>
      <c r="D619" s="21"/>
      <c r="E619" s="21" t="s">
        <v>136</v>
      </c>
      <c r="F619" s="20" t="s">
        <v>137</v>
      </c>
      <c r="G619" s="22">
        <v>44743.621203703704</v>
      </c>
      <c r="H619" s="22">
        <v>45446</v>
      </c>
      <c r="I619" s="20" t="s">
        <v>138</v>
      </c>
      <c r="J619" s="23">
        <v>7047120</v>
      </c>
      <c r="K619" s="24">
        <v>6035960</v>
      </c>
      <c r="L619" s="23">
        <v>6035817.7503425097</v>
      </c>
      <c r="M619" s="24">
        <v>7047120</v>
      </c>
      <c r="N619" s="25">
        <v>85.649424876300003</v>
      </c>
    </row>
    <row r="620" spans="2:14" x14ac:dyDescent="0.25">
      <c r="B620" s="132" t="s">
        <v>118</v>
      </c>
      <c r="C620" s="20" t="s">
        <v>134</v>
      </c>
      <c r="D620" s="21"/>
      <c r="E620" s="21" t="s">
        <v>136</v>
      </c>
      <c r="F620" s="20" t="s">
        <v>137</v>
      </c>
      <c r="G620" s="22">
        <v>44746.502349537033</v>
      </c>
      <c r="H620" s="22">
        <v>45446</v>
      </c>
      <c r="I620" s="20" t="s">
        <v>138</v>
      </c>
      <c r="J620" s="23">
        <v>11745208</v>
      </c>
      <c r="K620" s="24">
        <v>10067124</v>
      </c>
      <c r="L620" s="23">
        <v>10059717.383144422</v>
      </c>
      <c r="M620" s="24">
        <v>11745208</v>
      </c>
      <c r="N620" s="25">
        <v>85.649546463099995</v>
      </c>
    </row>
    <row r="621" spans="2:14" x14ac:dyDescent="0.25">
      <c r="B621" s="132" t="s">
        <v>118</v>
      </c>
      <c r="C621" s="20" t="s">
        <v>134</v>
      </c>
      <c r="D621" s="21"/>
      <c r="E621" s="21" t="s">
        <v>136</v>
      </c>
      <c r="F621" s="20" t="s">
        <v>137</v>
      </c>
      <c r="G621" s="22">
        <v>44799.520844907413</v>
      </c>
      <c r="H621" s="22">
        <v>45446</v>
      </c>
      <c r="I621" s="20" t="s">
        <v>138</v>
      </c>
      <c r="J621" s="23">
        <v>11745208</v>
      </c>
      <c r="K621" s="24">
        <v>10194178</v>
      </c>
      <c r="L621" s="23">
        <v>10059589.885509955</v>
      </c>
      <c r="M621" s="24">
        <v>11745208</v>
      </c>
      <c r="N621" s="25">
        <v>85.648460934100001</v>
      </c>
    </row>
    <row r="622" spans="2:14" x14ac:dyDescent="0.25">
      <c r="B622" s="132" t="s">
        <v>118</v>
      </c>
      <c r="C622" s="20" t="s">
        <v>134</v>
      </c>
      <c r="D622" s="21"/>
      <c r="E622" s="21" t="s">
        <v>136</v>
      </c>
      <c r="F622" s="20" t="s">
        <v>137</v>
      </c>
      <c r="G622" s="22">
        <v>44916.580543981479</v>
      </c>
      <c r="H622" s="22">
        <v>47269</v>
      </c>
      <c r="I622" s="20" t="s">
        <v>138</v>
      </c>
      <c r="J622" s="23">
        <v>66016432</v>
      </c>
      <c r="K622" s="24">
        <v>40230137</v>
      </c>
      <c r="L622" s="23">
        <v>40000236.221342176</v>
      </c>
      <c r="M622" s="24">
        <v>66016432</v>
      </c>
      <c r="N622" s="25">
        <v>60.591333111300003</v>
      </c>
    </row>
    <row r="623" spans="2:14" x14ac:dyDescent="0.25">
      <c r="B623" s="132" t="s">
        <v>118</v>
      </c>
      <c r="C623" s="20" t="s">
        <v>134</v>
      </c>
      <c r="D623" s="21"/>
      <c r="E623" s="21" t="s">
        <v>136</v>
      </c>
      <c r="F623" s="20" t="s">
        <v>137</v>
      </c>
      <c r="G623" s="22">
        <v>44936.519097222226</v>
      </c>
      <c r="H623" s="22">
        <v>47025</v>
      </c>
      <c r="I623" s="20" t="s">
        <v>138</v>
      </c>
      <c r="J623" s="23">
        <v>6927394</v>
      </c>
      <c r="K623" s="24">
        <v>4435094</v>
      </c>
      <c r="L623" s="23">
        <v>4461493.6417185823</v>
      </c>
      <c r="M623" s="24">
        <v>6927394</v>
      </c>
      <c r="N623" s="25">
        <v>64.403636370599997</v>
      </c>
    </row>
    <row r="624" spans="2:14" x14ac:dyDescent="0.25">
      <c r="B624" s="132" t="s">
        <v>118</v>
      </c>
      <c r="C624" s="20" t="s">
        <v>134</v>
      </c>
      <c r="D624" s="21"/>
      <c r="E624" s="21" t="s">
        <v>136</v>
      </c>
      <c r="F624" s="20" t="s">
        <v>137</v>
      </c>
      <c r="G624" s="22">
        <v>44957.619479166671</v>
      </c>
      <c r="H624" s="22">
        <v>45446</v>
      </c>
      <c r="I624" s="20" t="s">
        <v>138</v>
      </c>
      <c r="J624" s="23">
        <v>44104728</v>
      </c>
      <c r="K624" s="24">
        <v>39532912</v>
      </c>
      <c r="L624" s="23">
        <v>39233425.100537658</v>
      </c>
      <c r="M624" s="24">
        <v>44104728</v>
      </c>
      <c r="N624" s="25">
        <v>88.955145807799994</v>
      </c>
    </row>
    <row r="625" spans="2:14" x14ac:dyDescent="0.25">
      <c r="B625" s="132" t="s">
        <v>118</v>
      </c>
      <c r="C625" s="20" t="s">
        <v>134</v>
      </c>
      <c r="D625" s="21"/>
      <c r="E625" s="21" t="s">
        <v>136</v>
      </c>
      <c r="F625" s="20" t="s">
        <v>137</v>
      </c>
      <c r="G625" s="22">
        <v>44988.650613425925</v>
      </c>
      <c r="H625" s="22">
        <v>47025</v>
      </c>
      <c r="I625" s="20" t="s">
        <v>138</v>
      </c>
      <c r="J625" s="23">
        <v>206169863</v>
      </c>
      <c r="K625" s="24">
        <v>150082603</v>
      </c>
      <c r="L625" s="23">
        <v>150000225.82603526</v>
      </c>
      <c r="M625" s="24">
        <v>206169863</v>
      </c>
      <c r="N625" s="25">
        <v>72.755650919800004</v>
      </c>
    </row>
    <row r="626" spans="2:14" x14ac:dyDescent="0.25">
      <c r="B626" s="132" t="s">
        <v>118</v>
      </c>
      <c r="C626" s="20" t="s">
        <v>134</v>
      </c>
      <c r="D626" s="21"/>
      <c r="E626" s="21" t="s">
        <v>136</v>
      </c>
      <c r="F626" s="20" t="s">
        <v>137</v>
      </c>
      <c r="G626" s="22">
        <v>45091.532060185185</v>
      </c>
      <c r="H626" s="22">
        <v>47476</v>
      </c>
      <c r="I626" s="20" t="s">
        <v>138</v>
      </c>
      <c r="J626" s="23">
        <v>77891234</v>
      </c>
      <c r="K626" s="24">
        <v>47391769</v>
      </c>
      <c r="L626" s="23">
        <v>47210862.633644857</v>
      </c>
      <c r="M626" s="24">
        <v>77891234</v>
      </c>
      <c r="N626" s="25">
        <v>60.611265490599997</v>
      </c>
    </row>
    <row r="627" spans="2:14" x14ac:dyDescent="0.25">
      <c r="B627" s="132" t="s">
        <v>118</v>
      </c>
      <c r="C627" s="20" t="s">
        <v>134</v>
      </c>
      <c r="D627" s="21"/>
      <c r="E627" s="21" t="s">
        <v>136</v>
      </c>
      <c r="F627" s="20" t="s">
        <v>137</v>
      </c>
      <c r="G627" s="22">
        <v>45096.553506944445</v>
      </c>
      <c r="H627" s="22">
        <v>47476</v>
      </c>
      <c r="I627" s="20" t="s">
        <v>138</v>
      </c>
      <c r="J627" s="23">
        <v>44746031</v>
      </c>
      <c r="K627" s="24">
        <v>27262048</v>
      </c>
      <c r="L627" s="23">
        <v>27121304.549448922</v>
      </c>
      <c r="M627" s="24">
        <v>44746031</v>
      </c>
      <c r="N627" s="25">
        <v>60.611642962099999</v>
      </c>
    </row>
    <row r="628" spans="2:14" x14ac:dyDescent="0.25">
      <c r="B628" s="132" t="s">
        <v>118</v>
      </c>
      <c r="C628" s="20" t="s">
        <v>146</v>
      </c>
      <c r="D628" s="21" t="s">
        <v>180</v>
      </c>
      <c r="E628" s="21" t="s">
        <v>136</v>
      </c>
      <c r="F628" s="20" t="s">
        <v>137</v>
      </c>
      <c r="G628" s="22">
        <v>44651.52076388889</v>
      </c>
      <c r="H628" s="22">
        <v>46009</v>
      </c>
      <c r="I628" s="20" t="s">
        <v>138</v>
      </c>
      <c r="J628" s="23">
        <v>1542995</v>
      </c>
      <c r="K628" s="24">
        <v>1027699</v>
      </c>
      <c r="L628" s="23">
        <v>1028102.4738554854</v>
      </c>
      <c r="M628" s="24">
        <v>1542995</v>
      </c>
      <c r="N628" s="25">
        <v>66.630317911299997</v>
      </c>
    </row>
    <row r="629" spans="2:14" x14ac:dyDescent="0.25">
      <c r="B629" s="132" t="s">
        <v>118</v>
      </c>
      <c r="C629" s="20" t="s">
        <v>146</v>
      </c>
      <c r="D629" s="21" t="s">
        <v>180</v>
      </c>
      <c r="E629" s="21" t="s">
        <v>136</v>
      </c>
      <c r="F629" s="20" t="s">
        <v>137</v>
      </c>
      <c r="G629" s="22">
        <v>44655.391134259262</v>
      </c>
      <c r="H629" s="22">
        <v>46009</v>
      </c>
      <c r="I629" s="20" t="s">
        <v>138</v>
      </c>
      <c r="J629" s="23">
        <v>3085990</v>
      </c>
      <c r="K629" s="24">
        <v>2058435</v>
      </c>
      <c r="L629" s="23">
        <v>2056179.2803324098</v>
      </c>
      <c r="M629" s="24">
        <v>3085990</v>
      </c>
      <c r="N629" s="25">
        <v>66.629486172399993</v>
      </c>
    </row>
    <row r="630" spans="2:14" x14ac:dyDescent="0.25">
      <c r="B630" s="132" t="s">
        <v>118</v>
      </c>
      <c r="C630" s="20" t="s">
        <v>146</v>
      </c>
      <c r="D630" s="21" t="s">
        <v>180</v>
      </c>
      <c r="E630" s="21" t="s">
        <v>136</v>
      </c>
      <c r="F630" s="20" t="s">
        <v>137</v>
      </c>
      <c r="G630" s="22">
        <v>44677.525995370364</v>
      </c>
      <c r="H630" s="22">
        <v>46009</v>
      </c>
      <c r="I630" s="20" t="s">
        <v>138</v>
      </c>
      <c r="J630" s="23">
        <v>1508465</v>
      </c>
      <c r="K630" s="24">
        <v>1003035</v>
      </c>
      <c r="L630" s="23">
        <v>1028067.2627568438</v>
      </c>
      <c r="M630" s="24">
        <v>1508465</v>
      </c>
      <c r="N630" s="25">
        <v>68.153206256499999</v>
      </c>
    </row>
    <row r="631" spans="2:14" x14ac:dyDescent="0.25">
      <c r="B631" s="132" t="s">
        <v>118</v>
      </c>
      <c r="C631" s="20" t="s">
        <v>146</v>
      </c>
      <c r="D631" s="21" t="s">
        <v>180</v>
      </c>
      <c r="E631" s="21" t="s">
        <v>136</v>
      </c>
      <c r="F631" s="20" t="s">
        <v>137</v>
      </c>
      <c r="G631" s="22">
        <v>44701.507557870369</v>
      </c>
      <c r="H631" s="22">
        <v>46009</v>
      </c>
      <c r="I631" s="20" t="s">
        <v>138</v>
      </c>
      <c r="J631" s="23">
        <v>1508465</v>
      </c>
      <c r="K631" s="24">
        <v>1012144</v>
      </c>
      <c r="L631" s="23">
        <v>1028130.1883112001</v>
      </c>
      <c r="M631" s="24">
        <v>1508465</v>
      </c>
      <c r="N631" s="25">
        <v>68.157377752299993</v>
      </c>
    </row>
    <row r="632" spans="2:14" x14ac:dyDescent="0.25">
      <c r="B632" s="132" t="s">
        <v>118</v>
      </c>
      <c r="C632" s="20" t="s">
        <v>146</v>
      </c>
      <c r="D632" s="21" t="s">
        <v>180</v>
      </c>
      <c r="E632" s="21" t="s">
        <v>136</v>
      </c>
      <c r="F632" s="20" t="s">
        <v>137</v>
      </c>
      <c r="G632" s="22">
        <v>44712.519953703704</v>
      </c>
      <c r="H632" s="22">
        <v>45726</v>
      </c>
      <c r="I632" s="20" t="s">
        <v>138</v>
      </c>
      <c r="J632" s="23">
        <v>1391777</v>
      </c>
      <c r="K632" s="24">
        <v>1022049</v>
      </c>
      <c r="L632" s="23">
        <v>1016658.155164669</v>
      </c>
      <c r="M632" s="24">
        <v>1391777</v>
      </c>
      <c r="N632" s="25">
        <v>73.047489300699993</v>
      </c>
    </row>
    <row r="633" spans="2:14" x14ac:dyDescent="0.25">
      <c r="B633" s="132" t="s">
        <v>118</v>
      </c>
      <c r="C633" s="20" t="s">
        <v>146</v>
      </c>
      <c r="D633" s="21" t="s">
        <v>180</v>
      </c>
      <c r="E633" s="21" t="s">
        <v>136</v>
      </c>
      <c r="F633" s="20" t="s">
        <v>137</v>
      </c>
      <c r="G633" s="22">
        <v>44719.510405092595</v>
      </c>
      <c r="H633" s="22">
        <v>46009</v>
      </c>
      <c r="I633" s="20" t="s">
        <v>138</v>
      </c>
      <c r="J633" s="23">
        <v>1508465</v>
      </c>
      <c r="K633" s="24">
        <v>1164267</v>
      </c>
      <c r="L633" s="23">
        <v>1134410.2290257988</v>
      </c>
      <c r="M633" s="24">
        <v>1508465</v>
      </c>
      <c r="N633" s="25">
        <v>75.202953268800002</v>
      </c>
    </row>
    <row r="634" spans="2:14" x14ac:dyDescent="0.25">
      <c r="B634" s="132" t="s">
        <v>118</v>
      </c>
      <c r="C634" s="20" t="s">
        <v>146</v>
      </c>
      <c r="D634" s="21" t="s">
        <v>180</v>
      </c>
      <c r="E634" s="21" t="s">
        <v>136</v>
      </c>
      <c r="F634" s="20" t="s">
        <v>137</v>
      </c>
      <c r="G634" s="22">
        <v>44742.525625000002</v>
      </c>
      <c r="H634" s="22">
        <v>45547</v>
      </c>
      <c r="I634" s="20" t="s">
        <v>138</v>
      </c>
      <c r="J634" s="23">
        <v>6514592</v>
      </c>
      <c r="K634" s="24">
        <v>5025891</v>
      </c>
      <c r="L634" s="23">
        <v>5027569.6978737926</v>
      </c>
      <c r="M634" s="24">
        <v>6514592</v>
      </c>
      <c r="N634" s="25">
        <v>77.1739764804</v>
      </c>
    </row>
    <row r="635" spans="2:14" x14ac:dyDescent="0.25">
      <c r="B635" s="132" t="s">
        <v>118</v>
      </c>
      <c r="C635" s="20" t="s">
        <v>146</v>
      </c>
      <c r="D635" s="21" t="s">
        <v>180</v>
      </c>
      <c r="E635" s="21" t="s">
        <v>136</v>
      </c>
      <c r="F635" s="20" t="s">
        <v>137</v>
      </c>
      <c r="G635" s="22">
        <v>44742.527222222227</v>
      </c>
      <c r="H635" s="22">
        <v>46009</v>
      </c>
      <c r="I635" s="20" t="s">
        <v>138</v>
      </c>
      <c r="J635" s="23">
        <v>1508465</v>
      </c>
      <c r="K635" s="24">
        <v>1027698</v>
      </c>
      <c r="L635" s="23">
        <v>1028099.3020600365</v>
      </c>
      <c r="M635" s="24">
        <v>1508465</v>
      </c>
      <c r="N635" s="25">
        <v>68.155330223799993</v>
      </c>
    </row>
    <row r="636" spans="2:14" x14ac:dyDescent="0.25">
      <c r="B636" s="132" t="s">
        <v>118</v>
      </c>
      <c r="C636" s="20" t="s">
        <v>146</v>
      </c>
      <c r="D636" s="21" t="s">
        <v>180</v>
      </c>
      <c r="E636" s="21" t="s">
        <v>136</v>
      </c>
      <c r="F636" s="20" t="s">
        <v>137</v>
      </c>
      <c r="G636" s="22">
        <v>44742.530798611107</v>
      </c>
      <c r="H636" s="22">
        <v>46037</v>
      </c>
      <c r="I636" s="20" t="s">
        <v>138</v>
      </c>
      <c r="J636" s="23">
        <v>3103220</v>
      </c>
      <c r="K636" s="24">
        <v>2056576</v>
      </c>
      <c r="L636" s="23">
        <v>2057337.2088379366</v>
      </c>
      <c r="M636" s="24">
        <v>3103220</v>
      </c>
      <c r="N636" s="25">
        <v>66.296853231100002</v>
      </c>
    </row>
    <row r="637" spans="2:14" x14ac:dyDescent="0.25">
      <c r="B637" s="132" t="s">
        <v>118</v>
      </c>
      <c r="C637" s="20" t="s">
        <v>146</v>
      </c>
      <c r="D637" s="21" t="s">
        <v>180</v>
      </c>
      <c r="E637" s="21" t="s">
        <v>136</v>
      </c>
      <c r="F637" s="20" t="s">
        <v>137</v>
      </c>
      <c r="G637" s="22">
        <v>44746.506076388891</v>
      </c>
      <c r="H637" s="22">
        <v>46009</v>
      </c>
      <c r="I637" s="20" t="s">
        <v>138</v>
      </c>
      <c r="J637" s="23">
        <v>6033867</v>
      </c>
      <c r="K637" s="24">
        <v>4116872</v>
      </c>
      <c r="L637" s="23">
        <v>4112348.2877629986</v>
      </c>
      <c r="M637" s="24">
        <v>6033867</v>
      </c>
      <c r="N637" s="25">
        <v>68.154440390600001</v>
      </c>
    </row>
    <row r="638" spans="2:14" x14ac:dyDescent="0.25">
      <c r="B638" s="132" t="s">
        <v>118</v>
      </c>
      <c r="C638" s="20" t="s">
        <v>146</v>
      </c>
      <c r="D638" s="21" t="s">
        <v>180</v>
      </c>
      <c r="E638" s="21" t="s">
        <v>136</v>
      </c>
      <c r="F638" s="20" t="s">
        <v>137</v>
      </c>
      <c r="G638" s="22">
        <v>44746.50612268519</v>
      </c>
      <c r="H638" s="22">
        <v>45547</v>
      </c>
      <c r="I638" s="20" t="s">
        <v>138</v>
      </c>
      <c r="J638" s="23">
        <v>2605835</v>
      </c>
      <c r="K638" s="24">
        <v>2013315</v>
      </c>
      <c r="L638" s="23">
        <v>2011045.8828271008</v>
      </c>
      <c r="M638" s="24">
        <v>2605835</v>
      </c>
      <c r="N638" s="25">
        <v>77.174720687499999</v>
      </c>
    </row>
    <row r="639" spans="2:14" x14ac:dyDescent="0.25">
      <c r="B639" s="132" t="s">
        <v>118</v>
      </c>
      <c r="C639" s="20" t="s">
        <v>146</v>
      </c>
      <c r="D639" s="21" t="s">
        <v>180</v>
      </c>
      <c r="E639" s="21" t="s">
        <v>136</v>
      </c>
      <c r="F639" s="20" t="s">
        <v>137</v>
      </c>
      <c r="G639" s="22">
        <v>44750.618148148147</v>
      </c>
      <c r="H639" s="22">
        <v>46009</v>
      </c>
      <c r="I639" s="20" t="s">
        <v>138</v>
      </c>
      <c r="J639" s="23">
        <v>6033867</v>
      </c>
      <c r="K639" s="24">
        <v>4122943</v>
      </c>
      <c r="L639" s="23">
        <v>4112289.6715123253</v>
      </c>
      <c r="M639" s="24">
        <v>6033867</v>
      </c>
      <c r="N639" s="25">
        <v>68.153468936500005</v>
      </c>
    </row>
    <row r="640" spans="2:14" x14ac:dyDescent="0.25">
      <c r="B640" s="132" t="s">
        <v>118</v>
      </c>
      <c r="C640" s="20" t="s">
        <v>146</v>
      </c>
      <c r="D640" s="21" t="s">
        <v>180</v>
      </c>
      <c r="E640" s="21" t="s">
        <v>136</v>
      </c>
      <c r="F640" s="20" t="s">
        <v>137</v>
      </c>
      <c r="G640" s="22">
        <v>44774.604293981487</v>
      </c>
      <c r="H640" s="22">
        <v>46009</v>
      </c>
      <c r="I640" s="20" t="s">
        <v>138</v>
      </c>
      <c r="J640" s="23">
        <v>14739354</v>
      </c>
      <c r="K640" s="24">
        <v>10053235</v>
      </c>
      <c r="L640" s="23">
        <v>10280936.030935889</v>
      </c>
      <c r="M640" s="24">
        <v>14739354</v>
      </c>
      <c r="N640" s="25">
        <v>69.751605334499999</v>
      </c>
    </row>
    <row r="641" spans="2:14" x14ac:dyDescent="0.25">
      <c r="B641" s="132" t="s">
        <v>118</v>
      </c>
      <c r="C641" s="20" t="s">
        <v>146</v>
      </c>
      <c r="D641" s="21" t="s">
        <v>180</v>
      </c>
      <c r="E641" s="21" t="s">
        <v>136</v>
      </c>
      <c r="F641" s="20" t="s">
        <v>137</v>
      </c>
      <c r="G641" s="22">
        <v>44776.606898148151</v>
      </c>
      <c r="H641" s="22">
        <v>46009</v>
      </c>
      <c r="I641" s="20" t="s">
        <v>138</v>
      </c>
      <c r="J641" s="23">
        <v>16213297</v>
      </c>
      <c r="K641" s="24">
        <v>11066907</v>
      </c>
      <c r="L641" s="23">
        <v>11309106.672603456</v>
      </c>
      <c r="M641" s="24">
        <v>16213297</v>
      </c>
      <c r="N641" s="25">
        <v>69.752047795099998</v>
      </c>
    </row>
    <row r="642" spans="2:14" x14ac:dyDescent="0.25">
      <c r="B642" s="132" t="s">
        <v>118</v>
      </c>
      <c r="C642" s="20" t="s">
        <v>146</v>
      </c>
      <c r="D642" s="21" t="s">
        <v>180</v>
      </c>
      <c r="E642" s="21" t="s">
        <v>136</v>
      </c>
      <c r="F642" s="20" t="s">
        <v>137</v>
      </c>
      <c r="G642" s="22">
        <v>44791.525069444448</v>
      </c>
      <c r="H642" s="22">
        <v>45547</v>
      </c>
      <c r="I642" s="20" t="s">
        <v>138</v>
      </c>
      <c r="J642" s="23">
        <v>3908757</v>
      </c>
      <c r="K642" s="24">
        <v>3069903</v>
      </c>
      <c r="L642" s="23">
        <v>3016633.9056672244</v>
      </c>
      <c r="M642" s="24">
        <v>3908757</v>
      </c>
      <c r="N642" s="25">
        <v>77.176296855199993</v>
      </c>
    </row>
    <row r="643" spans="2:14" x14ac:dyDescent="0.25">
      <c r="B643" s="132" t="s">
        <v>118</v>
      </c>
      <c r="C643" s="20" t="s">
        <v>146</v>
      </c>
      <c r="D643" s="21" t="s">
        <v>180</v>
      </c>
      <c r="E643" s="21" t="s">
        <v>136</v>
      </c>
      <c r="F643" s="20" t="s">
        <v>137</v>
      </c>
      <c r="G643" s="22">
        <v>44797.538912037038</v>
      </c>
      <c r="H643" s="22">
        <v>46262</v>
      </c>
      <c r="I643" s="20" t="s">
        <v>138</v>
      </c>
      <c r="J643" s="23">
        <v>4589916</v>
      </c>
      <c r="K643" s="24">
        <v>3024575</v>
      </c>
      <c r="L643" s="23">
        <v>3019206.9359201374</v>
      </c>
      <c r="M643" s="24">
        <v>4589916</v>
      </c>
      <c r="N643" s="25">
        <v>65.779132688299995</v>
      </c>
    </row>
    <row r="644" spans="2:14" x14ac:dyDescent="0.25">
      <c r="B644" s="132" t="s">
        <v>118</v>
      </c>
      <c r="C644" s="20" t="s">
        <v>146</v>
      </c>
      <c r="D644" s="21" t="s">
        <v>180</v>
      </c>
      <c r="E644" s="21" t="s">
        <v>136</v>
      </c>
      <c r="F644" s="20" t="s">
        <v>137</v>
      </c>
      <c r="G644" s="22">
        <v>44806.52857638889</v>
      </c>
      <c r="H644" s="22">
        <v>46366</v>
      </c>
      <c r="I644" s="20" t="s">
        <v>138</v>
      </c>
      <c r="J644" s="23">
        <v>15556155</v>
      </c>
      <c r="K644" s="24">
        <v>10000004</v>
      </c>
      <c r="L644" s="23">
        <v>10099725.777931137</v>
      </c>
      <c r="M644" s="24">
        <v>15556155</v>
      </c>
      <c r="N644" s="25">
        <v>64.924306667899998</v>
      </c>
    </row>
    <row r="645" spans="2:14" x14ac:dyDescent="0.25">
      <c r="B645" s="132" t="s">
        <v>118</v>
      </c>
      <c r="C645" s="20" t="s">
        <v>146</v>
      </c>
      <c r="D645" s="21" t="s">
        <v>180</v>
      </c>
      <c r="E645" s="21" t="s">
        <v>136</v>
      </c>
      <c r="F645" s="20" t="s">
        <v>137</v>
      </c>
      <c r="G645" s="22">
        <v>44811.532314814816</v>
      </c>
      <c r="H645" s="22">
        <v>46262</v>
      </c>
      <c r="I645" s="20" t="s">
        <v>138</v>
      </c>
      <c r="J645" s="23">
        <v>4556793</v>
      </c>
      <c r="K645" s="24">
        <v>3006410</v>
      </c>
      <c r="L645" s="23">
        <v>3019203.1602850966</v>
      </c>
      <c r="M645" s="24">
        <v>4556793</v>
      </c>
      <c r="N645" s="25">
        <v>66.257193607100007</v>
      </c>
    </row>
    <row r="646" spans="2:14" x14ac:dyDescent="0.25">
      <c r="B646" s="132" t="s">
        <v>118</v>
      </c>
      <c r="C646" s="20" t="s">
        <v>146</v>
      </c>
      <c r="D646" s="21" t="s">
        <v>180</v>
      </c>
      <c r="E646" s="21" t="s">
        <v>136</v>
      </c>
      <c r="F646" s="20" t="s">
        <v>137</v>
      </c>
      <c r="G646" s="22">
        <v>44830.545497685176</v>
      </c>
      <c r="H646" s="22">
        <v>45183</v>
      </c>
      <c r="I646" s="20" t="s">
        <v>138</v>
      </c>
      <c r="J646" s="23">
        <v>20333588</v>
      </c>
      <c r="K646" s="24">
        <v>18070519</v>
      </c>
      <c r="L646" s="23">
        <v>18095110.75482624</v>
      </c>
      <c r="M646" s="24">
        <v>20333588</v>
      </c>
      <c r="N646" s="25">
        <v>88.991233395799995</v>
      </c>
    </row>
    <row r="647" spans="2:14" x14ac:dyDescent="0.25">
      <c r="B647" s="132" t="s">
        <v>118</v>
      </c>
      <c r="C647" s="20" t="s">
        <v>146</v>
      </c>
      <c r="D647" s="21" t="s">
        <v>180</v>
      </c>
      <c r="E647" s="21" t="s">
        <v>136</v>
      </c>
      <c r="F647" s="20" t="s">
        <v>137</v>
      </c>
      <c r="G647" s="22">
        <v>44841.520162037035</v>
      </c>
      <c r="H647" s="22">
        <v>45183</v>
      </c>
      <c r="I647" s="20" t="s">
        <v>138</v>
      </c>
      <c r="J647" s="23">
        <v>14685368</v>
      </c>
      <c r="K647" s="24">
        <v>13101863</v>
      </c>
      <c r="L647" s="23">
        <v>13068816.194503797</v>
      </c>
      <c r="M647" s="24">
        <v>14685368</v>
      </c>
      <c r="N647" s="25">
        <v>88.992091955099994</v>
      </c>
    </row>
    <row r="648" spans="2:14" x14ac:dyDescent="0.25">
      <c r="B648" s="132" t="s">
        <v>118</v>
      </c>
      <c r="C648" s="20" t="s">
        <v>146</v>
      </c>
      <c r="D648" s="21" t="s">
        <v>180</v>
      </c>
      <c r="E648" s="21" t="s">
        <v>136</v>
      </c>
      <c r="F648" s="20" t="s">
        <v>137</v>
      </c>
      <c r="G648" s="22">
        <v>44845.612835648149</v>
      </c>
      <c r="H648" s="22">
        <v>45474</v>
      </c>
      <c r="I648" s="20" t="s">
        <v>138</v>
      </c>
      <c r="J648" s="23">
        <v>8618680</v>
      </c>
      <c r="K648" s="24">
        <v>7020329</v>
      </c>
      <c r="L648" s="23">
        <v>7223679.0140518853</v>
      </c>
      <c r="M648" s="24">
        <v>8618680</v>
      </c>
      <c r="N648" s="25">
        <v>83.814215332900005</v>
      </c>
    </row>
    <row r="649" spans="2:14" x14ac:dyDescent="0.25">
      <c r="B649" s="132" t="s">
        <v>118</v>
      </c>
      <c r="C649" s="20" t="s">
        <v>146</v>
      </c>
      <c r="D649" s="21" t="s">
        <v>180</v>
      </c>
      <c r="E649" s="21" t="s">
        <v>136</v>
      </c>
      <c r="F649" s="20" t="s">
        <v>137</v>
      </c>
      <c r="G649" s="22">
        <v>44852.59987268519</v>
      </c>
      <c r="H649" s="22">
        <v>45124</v>
      </c>
      <c r="I649" s="20" t="s">
        <v>138</v>
      </c>
      <c r="J649" s="23">
        <v>5476814</v>
      </c>
      <c r="K649" s="24">
        <v>5001747</v>
      </c>
      <c r="L649" s="23">
        <v>5128868.9880567919</v>
      </c>
      <c r="M649" s="24">
        <v>5476814</v>
      </c>
      <c r="N649" s="25">
        <v>93.646944885400003</v>
      </c>
    </row>
    <row r="650" spans="2:14" x14ac:dyDescent="0.25">
      <c r="B650" s="132" t="s">
        <v>118</v>
      </c>
      <c r="C650" s="20" t="s">
        <v>146</v>
      </c>
      <c r="D650" s="21" t="s">
        <v>180</v>
      </c>
      <c r="E650" s="21" t="s">
        <v>136</v>
      </c>
      <c r="F650" s="20" t="s">
        <v>137</v>
      </c>
      <c r="G650" s="22">
        <v>44869.466331018521</v>
      </c>
      <c r="H650" s="22">
        <v>45183</v>
      </c>
      <c r="I650" s="20" t="s">
        <v>138</v>
      </c>
      <c r="J650" s="23">
        <v>11296440</v>
      </c>
      <c r="K650" s="24">
        <v>10178083</v>
      </c>
      <c r="L650" s="23">
        <v>10053039.378848642</v>
      </c>
      <c r="M650" s="24">
        <v>11296440</v>
      </c>
      <c r="N650" s="25">
        <v>88.992986983899996</v>
      </c>
    </row>
    <row r="651" spans="2:14" x14ac:dyDescent="0.25">
      <c r="B651" s="132" t="s">
        <v>118</v>
      </c>
      <c r="C651" s="20" t="s">
        <v>146</v>
      </c>
      <c r="D651" s="21" t="s">
        <v>180</v>
      </c>
      <c r="E651" s="21" t="s">
        <v>136</v>
      </c>
      <c r="F651" s="20" t="s">
        <v>137</v>
      </c>
      <c r="G651" s="22">
        <v>44873.532037037039</v>
      </c>
      <c r="H651" s="22">
        <v>45474</v>
      </c>
      <c r="I651" s="20" t="s">
        <v>138</v>
      </c>
      <c r="J651" s="23">
        <v>6156197</v>
      </c>
      <c r="K651" s="24">
        <v>5065343</v>
      </c>
      <c r="L651" s="23">
        <v>5160045.3960057432</v>
      </c>
      <c r="M651" s="24">
        <v>6156197</v>
      </c>
      <c r="N651" s="25">
        <v>83.818717887099993</v>
      </c>
    </row>
    <row r="652" spans="2:14" x14ac:dyDescent="0.25">
      <c r="B652" s="132" t="s">
        <v>118</v>
      </c>
      <c r="C652" s="20" t="s">
        <v>146</v>
      </c>
      <c r="D652" s="21" t="s">
        <v>180</v>
      </c>
      <c r="E652" s="21" t="s">
        <v>136</v>
      </c>
      <c r="F652" s="20" t="s">
        <v>137</v>
      </c>
      <c r="G652" s="22">
        <v>44879.531226851846</v>
      </c>
      <c r="H652" s="22">
        <v>45474</v>
      </c>
      <c r="I652" s="20" t="s">
        <v>138</v>
      </c>
      <c r="J652" s="23">
        <v>12312395</v>
      </c>
      <c r="K652" s="24">
        <v>10152466</v>
      </c>
      <c r="L652" s="23">
        <v>10320132.129470032</v>
      </c>
      <c r="M652" s="24">
        <v>12312395</v>
      </c>
      <c r="N652" s="25">
        <v>83.819046818000004</v>
      </c>
    </row>
    <row r="653" spans="2:14" x14ac:dyDescent="0.25">
      <c r="B653" s="132" t="s">
        <v>118</v>
      </c>
      <c r="C653" s="20" t="s">
        <v>146</v>
      </c>
      <c r="D653" s="21" t="s">
        <v>180</v>
      </c>
      <c r="E653" s="21" t="s">
        <v>136</v>
      </c>
      <c r="F653" s="20" t="s">
        <v>137</v>
      </c>
      <c r="G653" s="22">
        <v>44897.509953703709</v>
      </c>
      <c r="H653" s="22">
        <v>45474</v>
      </c>
      <c r="I653" s="20" t="s">
        <v>138</v>
      </c>
      <c r="J653" s="23">
        <v>12312395</v>
      </c>
      <c r="K653" s="24">
        <v>10109808</v>
      </c>
      <c r="L653" s="23">
        <v>10248724.666910384</v>
      </c>
      <c r="M653" s="24">
        <v>12312395</v>
      </c>
      <c r="N653" s="25">
        <v>83.239082785400001</v>
      </c>
    </row>
    <row r="654" spans="2:14" x14ac:dyDescent="0.25">
      <c r="B654" s="132" t="s">
        <v>118</v>
      </c>
      <c r="C654" s="20" t="s">
        <v>146</v>
      </c>
      <c r="D654" s="21" t="s">
        <v>180</v>
      </c>
      <c r="E654" s="21" t="s">
        <v>136</v>
      </c>
      <c r="F654" s="20" t="s">
        <v>137</v>
      </c>
      <c r="G654" s="22">
        <v>44897.510706018518</v>
      </c>
      <c r="H654" s="22">
        <v>45911</v>
      </c>
      <c r="I654" s="20" t="s">
        <v>138</v>
      </c>
      <c r="J654" s="23">
        <v>28376984</v>
      </c>
      <c r="K654" s="24">
        <v>20598355</v>
      </c>
      <c r="L654" s="23">
        <v>20114636.668791469</v>
      </c>
      <c r="M654" s="24">
        <v>28376984</v>
      </c>
      <c r="N654" s="25">
        <v>70.883631145500004</v>
      </c>
    </row>
    <row r="655" spans="2:14" x14ac:dyDescent="0.25">
      <c r="B655" s="132" t="s">
        <v>118</v>
      </c>
      <c r="C655" s="20" t="s">
        <v>146</v>
      </c>
      <c r="D655" s="21" t="s">
        <v>180</v>
      </c>
      <c r="E655" s="21" t="s">
        <v>136</v>
      </c>
      <c r="F655" s="20" t="s">
        <v>137</v>
      </c>
      <c r="G655" s="22">
        <v>44929.554085648146</v>
      </c>
      <c r="H655" s="22">
        <v>46252</v>
      </c>
      <c r="I655" s="20" t="s">
        <v>138</v>
      </c>
      <c r="J655" s="23">
        <v>88443301</v>
      </c>
      <c r="K655" s="24">
        <v>60470961</v>
      </c>
      <c r="L655" s="23">
        <v>60865799.812998816</v>
      </c>
      <c r="M655" s="24">
        <v>88443301</v>
      </c>
      <c r="N655" s="25">
        <v>68.819005085499995</v>
      </c>
    </row>
    <row r="656" spans="2:14" x14ac:dyDescent="0.25">
      <c r="B656" s="132" t="s">
        <v>118</v>
      </c>
      <c r="C656" s="20" t="s">
        <v>146</v>
      </c>
      <c r="D656" s="21" t="s">
        <v>180</v>
      </c>
      <c r="E656" s="21" t="s">
        <v>136</v>
      </c>
      <c r="F656" s="20" t="s">
        <v>137</v>
      </c>
      <c r="G656" s="22">
        <v>44993.601932870377</v>
      </c>
      <c r="H656" s="22">
        <v>45726</v>
      </c>
      <c r="I656" s="20" t="s">
        <v>138</v>
      </c>
      <c r="J656" s="23">
        <v>76613013</v>
      </c>
      <c r="K656" s="24">
        <v>67626001</v>
      </c>
      <c r="L656" s="23">
        <v>66989978.699957065</v>
      </c>
      <c r="M656" s="24">
        <v>76613013</v>
      </c>
      <c r="N656" s="25">
        <v>87.439425858299998</v>
      </c>
    </row>
    <row r="657" spans="2:14" x14ac:dyDescent="0.25">
      <c r="B657" s="132" t="s">
        <v>118</v>
      </c>
      <c r="C657" s="20" t="s">
        <v>146</v>
      </c>
      <c r="D657" s="21" t="s">
        <v>180</v>
      </c>
      <c r="E657" s="21" t="s">
        <v>136</v>
      </c>
      <c r="F657" s="20" t="s">
        <v>137</v>
      </c>
      <c r="G657" s="22">
        <v>45034.493611111109</v>
      </c>
      <c r="H657" s="22">
        <v>46037</v>
      </c>
      <c r="I657" s="20" t="s">
        <v>138</v>
      </c>
      <c r="J657" s="23">
        <v>7206440</v>
      </c>
      <c r="K657" s="24">
        <v>5179290</v>
      </c>
      <c r="L657" s="23">
        <v>5142447.6516521601</v>
      </c>
      <c r="M657" s="24">
        <v>7206440</v>
      </c>
      <c r="N657" s="25">
        <v>71.359057338300005</v>
      </c>
    </row>
    <row r="658" spans="2:14" x14ac:dyDescent="0.25">
      <c r="B658" s="132" t="s">
        <v>118</v>
      </c>
      <c r="C658" s="20" t="s">
        <v>146</v>
      </c>
      <c r="D658" s="21" t="s">
        <v>180</v>
      </c>
      <c r="E658" s="21" t="s">
        <v>136</v>
      </c>
      <c r="F658" s="20" t="s">
        <v>137</v>
      </c>
      <c r="G658" s="22">
        <v>45055.606446759266</v>
      </c>
      <c r="H658" s="22">
        <v>46037</v>
      </c>
      <c r="I658" s="20" t="s">
        <v>138</v>
      </c>
      <c r="J658" s="23">
        <v>19663196</v>
      </c>
      <c r="K658" s="24">
        <v>14107494</v>
      </c>
      <c r="L658" s="23">
        <v>14401552.493358038</v>
      </c>
      <c r="M658" s="24">
        <v>19663196</v>
      </c>
      <c r="N658" s="25">
        <v>73.241158219400006</v>
      </c>
    </row>
    <row r="659" spans="2:14" x14ac:dyDescent="0.25">
      <c r="B659" s="132" t="s">
        <v>118</v>
      </c>
      <c r="C659" s="20" t="s">
        <v>146</v>
      </c>
      <c r="D659" s="21" t="s">
        <v>180</v>
      </c>
      <c r="E659" s="21" t="s">
        <v>136</v>
      </c>
      <c r="F659" s="20" t="s">
        <v>137</v>
      </c>
      <c r="G659" s="22">
        <v>45058.53534722222</v>
      </c>
      <c r="H659" s="22">
        <v>46366</v>
      </c>
      <c r="I659" s="20" t="s">
        <v>138</v>
      </c>
      <c r="J659" s="23">
        <v>2938139</v>
      </c>
      <c r="K659" s="24">
        <v>2006412</v>
      </c>
      <c r="L659" s="23">
        <v>2019962.4349832609</v>
      </c>
      <c r="M659" s="24">
        <v>2938139</v>
      </c>
      <c r="N659" s="25">
        <v>68.749723378799999</v>
      </c>
    </row>
    <row r="660" spans="2:14" x14ac:dyDescent="0.25">
      <c r="B660" s="132" t="s">
        <v>118</v>
      </c>
      <c r="C660" s="20" t="s">
        <v>146</v>
      </c>
      <c r="D660" s="21" t="s">
        <v>180</v>
      </c>
      <c r="E660" s="21" t="s">
        <v>136</v>
      </c>
      <c r="F660" s="20" t="s">
        <v>137</v>
      </c>
      <c r="G660" s="22">
        <v>45064.656041666662</v>
      </c>
      <c r="H660" s="22">
        <v>46262</v>
      </c>
      <c r="I660" s="20" t="s">
        <v>138</v>
      </c>
      <c r="J660" s="23">
        <v>64313013</v>
      </c>
      <c r="K660" s="24">
        <v>45179690</v>
      </c>
      <c r="L660" s="23">
        <v>45353832.875565805</v>
      </c>
      <c r="M660" s="24">
        <v>64313013</v>
      </c>
      <c r="N660" s="25">
        <v>70.520460416899994</v>
      </c>
    </row>
    <row r="661" spans="2:14" x14ac:dyDescent="0.25">
      <c r="B661" s="132" t="s">
        <v>118</v>
      </c>
      <c r="C661" s="20" t="s">
        <v>146</v>
      </c>
      <c r="D661" s="21" t="s">
        <v>180</v>
      </c>
      <c r="E661" s="21" t="s">
        <v>136</v>
      </c>
      <c r="F661" s="20" t="s">
        <v>137</v>
      </c>
      <c r="G661" s="22">
        <v>45075.547662037039</v>
      </c>
      <c r="H661" s="22">
        <v>46009</v>
      </c>
      <c r="I661" s="20" t="s">
        <v>138</v>
      </c>
      <c r="J661" s="23">
        <v>13703451</v>
      </c>
      <c r="K661" s="24">
        <v>10405188</v>
      </c>
      <c r="L661" s="23">
        <v>10519949.019199884</v>
      </c>
      <c r="M661" s="24">
        <v>13703451</v>
      </c>
      <c r="N661" s="25">
        <v>76.768611200199999</v>
      </c>
    </row>
    <row r="662" spans="2:14" x14ac:dyDescent="0.25">
      <c r="B662" s="132" t="s">
        <v>118</v>
      </c>
      <c r="C662" s="20" t="s">
        <v>146</v>
      </c>
      <c r="D662" s="21" t="s">
        <v>180</v>
      </c>
      <c r="E662" s="21" t="s">
        <v>136</v>
      </c>
      <c r="F662" s="20" t="s">
        <v>137</v>
      </c>
      <c r="G662" s="22">
        <v>45078.554606481477</v>
      </c>
      <c r="H662" s="22">
        <v>46366</v>
      </c>
      <c r="I662" s="20" t="s">
        <v>138</v>
      </c>
      <c r="J662" s="23">
        <v>8814429</v>
      </c>
      <c r="K662" s="24">
        <v>6061973</v>
      </c>
      <c r="L662" s="23">
        <v>6059838.9522127425</v>
      </c>
      <c r="M662" s="24">
        <v>8814429</v>
      </c>
      <c r="N662" s="25">
        <v>68.749081219100006</v>
      </c>
    </row>
    <row r="663" spans="2:14" x14ac:dyDescent="0.25">
      <c r="B663" s="132" t="s">
        <v>118</v>
      </c>
      <c r="C663" s="20" t="s">
        <v>146</v>
      </c>
      <c r="D663" s="21" t="s">
        <v>180</v>
      </c>
      <c r="E663" s="21" t="s">
        <v>136</v>
      </c>
      <c r="F663" s="20" t="s">
        <v>137</v>
      </c>
      <c r="G663" s="22">
        <v>45086.600509259268</v>
      </c>
      <c r="H663" s="22">
        <v>46366</v>
      </c>
      <c r="I663" s="20" t="s">
        <v>138</v>
      </c>
      <c r="J663" s="23">
        <v>40834741</v>
      </c>
      <c r="K663" s="24">
        <v>28069805</v>
      </c>
      <c r="L663" s="23">
        <v>28279413.840576589</v>
      </c>
      <c r="M663" s="24">
        <v>40834741</v>
      </c>
      <c r="N663" s="25">
        <v>69.253319962500001</v>
      </c>
    </row>
    <row r="664" spans="2:14" x14ac:dyDescent="0.25">
      <c r="B664" s="132" t="s">
        <v>118</v>
      </c>
      <c r="C664" s="20" t="s">
        <v>146</v>
      </c>
      <c r="D664" s="21" t="s">
        <v>180</v>
      </c>
      <c r="E664" s="21" t="s">
        <v>136</v>
      </c>
      <c r="F664" s="20" t="s">
        <v>137</v>
      </c>
      <c r="G664" s="22">
        <v>45090.538900462969</v>
      </c>
      <c r="H664" s="22">
        <v>46366</v>
      </c>
      <c r="I664" s="20" t="s">
        <v>138</v>
      </c>
      <c r="J664" s="23">
        <v>29167682</v>
      </c>
      <c r="K664" s="24">
        <v>20078354</v>
      </c>
      <c r="L664" s="23">
        <v>20199649.582264867</v>
      </c>
      <c r="M664" s="24">
        <v>29167682</v>
      </c>
      <c r="N664" s="25">
        <v>69.253530610599995</v>
      </c>
    </row>
    <row r="665" spans="2:14" x14ac:dyDescent="0.25">
      <c r="B665" s="132" t="s">
        <v>187</v>
      </c>
      <c r="C665" s="20" t="s">
        <v>146</v>
      </c>
      <c r="D665" s="21" t="s">
        <v>180</v>
      </c>
      <c r="E665" s="21" t="s">
        <v>136</v>
      </c>
      <c r="F665" s="20" t="s">
        <v>137</v>
      </c>
      <c r="G665" s="22">
        <v>45093.602812500001</v>
      </c>
      <c r="H665" s="22">
        <v>45462</v>
      </c>
      <c r="I665" s="20" t="s">
        <v>138</v>
      </c>
      <c r="J665" s="23">
        <v>1160480</v>
      </c>
      <c r="K665" s="24">
        <v>1021472</v>
      </c>
      <c r="L665" s="23">
        <v>1026782.7709505947</v>
      </c>
      <c r="M665" s="24">
        <v>1160480</v>
      </c>
      <c r="N665" s="25">
        <v>88.479144056799996</v>
      </c>
    </row>
    <row r="666" spans="2:14" x14ac:dyDescent="0.25">
      <c r="B666" s="132" t="s">
        <v>152</v>
      </c>
      <c r="C666" s="20" t="s">
        <v>135</v>
      </c>
      <c r="D666" s="21" t="s">
        <v>180</v>
      </c>
      <c r="E666" s="21" t="s">
        <v>136</v>
      </c>
      <c r="F666" s="20" t="s">
        <v>137</v>
      </c>
      <c r="G666" s="22">
        <v>44659.629027777773</v>
      </c>
      <c r="H666" s="22">
        <v>45468</v>
      </c>
      <c r="I666" s="20" t="s">
        <v>138</v>
      </c>
      <c r="J666" s="23">
        <v>2617058</v>
      </c>
      <c r="K666" s="24">
        <v>2007534</v>
      </c>
      <c r="L666" s="23">
        <v>2002279.211969119</v>
      </c>
      <c r="M666" s="24">
        <v>2617058</v>
      </c>
      <c r="N666" s="25">
        <v>76.508782456099993</v>
      </c>
    </row>
    <row r="667" spans="2:14" x14ac:dyDescent="0.25">
      <c r="B667" s="132" t="s">
        <v>152</v>
      </c>
      <c r="C667" s="20" t="s">
        <v>135</v>
      </c>
      <c r="D667" s="21" t="s">
        <v>180</v>
      </c>
      <c r="E667" s="21" t="s">
        <v>136</v>
      </c>
      <c r="F667" s="20" t="s">
        <v>137</v>
      </c>
      <c r="G667" s="22">
        <v>44662.507592592592</v>
      </c>
      <c r="H667" s="22">
        <v>45468</v>
      </c>
      <c r="I667" s="20" t="s">
        <v>138</v>
      </c>
      <c r="J667" s="23">
        <v>2617058</v>
      </c>
      <c r="K667" s="24">
        <v>2009793</v>
      </c>
      <c r="L667" s="23">
        <v>2002293.2607892491</v>
      </c>
      <c r="M667" s="24">
        <v>2617058</v>
      </c>
      <c r="N667" s="25">
        <v>76.509319273399996</v>
      </c>
    </row>
    <row r="668" spans="2:14" x14ac:dyDescent="0.25">
      <c r="B668" s="132" t="s">
        <v>152</v>
      </c>
      <c r="C668" s="20" t="s">
        <v>135</v>
      </c>
      <c r="D668" s="21" t="s">
        <v>180</v>
      </c>
      <c r="E668" s="21" t="s">
        <v>136</v>
      </c>
      <c r="F668" s="20" t="s">
        <v>137</v>
      </c>
      <c r="G668" s="22">
        <v>44662.508148148154</v>
      </c>
      <c r="H668" s="22">
        <v>45434</v>
      </c>
      <c r="I668" s="20" t="s">
        <v>138</v>
      </c>
      <c r="J668" s="23">
        <v>2639495</v>
      </c>
      <c r="K668" s="24">
        <v>2036699</v>
      </c>
      <c r="L668" s="23">
        <v>2028734.8230036437</v>
      </c>
      <c r="M668" s="24">
        <v>2639495</v>
      </c>
      <c r="N668" s="25">
        <v>76.860718546699999</v>
      </c>
    </row>
    <row r="669" spans="2:14" x14ac:dyDescent="0.25">
      <c r="B669" s="132" t="s">
        <v>152</v>
      </c>
      <c r="C669" s="20" t="s">
        <v>135</v>
      </c>
      <c r="D669" s="21" t="s">
        <v>180</v>
      </c>
      <c r="E669" s="21" t="s">
        <v>136</v>
      </c>
      <c r="F669" s="20" t="s">
        <v>137</v>
      </c>
      <c r="G669" s="22">
        <v>44684.757951388892</v>
      </c>
      <c r="H669" s="22">
        <v>45771</v>
      </c>
      <c r="I669" s="20" t="s">
        <v>138</v>
      </c>
      <c r="J669" s="23">
        <v>5436052</v>
      </c>
      <c r="K669" s="24">
        <v>4006576</v>
      </c>
      <c r="L669" s="23">
        <v>4083853.1735741445</v>
      </c>
      <c r="M669" s="24">
        <v>5436052</v>
      </c>
      <c r="N669" s="25">
        <v>75.125351515700004</v>
      </c>
    </row>
    <row r="670" spans="2:14" x14ac:dyDescent="0.25">
      <c r="B670" s="132" t="s">
        <v>152</v>
      </c>
      <c r="C670" s="20" t="s">
        <v>135</v>
      </c>
      <c r="D670" s="21" t="s">
        <v>180</v>
      </c>
      <c r="E670" s="21" t="s">
        <v>136</v>
      </c>
      <c r="F670" s="20" t="s">
        <v>137</v>
      </c>
      <c r="G670" s="22">
        <v>44691.527546296296</v>
      </c>
      <c r="H670" s="22">
        <v>45274</v>
      </c>
      <c r="I670" s="20" t="s">
        <v>138</v>
      </c>
      <c r="J670" s="23">
        <v>5047123</v>
      </c>
      <c r="K670" s="24">
        <v>4088768</v>
      </c>
      <c r="L670" s="23">
        <v>4024487.2856883691</v>
      </c>
      <c r="M670" s="24">
        <v>5047123</v>
      </c>
      <c r="N670" s="25">
        <v>79.738244653199999</v>
      </c>
    </row>
    <row r="671" spans="2:14" x14ac:dyDescent="0.25">
      <c r="B671" s="132" t="s">
        <v>152</v>
      </c>
      <c r="C671" s="20" t="s">
        <v>135</v>
      </c>
      <c r="D671" s="21" t="s">
        <v>180</v>
      </c>
      <c r="E671" s="21" t="s">
        <v>136</v>
      </c>
      <c r="F671" s="20" t="s">
        <v>137</v>
      </c>
      <c r="G671" s="22">
        <v>44691.528460648151</v>
      </c>
      <c r="H671" s="22">
        <v>45763</v>
      </c>
      <c r="I671" s="20" t="s">
        <v>138</v>
      </c>
      <c r="J671" s="23">
        <v>2718032</v>
      </c>
      <c r="K671" s="24">
        <v>2013149</v>
      </c>
      <c r="L671" s="23">
        <v>2047297.522675029</v>
      </c>
      <c r="M671" s="24">
        <v>2718032</v>
      </c>
      <c r="N671" s="25">
        <v>75.322789528399994</v>
      </c>
    </row>
    <row r="672" spans="2:14" x14ac:dyDescent="0.25">
      <c r="B672" s="132" t="s">
        <v>152</v>
      </c>
      <c r="C672" s="20" t="s">
        <v>135</v>
      </c>
      <c r="D672" s="21" t="s">
        <v>180</v>
      </c>
      <c r="E672" s="21" t="s">
        <v>136</v>
      </c>
      <c r="F672" s="20" t="s">
        <v>137</v>
      </c>
      <c r="G672" s="22">
        <v>44711.518796296303</v>
      </c>
      <c r="H672" s="22">
        <v>45763</v>
      </c>
      <c r="I672" s="20" t="s">
        <v>138</v>
      </c>
      <c r="J672" s="23">
        <v>4077036</v>
      </c>
      <c r="K672" s="24">
        <v>3039453</v>
      </c>
      <c r="L672" s="23">
        <v>3071007.3661813918</v>
      </c>
      <c r="M672" s="24">
        <v>4077036</v>
      </c>
      <c r="N672" s="25">
        <v>75.324509427500004</v>
      </c>
    </row>
    <row r="673" spans="2:14" x14ac:dyDescent="0.25">
      <c r="B673" s="132" t="s">
        <v>152</v>
      </c>
      <c r="C673" s="20" t="s">
        <v>135</v>
      </c>
      <c r="D673" s="21" t="s">
        <v>180</v>
      </c>
      <c r="E673" s="21" t="s">
        <v>136</v>
      </c>
      <c r="F673" s="20" t="s">
        <v>137</v>
      </c>
      <c r="G673" s="22">
        <v>44712.518807870372</v>
      </c>
      <c r="H673" s="22">
        <v>45274</v>
      </c>
      <c r="I673" s="20" t="s">
        <v>138</v>
      </c>
      <c r="J673" s="23">
        <v>5047123</v>
      </c>
      <c r="K673" s="24">
        <v>4376365</v>
      </c>
      <c r="L673" s="23">
        <v>4103940.7256855192</v>
      </c>
      <c r="M673" s="24">
        <v>5047123</v>
      </c>
      <c r="N673" s="25">
        <v>81.312476943500002</v>
      </c>
    </row>
    <row r="674" spans="2:14" x14ac:dyDescent="0.25">
      <c r="B674" s="132" t="s">
        <v>152</v>
      </c>
      <c r="C674" s="20" t="s">
        <v>135</v>
      </c>
      <c r="D674" s="21" t="s">
        <v>180</v>
      </c>
      <c r="E674" s="21" t="s">
        <v>136</v>
      </c>
      <c r="F674" s="20" t="s">
        <v>137</v>
      </c>
      <c r="G674" s="22">
        <v>44713.523043981484</v>
      </c>
      <c r="H674" s="22">
        <v>45763</v>
      </c>
      <c r="I674" s="20" t="s">
        <v>138</v>
      </c>
      <c r="J674" s="23">
        <v>2718032</v>
      </c>
      <c r="K674" s="24">
        <v>2027616</v>
      </c>
      <c r="L674" s="23">
        <v>2047344.5684348685</v>
      </c>
      <c r="M674" s="24">
        <v>2718032</v>
      </c>
      <c r="N674" s="25">
        <v>75.324520404300003</v>
      </c>
    </row>
    <row r="675" spans="2:14" x14ac:dyDescent="0.25">
      <c r="B675" s="132" t="s">
        <v>152</v>
      </c>
      <c r="C675" s="20" t="s">
        <v>135</v>
      </c>
      <c r="D675" s="21" t="s">
        <v>180</v>
      </c>
      <c r="E675" s="21" t="s">
        <v>136</v>
      </c>
      <c r="F675" s="20" t="s">
        <v>137</v>
      </c>
      <c r="G675" s="22">
        <v>44721.500578703701</v>
      </c>
      <c r="H675" s="22">
        <v>45274</v>
      </c>
      <c r="I675" s="20" t="s">
        <v>138</v>
      </c>
      <c r="J675" s="23">
        <v>1261779</v>
      </c>
      <c r="K675" s="24">
        <v>1034520</v>
      </c>
      <c r="L675" s="23">
        <v>1006085.7534654534</v>
      </c>
      <c r="M675" s="24">
        <v>1261779</v>
      </c>
      <c r="N675" s="25">
        <v>79.735496744299994</v>
      </c>
    </row>
    <row r="676" spans="2:14" x14ac:dyDescent="0.25">
      <c r="B676" s="132" t="s">
        <v>152</v>
      </c>
      <c r="C676" s="20" t="s">
        <v>135</v>
      </c>
      <c r="D676" s="21" t="s">
        <v>180</v>
      </c>
      <c r="E676" s="21" t="s">
        <v>136</v>
      </c>
      <c r="F676" s="20" t="s">
        <v>137</v>
      </c>
      <c r="G676" s="22">
        <v>44742.534259259264</v>
      </c>
      <c r="H676" s="22">
        <v>45274</v>
      </c>
      <c r="I676" s="20" t="s">
        <v>138</v>
      </c>
      <c r="J676" s="23">
        <v>8570686</v>
      </c>
      <c r="K676" s="24">
        <v>7040273</v>
      </c>
      <c r="L676" s="23">
        <v>7042702.5020467602</v>
      </c>
      <c r="M676" s="24">
        <v>8570686</v>
      </c>
      <c r="N676" s="25">
        <v>82.171981356499998</v>
      </c>
    </row>
    <row r="677" spans="2:14" x14ac:dyDescent="0.25">
      <c r="B677" s="132" t="s">
        <v>152</v>
      </c>
      <c r="C677" s="20" t="s">
        <v>135</v>
      </c>
      <c r="D677" s="21" t="s">
        <v>180</v>
      </c>
      <c r="E677" s="21" t="s">
        <v>136</v>
      </c>
      <c r="F677" s="20" t="s">
        <v>137</v>
      </c>
      <c r="G677" s="22">
        <v>44742.540046296293</v>
      </c>
      <c r="H677" s="22">
        <v>46063</v>
      </c>
      <c r="I677" s="20" t="s">
        <v>138</v>
      </c>
      <c r="J677" s="23">
        <v>3047120</v>
      </c>
      <c r="K677" s="24">
        <v>2033752</v>
      </c>
      <c r="L677" s="23">
        <v>2034449.0779083772</v>
      </c>
      <c r="M677" s="24">
        <v>3047120</v>
      </c>
      <c r="N677" s="25">
        <v>66.766293349400001</v>
      </c>
    </row>
    <row r="678" spans="2:14" x14ac:dyDescent="0.25">
      <c r="B678" s="132" t="s">
        <v>152</v>
      </c>
      <c r="C678" s="20" t="s">
        <v>135</v>
      </c>
      <c r="D678" s="21" t="s">
        <v>180</v>
      </c>
      <c r="E678" s="21" t="s">
        <v>136</v>
      </c>
      <c r="F678" s="20" t="s">
        <v>137</v>
      </c>
      <c r="G678" s="22">
        <v>44750.622430555559</v>
      </c>
      <c r="H678" s="22">
        <v>45316</v>
      </c>
      <c r="I678" s="20" t="s">
        <v>138</v>
      </c>
      <c r="J678" s="23">
        <v>12574180</v>
      </c>
      <c r="K678" s="24">
        <v>10786918</v>
      </c>
      <c r="L678" s="23">
        <v>10452572.199894235</v>
      </c>
      <c r="M678" s="24">
        <v>12574180</v>
      </c>
      <c r="N678" s="25">
        <v>83.127267145000005</v>
      </c>
    </row>
    <row r="679" spans="2:14" x14ac:dyDescent="0.25">
      <c r="B679" s="132" t="s">
        <v>152</v>
      </c>
      <c r="C679" s="20" t="s">
        <v>135</v>
      </c>
      <c r="D679" s="21" t="s">
        <v>180</v>
      </c>
      <c r="E679" s="21" t="s">
        <v>136</v>
      </c>
      <c r="F679" s="20" t="s">
        <v>137</v>
      </c>
      <c r="G679" s="22">
        <v>44768.512094907412</v>
      </c>
      <c r="H679" s="22">
        <v>45763</v>
      </c>
      <c r="I679" s="20" t="s">
        <v>138</v>
      </c>
      <c r="J679" s="23">
        <v>2658196</v>
      </c>
      <c r="K679" s="24">
        <v>2004745</v>
      </c>
      <c r="L679" s="23">
        <v>2047792.552979907</v>
      </c>
      <c r="M679" s="24">
        <v>2658196</v>
      </c>
      <c r="N679" s="25">
        <v>77.036928540299996</v>
      </c>
    </row>
    <row r="680" spans="2:14" x14ac:dyDescent="0.25">
      <c r="B680" s="132" t="s">
        <v>152</v>
      </c>
      <c r="C680" s="20" t="s">
        <v>135</v>
      </c>
      <c r="D680" s="21" t="s">
        <v>180</v>
      </c>
      <c r="E680" s="21" t="s">
        <v>136</v>
      </c>
      <c r="F680" s="20" t="s">
        <v>137</v>
      </c>
      <c r="G680" s="22">
        <v>44775.643125000002</v>
      </c>
      <c r="H680" s="22">
        <v>45763</v>
      </c>
      <c r="I680" s="20" t="s">
        <v>138</v>
      </c>
      <c r="J680" s="23">
        <v>2658196</v>
      </c>
      <c r="K680" s="24">
        <v>2008548</v>
      </c>
      <c r="L680" s="23">
        <v>2047274.3312901505</v>
      </c>
      <c r="M680" s="24">
        <v>2658196</v>
      </c>
      <c r="N680" s="25">
        <v>77.017433300299999</v>
      </c>
    </row>
    <row r="681" spans="2:14" x14ac:dyDescent="0.25">
      <c r="B681" s="132" t="s">
        <v>152</v>
      </c>
      <c r="C681" s="20" t="s">
        <v>135</v>
      </c>
      <c r="D681" s="21" t="s">
        <v>180</v>
      </c>
      <c r="E681" s="21" t="s">
        <v>136</v>
      </c>
      <c r="F681" s="20" t="s">
        <v>137</v>
      </c>
      <c r="G681" s="22">
        <v>44782.526087962957</v>
      </c>
      <c r="H681" s="22">
        <v>45771</v>
      </c>
      <c r="I681" s="20" t="s">
        <v>138</v>
      </c>
      <c r="J681" s="23">
        <v>7974577</v>
      </c>
      <c r="K681" s="24">
        <v>6023671</v>
      </c>
      <c r="L681" s="23">
        <v>6125907.5994251575</v>
      </c>
      <c r="M681" s="24">
        <v>7974577</v>
      </c>
      <c r="N681" s="25">
        <v>76.817962876600006</v>
      </c>
    </row>
    <row r="682" spans="2:14" x14ac:dyDescent="0.25">
      <c r="B682" s="132" t="s">
        <v>152</v>
      </c>
      <c r="C682" s="20" t="s">
        <v>135</v>
      </c>
      <c r="D682" s="21" t="s">
        <v>180</v>
      </c>
      <c r="E682" s="21" t="s">
        <v>136</v>
      </c>
      <c r="F682" s="20" t="s">
        <v>137</v>
      </c>
      <c r="G682" s="22">
        <v>44785.509340277778</v>
      </c>
      <c r="H682" s="22">
        <v>45316</v>
      </c>
      <c r="I682" s="20" t="s">
        <v>138</v>
      </c>
      <c r="J682" s="23">
        <v>4882576</v>
      </c>
      <c r="K682" s="24">
        <v>4224247</v>
      </c>
      <c r="L682" s="23">
        <v>4185649.2855153787</v>
      </c>
      <c r="M682" s="24">
        <v>4882576</v>
      </c>
      <c r="N682" s="25">
        <v>85.726249535400001</v>
      </c>
    </row>
    <row r="683" spans="2:14" x14ac:dyDescent="0.25">
      <c r="B683" s="132" t="s">
        <v>152</v>
      </c>
      <c r="C683" s="20" t="s">
        <v>135</v>
      </c>
      <c r="D683" s="21" t="s">
        <v>180</v>
      </c>
      <c r="E683" s="21" t="s">
        <v>136</v>
      </c>
      <c r="F683" s="20" t="s">
        <v>137</v>
      </c>
      <c r="G683" s="22">
        <v>44792.513460648144</v>
      </c>
      <c r="H683" s="22">
        <v>45434</v>
      </c>
      <c r="I683" s="20" t="s">
        <v>138</v>
      </c>
      <c r="J683" s="23">
        <v>3852656</v>
      </c>
      <c r="K683" s="24">
        <v>3100727</v>
      </c>
      <c r="L683" s="23">
        <v>3042939.7448803713</v>
      </c>
      <c r="M683" s="24">
        <v>3852656</v>
      </c>
      <c r="N683" s="25">
        <v>78.982908021900002</v>
      </c>
    </row>
    <row r="684" spans="2:14" x14ac:dyDescent="0.25">
      <c r="B684" s="132" t="s">
        <v>152</v>
      </c>
      <c r="C684" s="20" t="s">
        <v>135</v>
      </c>
      <c r="D684" s="21" t="s">
        <v>180</v>
      </c>
      <c r="E684" s="21" t="s">
        <v>136</v>
      </c>
      <c r="F684" s="20" t="s">
        <v>137</v>
      </c>
      <c r="G684" s="22">
        <v>44803.505902777782</v>
      </c>
      <c r="H684" s="22">
        <v>45434</v>
      </c>
      <c r="I684" s="20" t="s">
        <v>138</v>
      </c>
      <c r="J684" s="23">
        <v>2497385</v>
      </c>
      <c r="K684" s="24">
        <v>2004685</v>
      </c>
      <c r="L684" s="23">
        <v>2028633.9840718808</v>
      </c>
      <c r="M684" s="24">
        <v>2497385</v>
      </c>
      <c r="N684" s="25">
        <v>81.230326284200004</v>
      </c>
    </row>
    <row r="685" spans="2:14" x14ac:dyDescent="0.25">
      <c r="B685" s="132" t="s">
        <v>152</v>
      </c>
      <c r="C685" s="20" t="s">
        <v>135</v>
      </c>
      <c r="D685" s="21" t="s">
        <v>180</v>
      </c>
      <c r="E685" s="21" t="s">
        <v>136</v>
      </c>
      <c r="F685" s="20" t="s">
        <v>137</v>
      </c>
      <c r="G685" s="22">
        <v>44805.619918981487</v>
      </c>
      <c r="H685" s="22">
        <v>45434</v>
      </c>
      <c r="I685" s="20" t="s">
        <v>138</v>
      </c>
      <c r="J685" s="23">
        <v>7492148</v>
      </c>
      <c r="K685" s="24">
        <v>6018740</v>
      </c>
      <c r="L685" s="23">
        <v>6085936.4774065716</v>
      </c>
      <c r="M685" s="24">
        <v>7492148</v>
      </c>
      <c r="N685" s="25">
        <v>81.230862996900001</v>
      </c>
    </row>
    <row r="686" spans="2:14" x14ac:dyDescent="0.25">
      <c r="B686" s="132" t="s">
        <v>152</v>
      </c>
      <c r="C686" s="20" t="s">
        <v>135</v>
      </c>
      <c r="D686" s="21" t="s">
        <v>180</v>
      </c>
      <c r="E686" s="21" t="s">
        <v>136</v>
      </c>
      <c r="F686" s="20" t="s">
        <v>137</v>
      </c>
      <c r="G686" s="22">
        <v>44817.616724537038</v>
      </c>
      <c r="H686" s="22">
        <v>45274</v>
      </c>
      <c r="I686" s="20" t="s">
        <v>138</v>
      </c>
      <c r="J686" s="23">
        <v>4897534</v>
      </c>
      <c r="K686" s="24">
        <v>4146302</v>
      </c>
      <c r="L686" s="23">
        <v>4024303.9851859929</v>
      </c>
      <c r="M686" s="24">
        <v>4897534</v>
      </c>
      <c r="N686" s="25">
        <v>82.170006072199996</v>
      </c>
    </row>
    <row r="687" spans="2:14" x14ac:dyDescent="0.25">
      <c r="B687" s="132" t="s">
        <v>152</v>
      </c>
      <c r="C687" s="20" t="s">
        <v>135</v>
      </c>
      <c r="D687" s="21" t="s">
        <v>180</v>
      </c>
      <c r="E687" s="21" t="s">
        <v>136</v>
      </c>
      <c r="F687" s="20" t="s">
        <v>137</v>
      </c>
      <c r="G687" s="22">
        <v>44840.535023148142</v>
      </c>
      <c r="H687" s="22">
        <v>45763</v>
      </c>
      <c r="I687" s="20" t="s">
        <v>138</v>
      </c>
      <c r="J687" s="23">
        <v>33227395</v>
      </c>
      <c r="K687" s="24">
        <v>25641096</v>
      </c>
      <c r="L687" s="23">
        <v>25590956.750656214</v>
      </c>
      <c r="M687" s="24">
        <v>33227395</v>
      </c>
      <c r="N687" s="25">
        <v>77.017643876899996</v>
      </c>
    </row>
    <row r="688" spans="2:14" x14ac:dyDescent="0.25">
      <c r="B688" s="132" t="s">
        <v>152</v>
      </c>
      <c r="C688" s="20" t="s">
        <v>135</v>
      </c>
      <c r="D688" s="21" t="s">
        <v>180</v>
      </c>
      <c r="E688" s="21" t="s">
        <v>136</v>
      </c>
      <c r="F688" s="20" t="s">
        <v>137</v>
      </c>
      <c r="G688" s="22">
        <v>44865.595173611116</v>
      </c>
      <c r="H688" s="22">
        <v>45468</v>
      </c>
      <c r="I688" s="20" t="s">
        <v>138</v>
      </c>
      <c r="J688" s="23">
        <v>12399656</v>
      </c>
      <c r="K688" s="24">
        <v>10386083</v>
      </c>
      <c r="L688" s="23">
        <v>10172341.834368244</v>
      </c>
      <c r="M688" s="24">
        <v>12399656</v>
      </c>
      <c r="N688" s="25">
        <v>82.037290666499999</v>
      </c>
    </row>
    <row r="689" spans="2:14" x14ac:dyDescent="0.25">
      <c r="B689" s="132" t="s">
        <v>152</v>
      </c>
      <c r="C689" s="20" t="s">
        <v>135</v>
      </c>
      <c r="D689" s="21" t="s">
        <v>180</v>
      </c>
      <c r="E689" s="21" t="s">
        <v>136</v>
      </c>
      <c r="F689" s="20" t="s">
        <v>137</v>
      </c>
      <c r="G689" s="22">
        <v>44880.529467592591</v>
      </c>
      <c r="H689" s="22">
        <v>45434</v>
      </c>
      <c r="I689" s="20" t="s">
        <v>138</v>
      </c>
      <c r="J689" s="23">
        <v>6243459</v>
      </c>
      <c r="K689" s="24">
        <v>5162021</v>
      </c>
      <c r="L689" s="23">
        <v>5071632.7523421282</v>
      </c>
      <c r="M689" s="24">
        <v>6243459</v>
      </c>
      <c r="N689" s="25">
        <v>81.231137296499995</v>
      </c>
    </row>
    <row r="690" spans="2:14" x14ac:dyDescent="0.25">
      <c r="B690" s="132" t="s">
        <v>152</v>
      </c>
      <c r="C690" s="20" t="s">
        <v>135</v>
      </c>
      <c r="D690" s="21" t="s">
        <v>180</v>
      </c>
      <c r="E690" s="21" t="s">
        <v>136</v>
      </c>
      <c r="F690" s="20" t="s">
        <v>137</v>
      </c>
      <c r="G690" s="22">
        <v>44890.520590277774</v>
      </c>
      <c r="H690" s="22">
        <v>45274</v>
      </c>
      <c r="I690" s="20" t="s">
        <v>138</v>
      </c>
      <c r="J690" s="23">
        <v>8308905</v>
      </c>
      <c r="K690" s="24">
        <v>7204247</v>
      </c>
      <c r="L690" s="23">
        <v>7042867.7887729453</v>
      </c>
      <c r="M690" s="24">
        <v>8308905</v>
      </c>
      <c r="N690" s="25">
        <v>84.762887393400007</v>
      </c>
    </row>
    <row r="691" spans="2:14" x14ac:dyDescent="0.25">
      <c r="B691" s="132" t="s">
        <v>152</v>
      </c>
      <c r="C691" s="20" t="s">
        <v>135</v>
      </c>
      <c r="D691" s="21" t="s">
        <v>180</v>
      </c>
      <c r="E691" s="21" t="s">
        <v>136</v>
      </c>
      <c r="F691" s="20" t="s">
        <v>137</v>
      </c>
      <c r="G691" s="22">
        <v>44909.561898148146</v>
      </c>
      <c r="H691" s="22">
        <v>45434</v>
      </c>
      <c r="I691" s="20" t="s">
        <v>138</v>
      </c>
      <c r="J691" s="23">
        <v>12131644</v>
      </c>
      <c r="K691" s="24">
        <v>10081986</v>
      </c>
      <c r="L691" s="23">
        <v>10143667.281997429</v>
      </c>
      <c r="M691" s="24">
        <v>12131644</v>
      </c>
      <c r="N691" s="25">
        <v>83.613294966400005</v>
      </c>
    </row>
    <row r="692" spans="2:14" x14ac:dyDescent="0.25">
      <c r="B692" s="132" t="s">
        <v>152</v>
      </c>
      <c r="C692" s="20" t="s">
        <v>135</v>
      </c>
      <c r="D692" s="21" t="s">
        <v>180</v>
      </c>
      <c r="E692" s="21" t="s">
        <v>136</v>
      </c>
      <c r="F692" s="20" t="s">
        <v>137</v>
      </c>
      <c r="G692" s="22">
        <v>44915.502314814818</v>
      </c>
      <c r="H692" s="22">
        <v>45316</v>
      </c>
      <c r="I692" s="20" t="s">
        <v>138</v>
      </c>
      <c r="J692" s="23">
        <v>42619315</v>
      </c>
      <c r="K692" s="24">
        <v>36785589</v>
      </c>
      <c r="L692" s="23">
        <v>36929193.852762468</v>
      </c>
      <c r="M692" s="24">
        <v>42619315</v>
      </c>
      <c r="N692" s="25">
        <v>86.648961516100002</v>
      </c>
    </row>
    <row r="693" spans="2:14" x14ac:dyDescent="0.25">
      <c r="B693" s="132" t="s">
        <v>152</v>
      </c>
      <c r="C693" s="20" t="s">
        <v>135</v>
      </c>
      <c r="D693" s="21" t="s">
        <v>180</v>
      </c>
      <c r="E693" s="21" t="s">
        <v>136</v>
      </c>
      <c r="F693" s="20" t="s">
        <v>137</v>
      </c>
      <c r="G693" s="22">
        <v>44993.610173611109</v>
      </c>
      <c r="H693" s="22">
        <v>45763</v>
      </c>
      <c r="I693" s="20" t="s">
        <v>138</v>
      </c>
      <c r="J693" s="23">
        <v>6346301</v>
      </c>
      <c r="K693" s="24">
        <v>5080549</v>
      </c>
      <c r="L693" s="23">
        <v>5118465.9316468108</v>
      </c>
      <c r="M693" s="24">
        <v>6346301</v>
      </c>
      <c r="N693" s="25">
        <v>80.652744514399998</v>
      </c>
    </row>
    <row r="694" spans="2:14" x14ac:dyDescent="0.25">
      <c r="B694" s="132" t="s">
        <v>152</v>
      </c>
      <c r="C694" s="20" t="s">
        <v>135</v>
      </c>
      <c r="D694" s="21" t="s">
        <v>180</v>
      </c>
      <c r="E694" s="21" t="s">
        <v>136</v>
      </c>
      <c r="F694" s="20" t="s">
        <v>137</v>
      </c>
      <c r="G694" s="22">
        <v>45036.536064814813</v>
      </c>
      <c r="H694" s="22">
        <v>45274</v>
      </c>
      <c r="I694" s="20" t="s">
        <v>138</v>
      </c>
      <c r="J694" s="23">
        <v>1112191</v>
      </c>
      <c r="K694" s="24">
        <v>1014384</v>
      </c>
      <c r="L694" s="23">
        <v>1006186.03472781</v>
      </c>
      <c r="M694" s="24">
        <v>1112191</v>
      </c>
      <c r="N694" s="25">
        <v>90.468816482799994</v>
      </c>
    </row>
    <row r="695" spans="2:14" x14ac:dyDescent="0.25">
      <c r="B695" s="132" t="s">
        <v>152</v>
      </c>
      <c r="C695" s="20" t="s">
        <v>135</v>
      </c>
      <c r="D695" s="21" t="s">
        <v>180</v>
      </c>
      <c r="E695" s="21" t="s">
        <v>136</v>
      </c>
      <c r="F695" s="20" t="s">
        <v>137</v>
      </c>
      <c r="G695" s="22">
        <v>45069.606747685189</v>
      </c>
      <c r="H695" s="22">
        <v>45763</v>
      </c>
      <c r="I695" s="20" t="s">
        <v>138</v>
      </c>
      <c r="J695" s="23">
        <v>130130960</v>
      </c>
      <c r="K695" s="24">
        <v>106173699</v>
      </c>
      <c r="L695" s="23">
        <v>107488098.90884982</v>
      </c>
      <c r="M695" s="24">
        <v>130130960</v>
      </c>
      <c r="N695" s="25">
        <v>82.599943094899999</v>
      </c>
    </row>
    <row r="696" spans="2:14" x14ac:dyDescent="0.25">
      <c r="B696" s="132" t="s">
        <v>152</v>
      </c>
      <c r="C696" s="20" t="s">
        <v>135</v>
      </c>
      <c r="D696" s="21" t="s">
        <v>180</v>
      </c>
      <c r="E696" s="21" t="s">
        <v>136</v>
      </c>
      <c r="F696" s="20" t="s">
        <v>137</v>
      </c>
      <c r="G696" s="22">
        <v>45075.554432870362</v>
      </c>
      <c r="H696" s="22">
        <v>45763</v>
      </c>
      <c r="I696" s="20" t="s">
        <v>138</v>
      </c>
      <c r="J696" s="23">
        <v>127652272</v>
      </c>
      <c r="K696" s="24">
        <v>104354520</v>
      </c>
      <c r="L696" s="23">
        <v>105441324.3607156</v>
      </c>
      <c r="M696" s="24">
        <v>127652272</v>
      </c>
      <c r="N696" s="25">
        <v>82.600429047399999</v>
      </c>
    </row>
    <row r="697" spans="2:14" x14ac:dyDescent="0.25">
      <c r="B697" s="132" t="s">
        <v>152</v>
      </c>
      <c r="C697" s="20" t="s">
        <v>135</v>
      </c>
      <c r="D697" s="21" t="s">
        <v>180</v>
      </c>
      <c r="E697" s="21" t="s">
        <v>136</v>
      </c>
      <c r="F697" s="20" t="s">
        <v>137</v>
      </c>
      <c r="G697" s="22">
        <v>45084.54310185185</v>
      </c>
      <c r="H697" s="22">
        <v>45316</v>
      </c>
      <c r="I697" s="20" t="s">
        <v>138</v>
      </c>
      <c r="J697" s="23">
        <v>11103220</v>
      </c>
      <c r="K697" s="24">
        <v>10381686</v>
      </c>
      <c r="L697" s="23">
        <v>10453959.563176682</v>
      </c>
      <c r="M697" s="24">
        <v>11103220</v>
      </c>
      <c r="N697" s="25">
        <v>94.152503176300002</v>
      </c>
    </row>
    <row r="698" spans="2:14" x14ac:dyDescent="0.25">
      <c r="B698" s="132" t="s">
        <v>152</v>
      </c>
      <c r="C698" s="20" t="s">
        <v>135</v>
      </c>
      <c r="D698" s="21" t="s">
        <v>180</v>
      </c>
      <c r="E698" s="21" t="s">
        <v>136</v>
      </c>
      <c r="F698" s="20" t="s">
        <v>137</v>
      </c>
      <c r="G698" s="22">
        <v>45093.604525462964</v>
      </c>
      <c r="H698" s="22">
        <v>45434</v>
      </c>
      <c r="I698" s="20" t="s">
        <v>138</v>
      </c>
      <c r="J698" s="23">
        <v>3426328</v>
      </c>
      <c r="K698" s="24">
        <v>3026939</v>
      </c>
      <c r="L698" s="23">
        <v>3043223.4787249453</v>
      </c>
      <c r="M698" s="24">
        <v>3426328</v>
      </c>
      <c r="N698" s="25">
        <v>88.818801898900006</v>
      </c>
    </row>
    <row r="699" spans="2:14" ht="15.75" thickBot="1" x14ac:dyDescent="0.3">
      <c r="B699" s="29"/>
      <c r="C699" s="30"/>
      <c r="D699" s="30"/>
      <c r="E699" s="30"/>
      <c r="F699" s="30"/>
      <c r="G699" s="30"/>
      <c r="H699" s="167" t="s">
        <v>139</v>
      </c>
      <c r="I699" s="167"/>
      <c r="J699" s="28">
        <f>SUM(J370:J698)</f>
        <v>6263072530.4658041</v>
      </c>
      <c r="K699" s="28">
        <f>SUM(K370:K698)</f>
        <v>4512089069</v>
      </c>
      <c r="L699" s="28">
        <f>SUM(L370:L698)</f>
        <v>4505215301.6451235</v>
      </c>
      <c r="M699" s="28">
        <f>SUM(M370:M698)</f>
        <v>6263072530.4658041</v>
      </c>
      <c r="N699" s="31"/>
    </row>
    <row r="700" spans="2:14" ht="15.75" thickTop="1" x14ac:dyDescent="0.25"/>
  </sheetData>
  <mergeCells count="4">
    <mergeCell ref="H699:I699"/>
    <mergeCell ref="B366:N367"/>
    <mergeCell ref="H360:I360"/>
    <mergeCell ref="B7:N8"/>
  </mergeCells>
  <hyperlinks>
    <hyperlink ref="A1" location="INDICE!A1" display="INDICE" xr:uid="{75911643-DC3D-4121-B4E2-AF1F396436B5}"/>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E77BD-E3A1-4059-B31C-C203B2C680E3}">
  <dimension ref="C2:F24"/>
  <sheetViews>
    <sheetView workbookViewId="0">
      <selection activeCell="E9" sqref="E9"/>
    </sheetView>
  </sheetViews>
  <sheetFormatPr baseColWidth="10" defaultRowHeight="15" x14ac:dyDescent="0.25"/>
  <cols>
    <col min="3" max="3" width="28.42578125" bestFit="1" customWidth="1"/>
    <col min="5" max="5" width="13.5703125" bestFit="1" customWidth="1"/>
  </cols>
  <sheetData>
    <row r="2" spans="3:6" x14ac:dyDescent="0.25">
      <c r="C2" s="1" t="s">
        <v>120</v>
      </c>
      <c r="D2" t="s">
        <v>147</v>
      </c>
      <c r="E2" s="2">
        <f>+SUMIF('06'!$C$11:$C$359,Hoja1!C2,'06'!$L$11:$L$359)</f>
        <v>702012737.30999994</v>
      </c>
      <c r="F2" s="4">
        <f>+E2/$E$24</f>
        <v>7.3678641384874441E-2</v>
      </c>
    </row>
    <row r="3" spans="3:6" x14ac:dyDescent="0.25">
      <c r="C3" s="1" t="s">
        <v>121</v>
      </c>
      <c r="D3" t="s">
        <v>147</v>
      </c>
      <c r="E3" s="2">
        <f>+SUMIF('06'!$C$11:$C$359,Hoja1!C3,'06'!$L$11:$L$359)</f>
        <v>1154621374.4100001</v>
      </c>
      <c r="F3" s="4">
        <f t="shared" ref="F3:F23" si="0">+E3/$E$24</f>
        <v>0.12118146816885886</v>
      </c>
    </row>
    <row r="4" spans="3:6" x14ac:dyDescent="0.25">
      <c r="C4" s="1" t="s">
        <v>122</v>
      </c>
      <c r="D4" t="s">
        <v>147</v>
      </c>
      <c r="E4" s="2">
        <f>+SUMIF('06'!$C$11:$C$359,Hoja1!C4,'06'!$L$11:$L$359)</f>
        <v>0</v>
      </c>
      <c r="F4" s="4">
        <f t="shared" si="0"/>
        <v>0</v>
      </c>
    </row>
    <row r="5" spans="3:6" x14ac:dyDescent="0.25">
      <c r="C5" s="1" t="s">
        <v>123</v>
      </c>
      <c r="D5" t="s">
        <v>147</v>
      </c>
      <c r="E5" s="2">
        <f>+SUMIF('06'!$C$11:$C$359,Hoja1!C5,'06'!$L$11:$L$359)</f>
        <v>0</v>
      </c>
      <c r="F5" s="4">
        <f t="shared" si="0"/>
        <v>0</v>
      </c>
    </row>
    <row r="6" spans="3:6" x14ac:dyDescent="0.25">
      <c r="C6" s="1" t="s">
        <v>124</v>
      </c>
      <c r="D6" t="s">
        <v>147</v>
      </c>
      <c r="E6" s="2">
        <f>+SUMIF('06'!$C$11:$C$359,Hoja1!C6,'06'!$L$11:$L$359)</f>
        <v>0</v>
      </c>
      <c r="F6" s="4">
        <f t="shared" si="0"/>
        <v>0</v>
      </c>
    </row>
    <row r="7" spans="3:6" x14ac:dyDescent="0.25">
      <c r="C7" s="1" t="s">
        <v>125</v>
      </c>
      <c r="D7" t="s">
        <v>147</v>
      </c>
      <c r="E7" s="2">
        <f>+SUMIF('06'!$C$11:$C$359,Hoja1!C7,'06'!$L$11:$L$359)</f>
        <v>0</v>
      </c>
      <c r="F7" s="4">
        <f t="shared" si="0"/>
        <v>0</v>
      </c>
    </row>
    <row r="8" spans="3:6" x14ac:dyDescent="0.25">
      <c r="C8" s="1" t="s">
        <v>126</v>
      </c>
      <c r="D8" t="s">
        <v>147</v>
      </c>
      <c r="E8" s="2">
        <f>+SUMIF('06'!$C$11:$C$359,Hoja1!C8,'06'!$L$11:$L$359)</f>
        <v>1107247597.2</v>
      </c>
      <c r="F8" s="4">
        <f t="shared" si="0"/>
        <v>0.11620942798127291</v>
      </c>
    </row>
    <row r="9" spans="3:6" x14ac:dyDescent="0.25">
      <c r="C9" s="1" t="s">
        <v>141</v>
      </c>
      <c r="D9" t="s">
        <v>149</v>
      </c>
      <c r="E9" s="2">
        <f>+SUMIF('06'!$C$11:$C$359,Hoja1!C9,'06'!$L$11:$L$359)</f>
        <v>0</v>
      </c>
      <c r="F9" s="4">
        <f t="shared" si="0"/>
        <v>0</v>
      </c>
    </row>
    <row r="10" spans="3:6" x14ac:dyDescent="0.25">
      <c r="C10" s="1" t="s">
        <v>127</v>
      </c>
      <c r="D10" t="s">
        <v>147</v>
      </c>
      <c r="E10" s="2">
        <f>+SUMIF('06'!$C$11:$C$359,Hoja1!C10,'06'!$L$11:$L$359)</f>
        <v>1072583288.51</v>
      </c>
      <c r="F10" s="4">
        <f t="shared" si="0"/>
        <v>0.11257129004860279</v>
      </c>
    </row>
    <row r="11" spans="3:6" x14ac:dyDescent="0.25">
      <c r="C11" s="1" t="s">
        <v>142</v>
      </c>
      <c r="D11" t="s">
        <v>147</v>
      </c>
      <c r="E11" s="2">
        <f>+SUMIF('06'!$C$11:$C$359,Hoja1!C11,'06'!$L$11:$L$359)</f>
        <v>0</v>
      </c>
      <c r="F11" s="4">
        <f t="shared" si="0"/>
        <v>0</v>
      </c>
    </row>
    <row r="12" spans="3:6" x14ac:dyDescent="0.25">
      <c r="C12" s="1" t="s">
        <v>128</v>
      </c>
      <c r="D12" t="s">
        <v>147</v>
      </c>
      <c r="E12" s="2">
        <f>+SUMIF('06'!$C$11:$C$359,Hoja1!C12,'06'!$L$11:$L$359)</f>
        <v>0</v>
      </c>
      <c r="F12" s="4">
        <f t="shared" si="0"/>
        <v>0</v>
      </c>
    </row>
    <row r="13" spans="3:6" x14ac:dyDescent="0.25">
      <c r="C13" s="1" t="s">
        <v>143</v>
      </c>
      <c r="D13" t="s">
        <v>147</v>
      </c>
      <c r="E13" s="2">
        <f>+SUMIF('06'!$C$11:$C$359,Hoja1!C13,'06'!$L$11:$L$359)</f>
        <v>1265773660.4099998</v>
      </c>
      <c r="F13" s="4">
        <f t="shared" si="0"/>
        <v>0.13284728131447787</v>
      </c>
    </row>
    <row r="14" spans="3:6" x14ac:dyDescent="0.25">
      <c r="C14" s="1" t="s">
        <v>129</v>
      </c>
      <c r="D14" t="s">
        <v>147</v>
      </c>
      <c r="E14" s="2">
        <f>+SUMIF('06'!$C$11:$C$359,Hoja1!C14,'06'!$L$11:$L$359)</f>
        <v>193387402.72000003</v>
      </c>
      <c r="F14" s="4">
        <f t="shared" si="0"/>
        <v>2.029667032532375E-2</v>
      </c>
    </row>
    <row r="15" spans="3:6" x14ac:dyDescent="0.25">
      <c r="C15" s="1" t="s">
        <v>130</v>
      </c>
      <c r="D15" t="s">
        <v>148</v>
      </c>
      <c r="E15" s="2">
        <f>+SUMIF('06'!$C$11:$C$359,Hoja1!C15,'06'!$L$11:$L$359)</f>
        <v>656570326.81000018</v>
      </c>
      <c r="F15" s="4">
        <f t="shared" si="0"/>
        <v>6.8909304749013314E-2</v>
      </c>
    </row>
    <row r="16" spans="3:6" x14ac:dyDescent="0.25">
      <c r="C16" s="1" t="s">
        <v>131</v>
      </c>
      <c r="D16" t="s">
        <v>147</v>
      </c>
      <c r="E16" s="2">
        <f>+SUMIF('06'!$C$11:$C$359,Hoja1!C16,'06'!$L$11:$L$359)</f>
        <v>208044082.12</v>
      </c>
      <c r="F16" s="4">
        <f t="shared" si="0"/>
        <v>2.1834939031876877E-2</v>
      </c>
    </row>
    <row r="17" spans="3:6" x14ac:dyDescent="0.25">
      <c r="C17" s="1" t="s">
        <v>132</v>
      </c>
      <c r="D17" t="s">
        <v>148</v>
      </c>
      <c r="E17" s="2">
        <f>+SUMIF('06'!$C$11:$C$359,Hoja1!C17,'06'!$L$11:$L$359)</f>
        <v>485762027.92000002</v>
      </c>
      <c r="F17" s="4">
        <f t="shared" si="0"/>
        <v>5.0982388710851131E-2</v>
      </c>
    </row>
    <row r="18" spans="3:6" x14ac:dyDescent="0.25">
      <c r="C18" s="1" t="s">
        <v>144</v>
      </c>
      <c r="D18" t="s">
        <v>147</v>
      </c>
      <c r="E18" s="2">
        <f>+SUMIF('06'!$C$11:$C$359,Hoja1!C18,'06'!$L$11:$L$359)</f>
        <v>0</v>
      </c>
      <c r="F18" s="4">
        <f t="shared" si="0"/>
        <v>0</v>
      </c>
    </row>
    <row r="19" spans="3:6" x14ac:dyDescent="0.25">
      <c r="C19" s="1" t="s">
        <v>133</v>
      </c>
      <c r="D19" t="s">
        <v>147</v>
      </c>
      <c r="E19" s="2">
        <f>+SUMIF('06'!$C$11:$C$359,Hoja1!C19,'06'!$L$11:$L$359)</f>
        <v>719262586</v>
      </c>
      <c r="F19" s="4">
        <f t="shared" si="0"/>
        <v>7.5489072090795695E-2</v>
      </c>
    </row>
    <row r="20" spans="3:6" x14ac:dyDescent="0.25">
      <c r="C20" s="1" t="s">
        <v>145</v>
      </c>
      <c r="D20" t="s">
        <v>147</v>
      </c>
      <c r="E20" s="2">
        <f>+SUMIF('06'!$C$11:$C$359,Hoja1!C20,'06'!$L$11:$L$359)</f>
        <v>0</v>
      </c>
      <c r="F20" s="4">
        <f t="shared" si="0"/>
        <v>0</v>
      </c>
    </row>
    <row r="21" spans="3:6" x14ac:dyDescent="0.25">
      <c r="C21" s="1" t="s">
        <v>134</v>
      </c>
      <c r="D21" t="s">
        <v>147</v>
      </c>
      <c r="E21" s="2">
        <f>+SUMIF('06'!$C$11:$C$359,Hoja1!C21,'06'!$L$11:$L$359)</f>
        <v>450053030.40999997</v>
      </c>
      <c r="F21" s="4">
        <f t="shared" si="0"/>
        <v>4.7234607108149453E-2</v>
      </c>
    </row>
    <row r="22" spans="3:6" x14ac:dyDescent="0.25">
      <c r="C22" s="1" t="s">
        <v>146</v>
      </c>
      <c r="D22" t="s">
        <v>148</v>
      </c>
      <c r="E22" s="2">
        <f>+SUMIF('06'!$C$11:$C$359,Hoja1!C22,'06'!$L$11:$L$359)</f>
        <v>873586560.13000011</v>
      </c>
      <c r="F22" s="4">
        <f t="shared" si="0"/>
        <v>9.1685901781639184E-2</v>
      </c>
    </row>
    <row r="23" spans="3:6" x14ac:dyDescent="0.25">
      <c r="C23" s="1" t="s">
        <v>135</v>
      </c>
      <c r="D23" t="s">
        <v>147</v>
      </c>
      <c r="E23" s="2">
        <f>+SUMIF('06'!$C$11:$C$359,Hoja1!C23,'06'!$L$11:$L$359)</f>
        <v>639131187.12</v>
      </c>
      <c r="F23" s="4">
        <f t="shared" si="0"/>
        <v>6.7079007304263583E-2</v>
      </c>
    </row>
    <row r="24" spans="3:6" x14ac:dyDescent="0.25">
      <c r="E24" s="3">
        <f>SUM(E2:E23)</f>
        <v>9528035861.0700016</v>
      </c>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c8DEyzoPXi5xkEW0z+ucpvGbjfmOqtY5myvxQjDbeMw=</DigestValue>
    </Reference>
    <Reference Type="http://www.w3.org/2000/09/xmldsig#Object" URI="#idOfficeObject">
      <DigestMethod Algorithm="http://www.w3.org/2001/04/xmlenc#sha256"/>
      <DigestValue>9NOJ5sfSq2GXXSDalt1KBxxqZey8N4/jeJv2MAb0kqE=</DigestValue>
    </Reference>
    <Reference Type="http://uri.etsi.org/01903#SignedProperties" URI="#idSignedProperties">
      <Transforms>
        <Transform Algorithm="http://www.w3.org/TR/2001/REC-xml-c14n-20010315"/>
      </Transforms>
      <DigestMethod Algorithm="http://www.w3.org/2001/04/xmlenc#sha256"/>
      <DigestValue>rEIwcV2eKCpuBeDygN2NQ7YMmqsSTnX0tjow12kVoy8=</DigestValue>
    </Reference>
  </SignedInfo>
  <SignatureValue>DAge2p+aVj5zSw+w9J7Fv41wCJT5/Mb/Lk9JTa0xh7jE2Aqv1s2RbedMeAEtvp71qocbbdnLGxEk
vee3TFIB69mPc7WechF71i7Abm3WmFqTYIKMPavrEuf3KHkhpbRoMX4LRAXq4e058jB3YfdYUyr0
w2gL4W761mo62K/ypGt+V1RYs/ZMV6fhvy4Z9kxM0MNiohOBlGqrtpfCwvUZZVmK2fzwq7e+D8wM
yfZcTMQff9MDDtIxSkJrPdF8TomR2IKGnH0dbrgRBb3yLwcKXWpvgQDOhj3pp/rWI4p6Lm5g41yA
Grmtf4MT9mX7SSl0sATyJNIK5gOf/pfPglIZTA==</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yqnAjApFiMOE91qwa34sqllxJc4GPI1DS5JB2KdeRjQ=</DigestValue>
      </Reference>
      <Reference URI="/xl/printerSettings/printerSettings1.bin?ContentType=application/vnd.openxmlformats-officedocument.spreadsheetml.printerSettings">
        <DigestMethod Algorithm="http://www.w3.org/2001/04/xmlenc#sha256"/>
        <DigestValue>IeWEy5U7ZsdCqcao//JY+ZIKVCcIDuN+sWQ+4JeYjes=</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uz/qIlFr/UwynZFcgTPJpVnax7pTcsoFR5EL4f/g+RM=</DigestValue>
      </Reference>
      <Reference URI="/xl/printerSettings/printerSettings5.bin?ContentType=application/vnd.openxmlformats-officedocument.spreadsheetml.printerSettings">
        <DigestMethod Algorithm="http://www.w3.org/2001/04/xmlenc#sha256"/>
        <DigestValue>uz/qIlFr/UwynZFcgTPJpVnax7pTcsoFR5EL4f/g+RM=</DigestValue>
      </Reference>
      <Reference URI="/xl/printerSettings/printerSettings6.bin?ContentType=application/vnd.openxmlformats-officedocument.spreadsheetml.printerSettings">
        <DigestMethod Algorithm="http://www.w3.org/2001/04/xmlenc#sha256"/>
        <DigestValue>8uuDiYskLg0ZBuBN8EWDPaFPiGHM9zXZIatAQICPsmQ=</DigestValue>
      </Reference>
      <Reference URI="/xl/printerSettings/printerSettings7.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tPWWbQL23rN6DT17D9Q3KLRrLYcN8uE4mawURvXLTtk=</DigestValue>
      </Reference>
      <Reference URI="/xl/styles.xml?ContentType=application/vnd.openxmlformats-officedocument.spreadsheetml.styles+xml">
        <DigestMethod Algorithm="http://www.w3.org/2001/04/xmlenc#sha256"/>
        <DigestValue>y0jQGyeDQPqOpGWBAZ87ew17wUHk1OQ8aNZn9hnDySw=</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67Fv4c6BLQzqhxEZ9+Jcil+3+8upNH98nWvHkJh+4iw=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38CLr5irBgm4Lm5JpbzWCDw8HztFsgTuk6fVEbwsyNA=</DigestValue>
      </Reference>
      <Reference URI="/xl/worksheets/sheet2.xml?ContentType=application/vnd.openxmlformats-officedocument.spreadsheetml.worksheet+xml">
        <DigestMethod Algorithm="http://www.w3.org/2001/04/xmlenc#sha256"/>
        <DigestValue>x2gS9NK4kIw2vZA3NLbzVjRnBmmTOnKUNFsHtkM+l7o=</DigestValue>
      </Reference>
      <Reference URI="/xl/worksheets/sheet3.xml?ContentType=application/vnd.openxmlformats-officedocument.spreadsheetml.worksheet+xml">
        <DigestMethod Algorithm="http://www.w3.org/2001/04/xmlenc#sha256"/>
        <DigestValue>F+VWqErdwxXkcZsqk4khWeqb2JhEhudlpj7zlhWm3Cw=</DigestValue>
      </Reference>
      <Reference URI="/xl/worksheets/sheet4.xml?ContentType=application/vnd.openxmlformats-officedocument.spreadsheetml.worksheet+xml">
        <DigestMethod Algorithm="http://www.w3.org/2001/04/xmlenc#sha256"/>
        <DigestValue>5jqEnofpmuBgnXpXpkB3WDqsu++VPJuDps6F0CRnYG8=</DigestValue>
      </Reference>
      <Reference URI="/xl/worksheets/sheet5.xml?ContentType=application/vnd.openxmlformats-officedocument.spreadsheetml.worksheet+xml">
        <DigestMethod Algorithm="http://www.w3.org/2001/04/xmlenc#sha256"/>
        <DigestValue>vYyAbBqcDzkVCxRU8dWi/AevgpMdb6DKiB0MAQad7jA=</DigestValue>
      </Reference>
      <Reference URI="/xl/worksheets/sheet6.xml?ContentType=application/vnd.openxmlformats-officedocument.spreadsheetml.worksheet+xml">
        <DigestMethod Algorithm="http://www.w3.org/2001/04/xmlenc#sha256"/>
        <DigestValue>/HfiY6if8PtV8Q/2EcgvEHHBrq7LCoQpAF1YitmP2CQ=</DigestValue>
      </Reference>
      <Reference URI="/xl/worksheets/sheet7.xml?ContentType=application/vnd.openxmlformats-officedocument.spreadsheetml.worksheet+xml">
        <DigestMethod Algorithm="http://www.w3.org/2001/04/xmlenc#sha256"/>
        <DigestValue>cyibnLOl3h1NTopHUiB53RX7OdJX1Tc4rSUJrTpnxhg=</DigestValue>
      </Reference>
      <Reference URI="/xl/worksheets/sheet8.xml?ContentType=application/vnd.openxmlformats-officedocument.spreadsheetml.worksheet+xml">
        <DigestMethod Algorithm="http://www.w3.org/2001/04/xmlenc#sha256"/>
        <DigestValue>2t0vLYCJody2vU1wC20nUcFYJGjd/jlFPmRW4L10WBA=</DigestValue>
      </Reference>
      <Reference URI="/xl/worksheets/sheet9.xml?ContentType=application/vnd.openxmlformats-officedocument.spreadsheetml.worksheet+xml">
        <DigestMethod Algorithm="http://www.w3.org/2001/04/xmlenc#sha256"/>
        <DigestValue>vpD+DgpaqLyNM3cDQAvKDXU8JhGPo7HZ0KWFVJUZAtE=</DigestValue>
      </Reference>
    </Manifest>
    <SignatureProperties>
      <SignatureProperty Id="idSignatureTime" Target="#idPackageSignature">
        <mdssi:SignatureTime xmlns:mdssi="http://schemas.openxmlformats.org/package/2006/digital-signature">
          <mdssi:Format>YYYY-MM-DDThh:mm:ssTZD</mdssi:Format>
          <mdssi:Value>2024-07-29T19:15:46Z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16.0.17726/26</OfficeVersion>
          <ApplicationVersion>16.0.17726</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2024-07-29T19:15:46Z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79A8KuTt2hZ3ImklABOSAnB7tFx3yADG+TvJlT+yLnw=</DigestValue>
    </Reference>
    <Reference Type="http://www.w3.org/2000/09/xmldsig#Object" URI="#idOfficeObject">
      <DigestMethod Algorithm="http://www.w3.org/2001/04/xmlenc#sha256"/>
      <DigestValue>/ZA9QTqdxwEPzW0VI6art3o3yPgJz0QlBeCUeHWz/rg=</DigestValue>
    </Reference>
    <Reference Type="http://uri.etsi.org/01903#SignedProperties" URI="#idSignedProperties">
      <Transforms>
        <Transform Algorithm="http://www.w3.org/TR/2001/REC-xml-c14n-20010315"/>
      </Transforms>
      <DigestMethod Algorithm="http://www.w3.org/2001/04/xmlenc#sha256"/>
      <DigestValue>xY8Gf22u6iVA3ivTIACSjW8wv//0MtT+0z/PVjSN3gA=</DigestValue>
    </Reference>
  </SignedInfo>
  <SignatureValue>O2ltJGHJJf4Q5ma82MB6oHA9E7g8p/jJd5b3hKkTX+hkxmEuVEypT4be99B32n9M4ylSFuX7vn5d
05/M1ATX4dXqezIxVGHrbLxwGpGr5NqULlTzOw+FmKiPB3gtZs4pHL/gL4hI1dgoxIa8ybh8KFT1
tZHirjWBVSH2dP5wLHkTcM1M+I7x6gQka4205gcdEXNeTC7tzZBe6132TwiLCejd7niwg3IOgr5h
SMP1th9ljSI8Ay3A4lPs8woRnjhuTsWKF0ylQ9P7gShViYuiw0JCYZ+oXhbQp78MPHbVF2B9QO7J
EMpFkT6fdnh+TctyD9iaEkUaBdIcIPBzkSWsxA==</SignatureValue>
  <KeyInfo>
    <X509Data>
      <X509Certificate>MIIHOTCCBSGgAwIBAgIIBShUvBJmmOEwDQYJKoZIhvcNAQELBQAwWzEXMBUGA1UEBRMOUlVDIDgwMDUwMTcyLTExGjAYBgNVBAMTEUNBLURPQ1VNRU5UQSBTLkEuMRcwFQYDVQQKEw5ET0NVTUVOVEEgUy5BLjELMAkGA1UEBhMCUFkwHhcNMjIwODA5MTUyMjE5WhcNMjQwODA4MTUzMjE5WjCBkTELMAkGA1UEBhMCUFkxDjAMBgNVBAQMBUdFTEFZMRIwEAYDVQQFEwlDSTIwNTgwNjcxFTATBgNVBCoMDEVMSUFTIE1JR1VFTDEXMBUGA1UECgwOUEVSU09OQSBGSVNJQ0ExETAPBgNVBAsMCEZJUk1BIEYyMRswGQYDVQQDDBJFTElBUyBNSUdVRUwgR0VMQVkwggEiMA0GCSqGSIb3DQEBAQUAA4IBDwAwggEKAoIBAQDwWxOs+PgJycsipwqrw6og52MmKAqVCSj4Q6MglwpwG/68yY96xQPGSRfI+HX4vArjYhkuKFzw3jX9KrLksXYocEgk9OzNLOgbtqhYoxXJ9WaaWMUDgwnsbVn1XUVNLp2RQdXG8rxVgPmHCm9dCHLgkO3gUJ6NclvqGw8jK1U3euEHJ0CKrXvew7axOefxrvCTfJ5ZQvaymCd4NU1l9RceIPlKIfkRtWQkhPzjP++y7RA2S494eJX/Y2YgKhfJ+dqdz0jEKg8+LOcTG6xqs11DuR6r+UhjnWEdTaqc/zNJtzmZXVt31DqEvlMaoSZZi+9csaaKfetS7b+JdLDWvG2FAgMBAAGjggLIMIICxDAMBgNVHRMBAf8EAjAAMA4GA1UdDwEB/wQEAwIF4DAnBgNVHSUEIDAeBggrBgEFBQcDAQYIKwYBBQUHAwIGCCsGAQUFBwMEMB0GA1UdDgQWBBQI8huz11Fs9r+QZVdrC0MUtOFq8zCBlwYIKwYBBQUHAQEEgYowgYcwOgYIKwYBBQUHMAGGLmh0dHBz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HwYDVR0RBBgwFoEUZWdlbGF5QGNhZGllbS5jb20ucHkwggEtBgNVHSAEggEkMIIBIDCCARwGDSsGAQQBgvk7AQEBCgEwggEJMC8GCCsGAQUFBwIBFiNodHRwczovL3d3dy5kaWdpdG8uY29tLnB5L2Rlc2NhcmdhczCB1QYIKwYBBQUHAgIwgcgagcVDZXJ0aWZpY2FkbyBjdWFsaWZpY2FkbyBkZSBmaXJtYSBlbGVjdHLzbmljYSB0aXBvIEYyIChjbGF2ZXMgZW4gZGlzcG9zaXRpdm8gY3VhbGlmaWNhZG8pLCBzdWpldGEgYSBsYXMgY29uZGljaW9uZXMgZGUgdXNvIGV4cHVlc3RhcyBlbiBsYSBEZWNsYXJhY2nzbiBkZSBQcuFjdGljYXMgZGUgQ2VydGlmaWNhY2nzbiBkZSBET0NVTUVOVEEgUy5BLjANBgkqhkiG9w0BAQsFAAOCAgEAvo228aOxSGlBeBCKOZ3JhWO+yyOFZM74HUW8j8uRbUdDuW+05unNZUVM+Rm1XcQZ8abc8xr1aInUKjeY8x1Pex9ravH2kqBO5dSRwnxN0iR0BnpE7hB5w6EIGivEWc69ASJXap7QpNd3AWl8CaSg9KDVCzzw96OUfNJL4vy1b65uZigHH3/5brXYuJqYg3xisOaqCnBOnRlbjykXBmwDOmw6a+65EGwtJ42oMYyRcrckXTmSi0pCZ9P+RmELGhYa5vdvsDtN4iQ544ElcVCotjAwJksProN/OzrUypeZPGFNTphcn5RdJ3eZ+JEyCXs7r2DrqZtqCSjMQ9vT1hc7MVuZjqay2Iz1nf93LI0UrjWRLSeOu6nCVtk/WMw7+0V4JrRY+UK4Tmwf3PyHkM3qi56VrmpKoOoOvdrp4Nm+tlU+l8uxFpMy9wXIrExUfhPs9is3UTAC5yEixM0IAc5/Tfajdz0JnI+QK8w+WHC31CkIs5j87ZtYlq9UVe7RJ2lKmuufIfrSnqUBdWZ924rLr5kDRPtuAXF2bVQzW2988ow3M47L43akuCrNPLqDzAMuNbUWJH8/WIZIt/J26TjSPoW6/w1mf/xfdY82sBnEZoh2XhSD3SeJ9TqgtM13LeYdJMcD5NFmx2bjUoLSaz7XSYd4LtqZJzIbIECqXUV0Fj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yqnAjApFiMOE91qwa34sqllxJc4GPI1DS5JB2KdeRjQ=</DigestValue>
      </Reference>
      <Reference URI="/xl/printerSettings/printerSettings1.bin?ContentType=application/vnd.openxmlformats-officedocument.spreadsheetml.printerSettings">
        <DigestMethod Algorithm="http://www.w3.org/2001/04/xmlenc#sha256"/>
        <DigestValue>IeWEy5U7ZsdCqcao//JY+ZIKVCcIDuN+sWQ+4JeYjes=</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uz/qIlFr/UwynZFcgTPJpVnax7pTcsoFR5EL4f/g+RM=</DigestValue>
      </Reference>
      <Reference URI="/xl/printerSettings/printerSettings5.bin?ContentType=application/vnd.openxmlformats-officedocument.spreadsheetml.printerSettings">
        <DigestMethod Algorithm="http://www.w3.org/2001/04/xmlenc#sha256"/>
        <DigestValue>uz/qIlFr/UwynZFcgTPJpVnax7pTcsoFR5EL4f/g+RM=</DigestValue>
      </Reference>
      <Reference URI="/xl/printerSettings/printerSettings6.bin?ContentType=application/vnd.openxmlformats-officedocument.spreadsheetml.printerSettings">
        <DigestMethod Algorithm="http://www.w3.org/2001/04/xmlenc#sha256"/>
        <DigestValue>8uuDiYskLg0ZBuBN8EWDPaFPiGHM9zXZIatAQICPsmQ=</DigestValue>
      </Reference>
      <Reference URI="/xl/printerSettings/printerSettings7.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tPWWbQL23rN6DT17D9Q3KLRrLYcN8uE4mawURvXLTtk=</DigestValue>
      </Reference>
      <Reference URI="/xl/styles.xml?ContentType=application/vnd.openxmlformats-officedocument.spreadsheetml.styles+xml">
        <DigestMethod Algorithm="http://www.w3.org/2001/04/xmlenc#sha256"/>
        <DigestValue>y0jQGyeDQPqOpGWBAZ87ew17wUHk1OQ8aNZn9hnDySw=</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67Fv4c6BLQzqhxEZ9+Jcil+3+8upNH98nWvHkJh+4iw=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38CLr5irBgm4Lm5JpbzWCDw8HztFsgTuk6fVEbwsyNA=</DigestValue>
      </Reference>
      <Reference URI="/xl/worksheets/sheet2.xml?ContentType=application/vnd.openxmlformats-officedocument.spreadsheetml.worksheet+xml">
        <DigestMethod Algorithm="http://www.w3.org/2001/04/xmlenc#sha256"/>
        <DigestValue>x2gS9NK4kIw2vZA3NLbzVjRnBmmTOnKUNFsHtkM+l7o=</DigestValue>
      </Reference>
      <Reference URI="/xl/worksheets/sheet3.xml?ContentType=application/vnd.openxmlformats-officedocument.spreadsheetml.worksheet+xml">
        <DigestMethod Algorithm="http://www.w3.org/2001/04/xmlenc#sha256"/>
        <DigestValue>F+VWqErdwxXkcZsqk4khWeqb2JhEhudlpj7zlhWm3Cw=</DigestValue>
      </Reference>
      <Reference URI="/xl/worksheets/sheet4.xml?ContentType=application/vnd.openxmlformats-officedocument.spreadsheetml.worksheet+xml">
        <DigestMethod Algorithm="http://www.w3.org/2001/04/xmlenc#sha256"/>
        <DigestValue>5jqEnofpmuBgnXpXpkB3WDqsu++VPJuDps6F0CRnYG8=</DigestValue>
      </Reference>
      <Reference URI="/xl/worksheets/sheet5.xml?ContentType=application/vnd.openxmlformats-officedocument.spreadsheetml.worksheet+xml">
        <DigestMethod Algorithm="http://www.w3.org/2001/04/xmlenc#sha256"/>
        <DigestValue>vYyAbBqcDzkVCxRU8dWi/AevgpMdb6DKiB0MAQad7jA=</DigestValue>
      </Reference>
      <Reference URI="/xl/worksheets/sheet6.xml?ContentType=application/vnd.openxmlformats-officedocument.spreadsheetml.worksheet+xml">
        <DigestMethod Algorithm="http://www.w3.org/2001/04/xmlenc#sha256"/>
        <DigestValue>/HfiY6if8PtV8Q/2EcgvEHHBrq7LCoQpAF1YitmP2CQ=</DigestValue>
      </Reference>
      <Reference URI="/xl/worksheets/sheet7.xml?ContentType=application/vnd.openxmlformats-officedocument.spreadsheetml.worksheet+xml">
        <DigestMethod Algorithm="http://www.w3.org/2001/04/xmlenc#sha256"/>
        <DigestValue>cyibnLOl3h1NTopHUiB53RX7OdJX1Tc4rSUJrTpnxhg=</DigestValue>
      </Reference>
      <Reference URI="/xl/worksheets/sheet8.xml?ContentType=application/vnd.openxmlformats-officedocument.spreadsheetml.worksheet+xml">
        <DigestMethod Algorithm="http://www.w3.org/2001/04/xmlenc#sha256"/>
        <DigestValue>2t0vLYCJody2vU1wC20nUcFYJGjd/jlFPmRW4L10WBA=</DigestValue>
      </Reference>
      <Reference URI="/xl/worksheets/sheet9.xml?ContentType=application/vnd.openxmlformats-officedocument.spreadsheetml.worksheet+xml">
        <DigestMethod Algorithm="http://www.w3.org/2001/04/xmlenc#sha256"/>
        <DigestValue>vpD+DgpaqLyNM3cDQAvKDXU8JhGPo7HZ0KWFVJUZAtE=</DigestValue>
      </Reference>
    </Manifest>
    <SignatureProperties>
      <SignatureProperty Id="idSignatureTime" Target="#idPackageSignature">
        <mdssi:SignatureTime xmlns:mdssi="http://schemas.openxmlformats.org/package/2006/digital-signature">
          <mdssi:Format>YYYY-MM-DDThh:mm:ssTZD</mdssi:Format>
          <mdssi:Value>2024-07-30T20:54:57Z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Vice Presidente</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2024-07-30T20:54:57Z</xd:SigningTime>
          <xd:SigningCertificate>
            <xd:Cert>
              <xd:CertDigest>
                <DigestMethod Algorithm="http://www.w3.org/2001/04/xmlenc#sha256"/>
                <DigestValue>3YDUisgzjewudTc9EgrfUV3Xg7ysMXB5Ia2IIF2mOP4=</DigestValue>
              </xd:CertDigest>
              <xd:IssuerSerial>
                <X509IssuerName>C=PY, O=DOCUMENTA S.A., CN=CA-DOCUMENTA S.A., SERIALNUMBER=RUC 80050172-1</X509IssuerName>
                <X509SerialNumber>371640135997364449</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Vice Presidente</xd:CommitmentTypeQualifier>
            </xd:CommitmentTypeQualifiers>
          </xd:CommitmentTypeIndication>
        </xd:SignedDataObject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CARATULA</vt:lpstr>
      <vt:lpstr>INDICE</vt:lpstr>
      <vt:lpstr>01</vt:lpstr>
      <vt:lpstr>02</vt:lpstr>
      <vt:lpstr>03</vt:lpstr>
      <vt:lpstr>04</vt:lpstr>
      <vt:lpstr>05</vt:lpstr>
      <vt:lpstr>06</vt:lpstr>
      <vt:lpstr>Hoja1</vt:lpstr>
      <vt:lpstr>'05'!OLE_LINK2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2024-07-26T21:41:14Z</dcterms:modified>
</cp:coreProperties>
</file>