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Override PartName="/_xmlsignatures/sig3.xml" ContentType="application/vnd.openxmlformats-package.digital-signature-xmlsignatur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_xmlsignatures/sig4.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8_{17D82C06-FCAB-4DF7-9F1A-98B187CED747}" xr6:coauthVersionLast="47" xr6:coauthVersionMax="47" xr10:uidLastSave="{00000000-0000-0000-0000-000000000000}"/>
  <bookViews>
    <workbookView xWindow="28680" yWindow="4575" windowWidth="20730" windowHeight="11160" tabRatio="696" activeTab="3" xr2:uid="{00000000-000D-0000-FFFF-FFFF00000000}"/>
  </bookViews>
  <sheets>
    <sheet name="CARATULA" sheetId="18" r:id="rId1"/>
    <sheet name="INDICE" sheetId="17" r:id="rId2"/>
    <sheet name="01" sheetId="14" r:id="rId3"/>
    <sheet name="02" sheetId="16" r:id="rId4"/>
    <sheet name="03" sheetId="19" r:id="rId5"/>
    <sheet name="04" sheetId="20" r:id="rId6"/>
    <sheet name="05" sheetId="21" r:id="rId7"/>
    <sheet name="06" sheetId="22"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8" i="21" l="1"/>
  <c r="D108" i="21"/>
  <c r="C144" i="21" l="1"/>
  <c r="D144" i="21"/>
  <c r="C133" i="21"/>
  <c r="D11" i="16"/>
  <c r="C11" i="16"/>
  <c r="C13" i="14"/>
  <c r="D13" i="14"/>
  <c r="B21" i="22" l="1"/>
  <c r="B6" i="22"/>
  <c r="G26" i="22"/>
  <c r="G12" i="22"/>
  <c r="G11" i="22"/>
  <c r="C102" i="21"/>
  <c r="D102" i="21"/>
  <c r="D17" i="14"/>
  <c r="I29" i="22"/>
  <c r="I14" i="22"/>
  <c r="D127" i="21"/>
  <c r="C126" i="21"/>
  <c r="C127" i="21" s="1"/>
  <c r="D18" i="14" l="1"/>
  <c r="G29" i="22"/>
  <c r="G14" i="22"/>
  <c r="D20" i="14" l="1"/>
  <c r="H29" i="22"/>
  <c r="H14" i="22"/>
  <c r="E74" i="21" l="1"/>
  <c r="D19" i="20"/>
  <c r="D16" i="16"/>
  <c r="D7" i="16"/>
  <c r="D7" i="20" s="1"/>
  <c r="D17" i="16" l="1"/>
  <c r="D26" i="20"/>
  <c r="D125" i="21" l="1"/>
  <c r="C19" i="20" l="1"/>
  <c r="C16" i="16"/>
  <c r="C17" i="14"/>
  <c r="C18" i="14" l="1"/>
  <c r="C17" i="16"/>
  <c r="C20" i="14" l="1"/>
  <c r="D74" i="21"/>
  <c r="C7" i="16" l="1"/>
  <c r="C7" i="20" l="1"/>
  <c r="C24" i="20"/>
  <c r="C26" i="20" s="1"/>
  <c r="C12" i="19"/>
  <c r="C125" i="21" l="1"/>
</calcChain>
</file>

<file path=xl/sharedStrings.xml><?xml version="1.0" encoding="utf-8"?>
<sst xmlns="http://schemas.openxmlformats.org/spreadsheetml/2006/main" count="238" uniqueCount="164">
  <si>
    <t>INDICE</t>
  </si>
  <si>
    <t>ESTADO DEL ACTIVO NETO</t>
  </si>
  <si>
    <t>01</t>
  </si>
  <si>
    <t>ESTADO DE INGRESO Y EGRESOS</t>
  </si>
  <si>
    <t>02</t>
  </si>
  <si>
    <t>ESTADO DE VARIACIÓN DEL ACTIVO NETO</t>
  </si>
  <si>
    <t>03</t>
  </si>
  <si>
    <t>ESTADO DE FLUJO DE EFECTIVO</t>
  </si>
  <si>
    <t>04</t>
  </si>
  <si>
    <t>NOTAS A LOS ESTADOS FINANCIEROS</t>
  </si>
  <si>
    <t>05</t>
  </si>
  <si>
    <t>COMPOSICIÓN DE LAS INVERSIONES DEL FONDO</t>
  </si>
  <si>
    <t>06</t>
  </si>
  <si>
    <t>ÍNDICE</t>
  </si>
  <si>
    <t>FONDO DE INVERSIÓN ECO FORESTAL I</t>
  </si>
  <si>
    <t>En Gs.</t>
  </si>
  <si>
    <t>ACTIVO</t>
  </si>
  <si>
    <t>TOTAL ACTIVO BRUTO</t>
  </si>
  <si>
    <t>PASIVO</t>
  </si>
  <si>
    <t>TOTAL PASIVO</t>
  </si>
  <si>
    <t xml:space="preserve">TOTAL ACTIVO NETO </t>
  </si>
  <si>
    <t>CUOTAS PARTES EN CIRCULACIÓN</t>
  </si>
  <si>
    <t xml:space="preserve">VALOR CUOTA PARTE AL CIERRE </t>
  </si>
  <si>
    <t>Las 2 Notas  y el Anexo I que acompañan son parte integrante de estos Estados Financieros</t>
  </si>
  <si>
    <t>ESTADO DE INGRESOS Y EGRESOS</t>
  </si>
  <si>
    <t>INGRESO</t>
  </si>
  <si>
    <t>TOTAL INGRESOS</t>
  </si>
  <si>
    <t>EGRESOS</t>
  </si>
  <si>
    <t>Comisión por Administración</t>
  </si>
  <si>
    <t>TOTAL EGRESOS</t>
  </si>
  <si>
    <t>RESULTADO DEL EJERCICIO</t>
  </si>
  <si>
    <t>CUENTA</t>
  </si>
  <si>
    <t>APORTANTES</t>
  </si>
  <si>
    <t>RESULTADO</t>
  </si>
  <si>
    <t>SALDO AL INICIO</t>
  </si>
  <si>
    <t>MOVIMIENTO DEL PERÍODO</t>
  </si>
  <si>
    <t>Suscripciones</t>
  </si>
  <si>
    <t>Rescates</t>
  </si>
  <si>
    <t>Resultado del período</t>
  </si>
  <si>
    <t>SALDO AL FINAL DEL PERÍODO</t>
  </si>
  <si>
    <t>CONCEPTO</t>
  </si>
  <si>
    <t>Efectivo al inicio del periodo</t>
  </si>
  <si>
    <t>Causas de las variaciones del efectivo</t>
  </si>
  <si>
    <t>Actividades Operativas</t>
  </si>
  <si>
    <t>Cambios en activos y pasivos operativos</t>
  </si>
  <si>
    <t>(Aumento) Disminución Deudores por operaciones</t>
  </si>
  <si>
    <t>Comisiones pagadas</t>
  </si>
  <si>
    <t>Flujo neto de efectivo generado por actividades operativas</t>
  </si>
  <si>
    <t>Actividades de financiación</t>
  </si>
  <si>
    <t xml:space="preserve">Rescates </t>
  </si>
  <si>
    <t>Flujo neto de efectivo generado por (utilizado) en actividades de financiación</t>
  </si>
  <si>
    <t>Saldo Final de efectivo</t>
  </si>
  <si>
    <t>1) Información Básica del Fondo</t>
  </si>
  <si>
    <t>LA ADMINISTRADORA será responsable de la administración del FONDO DE INVERSIÓN ECO FORESTAL I, que en adelante se denominará FONDO ECO FORESTAL I, registrado en la Comisión Nacional de Valores de conformidad con la Resolución N.º 39E/21 de fecha 13/10/2021, el cual se regirá por el REGLAMENTO INTERNO, aprobado por Resolución 39E/21 de fecha 13/10/2021. El objeto del FONDO ECO FORESTAL I será invertir en desarrollar plantaciones forestales para la producción de madera de alta calidad destinada a madera aserrada para la construcción o para hacer laminas destinadas a la producción de contrachapados. El FONDO también invertirá en desarrollar plantaciones forestales para la producción de madera de menor calidad para la industria de
la celulosa.. Está dirigido a personas físicas y jurídicas. El riesgo de las Cuotas de Participación estará dado por la naturaleza de los activos que invierta el FONDO, de acuerdo a lo expuesto en la política de inversiones.</t>
  </si>
  <si>
    <t>2) Información sobre la Administradora</t>
  </si>
  <si>
    <t xml:space="preserve">    2.1) Información General</t>
  </si>
  <si>
    <t xml:space="preserve">    2.2) Entidad encargada de la Custodia</t>
  </si>
  <si>
    <t>3) Criterios Contables Aplicados</t>
  </si>
  <si>
    <t>La entidad aplica el principio de lo devengado para el reconocimiento de los ingresos y la imputación de costos.</t>
  </si>
  <si>
    <t>Tipo de cambio comprador</t>
  </si>
  <si>
    <t xml:space="preserve">Tipo de cambio vendedor       </t>
  </si>
  <si>
    <t>a) Posición en Moneda Extranjera:</t>
  </si>
  <si>
    <t>_Gastos Operacionales y comisión de la Sociedad Administradora:</t>
  </si>
  <si>
    <t>TOTAL</t>
  </si>
  <si>
    <t>_Información Estadística</t>
  </si>
  <si>
    <t>MES</t>
  </si>
  <si>
    <t>VALOR CUOTA</t>
  </si>
  <si>
    <t>PATRIMONIO NETO DEL FONDO</t>
  </si>
  <si>
    <t>N° DE PARTICIPES</t>
  </si>
  <si>
    <t>1Er. TRIMESTRE</t>
  </si>
  <si>
    <t>ENERO</t>
  </si>
  <si>
    <t>FEBRERO</t>
  </si>
  <si>
    <t>MARZO</t>
  </si>
  <si>
    <t>4) Composición de las Cuentas</t>
  </si>
  <si>
    <t>CUENTAS</t>
  </si>
  <si>
    <t>Banco GNB Paraguay</t>
  </si>
  <si>
    <t>ANEXO I</t>
  </si>
  <si>
    <t>COMPOSICION DE LAS INVERSIONES DEL FONDO</t>
  </si>
  <si>
    <t>(GUARANÍES)</t>
  </si>
  <si>
    <t>Instrumento</t>
  </si>
  <si>
    <t>Sector</t>
  </si>
  <si>
    <t>País</t>
  </si>
  <si>
    <t>Fecha
Compra</t>
  </si>
  <si>
    <t>Moneda</t>
  </si>
  <si>
    <t>Monto</t>
  </si>
  <si>
    <t>Val. Compra</t>
  </si>
  <si>
    <t>Val. Contable</t>
  </si>
  <si>
    <t>%
De las Inversiones con Relac. al Pat. Neto del Fondo</t>
  </si>
  <si>
    <t>Proyecto Forestal I</t>
  </si>
  <si>
    <t>Forestal</t>
  </si>
  <si>
    <t>Paraguay</t>
  </si>
  <si>
    <t>Gs</t>
  </si>
  <si>
    <t>Fondo Mutuo Disponible GS</t>
  </si>
  <si>
    <t>Financiero</t>
  </si>
  <si>
    <t>TOTAL DISPONIBILIDADES</t>
  </si>
  <si>
    <t xml:space="preserve">-   </t>
  </si>
  <si>
    <t>TOTAL COMISION ACUMULADA</t>
  </si>
  <si>
    <t>(-) TOTAL DEVOLUCION DE COMISION</t>
  </si>
  <si>
    <t>TOTAL GENERAL</t>
  </si>
  <si>
    <t>b) Diferencia de Cambio en Moneda Extranjera:</t>
  </si>
  <si>
    <t>Resultado por Tenencia</t>
  </si>
  <si>
    <t>Comité de Vigilancia</t>
  </si>
  <si>
    <r>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t>
    </r>
    <r>
      <rPr>
        <b/>
        <sz val="11"/>
        <color theme="1"/>
        <rFont val="Gantari"/>
      </rPr>
      <t xml:space="preserve"> </t>
    </r>
    <r>
      <rPr>
        <sz val="11"/>
        <color theme="1"/>
        <rFont val="Gantari"/>
      </rPr>
      <t>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r>
  </si>
  <si>
    <r>
      <t xml:space="preserve">El Fondo Eco Forestal I solo opera en moneda local, por eso no cuenta con reporte sobre </t>
    </r>
    <r>
      <rPr>
        <i/>
        <u/>
        <sz val="11"/>
        <color theme="1"/>
        <rFont val="Gantari"/>
      </rPr>
      <t>Posición en Moneda Extranjera.</t>
    </r>
  </si>
  <si>
    <r>
      <t xml:space="preserve">El Fondo Eco Forestal Mantiene sus operaciones exclusivamente en moneda local, razón por la cual no arroja saldo con </t>
    </r>
    <r>
      <rPr>
        <i/>
        <u/>
        <sz val="11"/>
        <color theme="1"/>
        <rFont val="Gantari"/>
      </rPr>
      <t>Diferencia de Cambio en Moneda Extranjera</t>
    </r>
  </si>
  <si>
    <r>
      <t xml:space="preserve">    </t>
    </r>
    <r>
      <rPr>
        <b/>
        <sz val="11"/>
        <color theme="1"/>
        <rFont val="Gantari"/>
      </rPr>
      <t xml:space="preserve">4.1) </t>
    </r>
    <r>
      <rPr>
        <b/>
        <u/>
        <sz val="11"/>
        <color theme="1"/>
        <rFont val="Gantari"/>
      </rPr>
      <t>Disponibilidades:</t>
    </r>
    <r>
      <rPr>
        <sz val="11"/>
        <color theme="1"/>
        <rFont val="Gantari"/>
      </rPr>
      <t xml:space="preserve"> Esta cuenta esta compuesta por los saldos en los bancos a la fecha de estos estados financieros</t>
    </r>
  </si>
  <si>
    <r>
      <t xml:space="preserve">Resultado por tenencia de inversiones </t>
    </r>
    <r>
      <rPr>
        <b/>
        <sz val="11"/>
        <color theme="1"/>
        <rFont val="Gantari"/>
      </rPr>
      <t>Nota 4.5</t>
    </r>
  </si>
  <si>
    <r>
      <t xml:space="preserve">Disponibilidades </t>
    </r>
    <r>
      <rPr>
        <b/>
        <sz val="11"/>
        <color rgb="FF000000"/>
        <rFont val="Gantari"/>
      </rPr>
      <t>Nota 4.1</t>
    </r>
  </si>
  <si>
    <r>
      <t xml:space="preserve">Otros Créditos </t>
    </r>
    <r>
      <rPr>
        <b/>
        <sz val="11"/>
        <color theme="1"/>
        <rFont val="Gantari"/>
      </rPr>
      <t>Nota 4.2</t>
    </r>
  </si>
  <si>
    <r>
      <t xml:space="preserve">Comisiones a pagar a la administradora </t>
    </r>
    <r>
      <rPr>
        <b/>
        <sz val="11"/>
        <color rgb="FF000000"/>
        <rFont val="Gantari"/>
      </rPr>
      <t>Nota 4.4</t>
    </r>
  </si>
  <si>
    <t>Cadiem AFPISA, es la encargada de la custodia de activos del Fondo. Si hubiese títulos físicos serán resguardados en una Caja de Valores del Paraguay.</t>
  </si>
  <si>
    <t>TOTAL AL 31/12/2023</t>
  </si>
  <si>
    <t>La comisión de administración que se está utilizando es de 2,0% anual más IVA. Esta comisión se calcula diariamente de los fondos bajo manejo y se pagan mensualmente a la administradora, generalmente el primer día hábil siguiente al cierre del mes anterior.</t>
  </si>
  <si>
    <t>Los estados financieros se han preparado de acuerdo con normas contables y criterios de valuación dictados por la Superintendencia de Valores y con normas de información financiera vigentes en el Paraguay dictadas por el Consejo de Contadores Públicos del Paraguay.</t>
  </si>
  <si>
    <t>Inversión Forestal</t>
  </si>
  <si>
    <t>Alquiler de Pasturas</t>
  </si>
  <si>
    <t>31/12/2023</t>
  </si>
  <si>
    <t>2Do. TRIMESTRE</t>
  </si>
  <si>
    <t>ABRIL</t>
  </si>
  <si>
    <t>MAYO</t>
  </si>
  <si>
    <t>JUNIO</t>
  </si>
  <si>
    <t>3er. TRIMESTRE</t>
  </si>
  <si>
    <t>JULIO</t>
  </si>
  <si>
    <t>AGOSTO</t>
  </si>
  <si>
    <t>SEPTIEMBRE</t>
  </si>
  <si>
    <t>OTROS EGRESOS</t>
  </si>
  <si>
    <t>Tasa, Patente e Impuesto</t>
  </si>
  <si>
    <r>
      <t xml:space="preserve">Inversiones </t>
    </r>
    <r>
      <rPr>
        <b/>
        <u/>
        <sz val="11"/>
        <rFont val="Gantari"/>
      </rPr>
      <t>Anexo I</t>
    </r>
  </si>
  <si>
    <t>IVA Crédito</t>
  </si>
  <si>
    <r>
      <t xml:space="preserve">    </t>
    </r>
    <r>
      <rPr>
        <b/>
        <sz val="11"/>
        <color theme="1"/>
        <rFont val="Gantari"/>
      </rPr>
      <t xml:space="preserve">4.2) </t>
    </r>
    <r>
      <rPr>
        <b/>
        <u/>
        <sz val="11"/>
        <color theme="1"/>
        <rFont val="Gantari"/>
      </rPr>
      <t>Otros Créditos</t>
    </r>
    <r>
      <rPr>
        <u/>
        <sz val="11"/>
        <color theme="1"/>
        <rFont val="Gantari"/>
      </rPr>
      <t>:</t>
    </r>
    <r>
      <rPr>
        <sz val="11"/>
        <color theme="1"/>
        <rFont val="Gantari"/>
      </rPr>
      <t xml:space="preserve"> Esta compuesta por los siguientes saldos.</t>
    </r>
  </si>
  <si>
    <t>Correspondiente al 31/12/2024 comparativo con el periodo 31/12/2023</t>
  </si>
  <si>
    <t>Otros Ingresos</t>
  </si>
  <si>
    <t>TOTAL AL 31/12/2024</t>
  </si>
  <si>
    <t>4to. TRIMESTRE</t>
  </si>
  <si>
    <t>OCTUBRE</t>
  </si>
  <si>
    <t>NOVIEMBRE</t>
  </si>
  <si>
    <t>DICIEMBRE</t>
  </si>
  <si>
    <t>Gastos de Devengar</t>
  </si>
  <si>
    <t>OTROS INGRESOS</t>
  </si>
  <si>
    <t>Ingresos Varios</t>
  </si>
  <si>
    <t>Seguros pagados</t>
  </si>
  <si>
    <t>Combustibles y Lubricantes</t>
  </si>
  <si>
    <t>Reparación y Mantenimiento</t>
  </si>
  <si>
    <t>Otros Gastos Administrativos</t>
  </si>
  <si>
    <t>Equipamiento y Seguridad</t>
  </si>
  <si>
    <t>Gastos de Escribania</t>
  </si>
  <si>
    <t>Gastos Bancarios</t>
  </si>
  <si>
    <t xml:space="preserve">El período que cubre los Estados Contables es del 01 de enero al 31 de diciembre del 2024 de forma comparativa con el mismo periodo del año anterior. </t>
  </si>
  <si>
    <r>
      <t xml:space="preserve">    </t>
    </r>
    <r>
      <rPr>
        <b/>
        <sz val="11"/>
        <color theme="1"/>
        <rFont val="Gantari"/>
      </rPr>
      <t xml:space="preserve">4.3) </t>
    </r>
    <r>
      <rPr>
        <b/>
        <u/>
        <sz val="11"/>
        <color theme="1"/>
        <rFont val="Gantari"/>
      </rPr>
      <t xml:space="preserve">Bienes de uso: </t>
    </r>
    <r>
      <rPr>
        <sz val="11"/>
        <color theme="1"/>
        <rFont val="Gantari"/>
      </rPr>
      <t>Los bienes de uso están registrados de acuerdo a los siguientes criterios:</t>
    </r>
  </si>
  <si>
    <t xml:space="preserve">ii. El valor residual de los bienes revaluados considerados en su conjunto, no excede su valor recuperable al cierre del ejercicio. 							</t>
  </si>
  <si>
    <t>3er Trimestre 2024</t>
  </si>
  <si>
    <t>Retetención de Impuestos</t>
  </si>
  <si>
    <t>Ingresos Ordinarios</t>
  </si>
  <si>
    <t>Proveedores</t>
  </si>
  <si>
    <t>Crédito Fiscal</t>
  </si>
  <si>
    <t>Fondo Mutuo</t>
  </si>
  <si>
    <r>
      <rPr>
        <b/>
        <sz val="11"/>
        <color theme="1"/>
        <rFont val="Gantari"/>
      </rPr>
      <t xml:space="preserve">ESTADOS FINANCIEROS
FONDO DE INVERSION ECO FORESTAL I
</t>
    </r>
    <r>
      <rPr>
        <u/>
        <sz val="11"/>
        <color theme="1"/>
        <rFont val="Gantari"/>
      </rPr>
      <t>s/ Res. N° 35 /2023</t>
    </r>
  </si>
  <si>
    <r>
      <t xml:space="preserve">Rodados </t>
    </r>
    <r>
      <rPr>
        <b/>
        <sz val="11"/>
        <color theme="1"/>
        <rFont val="Gantari"/>
      </rPr>
      <t>Nota 4.3</t>
    </r>
  </si>
  <si>
    <r>
      <t xml:space="preserve">    </t>
    </r>
    <r>
      <rPr>
        <b/>
        <sz val="11"/>
        <color theme="1"/>
        <rFont val="Gantari"/>
      </rPr>
      <t xml:space="preserve">4.4) </t>
    </r>
    <r>
      <rPr>
        <b/>
        <u/>
        <sz val="11"/>
        <color theme="1"/>
        <rFont val="Gantari"/>
      </rPr>
      <t>Comisión a Pagar a la Administradora</t>
    </r>
    <r>
      <rPr>
        <u/>
        <sz val="11"/>
        <color theme="1"/>
        <rFont val="Gantari"/>
      </rPr>
      <t>:</t>
    </r>
    <r>
      <rPr>
        <sz val="11"/>
        <color theme="1"/>
        <rFont val="Gantari"/>
      </rPr>
      <t xml:space="preserve"> Incluye las comisiones de administración, las cuales se liquidan el primer día hábil del mes siguiente.</t>
    </r>
  </si>
  <si>
    <r>
      <t xml:space="preserve">    </t>
    </r>
    <r>
      <rPr>
        <b/>
        <sz val="11"/>
        <color theme="1"/>
        <rFont val="Gantari"/>
      </rPr>
      <t xml:space="preserve">4.5) </t>
    </r>
    <r>
      <rPr>
        <b/>
        <u/>
        <sz val="11"/>
        <color theme="1"/>
        <rFont val="Gantari"/>
      </rPr>
      <t>Resultado por Tenencia de Inversiones</t>
    </r>
    <r>
      <rPr>
        <u/>
        <sz val="11"/>
        <color theme="1"/>
        <rFont val="Gantari"/>
      </rPr>
      <t>:</t>
    </r>
    <r>
      <rPr>
        <sz val="11"/>
        <color theme="1"/>
        <rFont val="Gantari"/>
      </rPr>
      <t xml:space="preserve"> Esta cuenta refleja los rendimientos obtenidos por el fondo a partir de la inversión de su liquidez en participaciones de otros fondos durante el período.</t>
    </r>
  </si>
  <si>
    <r>
      <t xml:space="preserve">Otros Egresos </t>
    </r>
    <r>
      <rPr>
        <b/>
        <sz val="11"/>
        <color theme="1"/>
        <rFont val="Gantari"/>
      </rPr>
      <t>Nota 4.6</t>
    </r>
  </si>
  <si>
    <r>
      <t xml:space="preserve">    </t>
    </r>
    <r>
      <rPr>
        <b/>
        <sz val="11"/>
        <color theme="1"/>
        <rFont val="Gantari"/>
      </rPr>
      <t xml:space="preserve">4.6) </t>
    </r>
    <r>
      <rPr>
        <b/>
        <u/>
        <sz val="11"/>
        <color theme="1"/>
        <rFont val="Gantari"/>
      </rPr>
      <t>Otros Ingresos / Otros Egresos</t>
    </r>
    <r>
      <rPr>
        <u/>
        <sz val="11"/>
        <color theme="1"/>
        <rFont val="Gantari"/>
      </rPr>
      <t>:</t>
    </r>
    <r>
      <rPr>
        <sz val="11"/>
        <color theme="1"/>
        <rFont val="Gantari"/>
      </rPr>
      <t xml:space="preserve"> Esta cuenta se compone por importes que no son parte de las operaciones ordinarias.</t>
    </r>
  </si>
  <si>
    <t>i. Los bienes incorporados durante el año 2020 y 2019 se hallan registrados por su valor de adquisición y el revalúo y depreciación de los mismos se computa al año siguiente de su adquisición, sobre la base del sistema lineal en los años estimados de vida útil. Los valores de origen de los bienes de uso y sus depreciaciones acumuladas existentes al inicio del ejercicio, se encuentran revaluados de acuerdo a lo establecido en la Ley Nº 125/91, y la Ley Nº 2421/04 y la Ley 6380/19 considerando los coeficientes de actualización anual suministrados a tal efecto por el Ministerio de Hacienda.</t>
  </si>
  <si>
    <t>La valorización de las inversiones aplicadas en el fondo están constituidas su valor de costo histórico.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</si>
</sst>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_ * #,##0.000000_ ;_ * \-#,##0.000000_ ;_ * &quot;-&quot;_ ;_ @_ "/>
    <numFmt numFmtId="165" formatCode="_ * #,##0.00_ ;_ * \-#,##0.00_ ;_ * &quot;-&quot;_ ;_ @_ "/>
    <numFmt numFmtId="166" formatCode="_ * #,##0.000000_ ;_ * \-#,##0.000000_ ;_ * &quot;-&quot;??????_ ;_ @_ "/>
    <numFmt numFmtId="167" formatCode="_(* #,##0.00_);_(* \(#,##0.00\);_(* &quot;-&quot;??_);_(@_)"/>
  </numFmts>
  <fonts count="24"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b/>
      <sz val="11"/>
      <name val="Gantari"/>
    </font>
    <font>
      <b/>
      <sz val="11"/>
      <color indexed="72"/>
      <name val="Gantari"/>
    </font>
    <font>
      <sz val="11"/>
      <color indexed="8"/>
      <name val="Gantari"/>
    </font>
    <font>
      <b/>
      <sz val="11"/>
      <color indexed="8"/>
      <name val="Gantari"/>
    </font>
    <font>
      <sz val="11"/>
      <name val="Gantari"/>
    </font>
    <font>
      <b/>
      <u/>
      <sz val="11"/>
      <color indexed="8"/>
      <name val="Gantari"/>
    </font>
    <font>
      <b/>
      <sz val="11"/>
      <color theme="1"/>
      <name val="Gantari"/>
    </font>
    <font>
      <b/>
      <u/>
      <sz val="11"/>
      <color theme="1"/>
      <name val="Gantari"/>
    </font>
    <font>
      <i/>
      <u/>
      <sz val="11"/>
      <color theme="1"/>
      <name val="Gantari"/>
    </font>
    <font>
      <sz val="11"/>
      <color rgb="FF000000"/>
      <name val="Gantari"/>
    </font>
    <font>
      <u/>
      <sz val="11"/>
      <color theme="1"/>
      <name val="Gantari"/>
    </font>
    <font>
      <b/>
      <sz val="11"/>
      <color rgb="FF000000"/>
      <name val="Gantari"/>
    </font>
    <font>
      <sz val="11"/>
      <color rgb="FFFF0000"/>
      <name val="Gantari"/>
    </font>
    <font>
      <u/>
      <sz val="11"/>
      <name val="Gantari"/>
    </font>
    <font>
      <b/>
      <u/>
      <sz val="11"/>
      <name val="Gantari"/>
    </font>
  </fonts>
  <fills count="5">
    <fill>
      <patternFill patternType="none"/>
    </fill>
    <fill>
      <patternFill patternType="gray125"/>
    </fill>
    <fill>
      <patternFill patternType="solid">
        <fgColor rgb="FFFFFFFF"/>
        <bgColor indexed="64"/>
      </patternFill>
    </fill>
    <fill>
      <patternFill patternType="solid">
        <fgColor theme="9" tint="0.59999389629810485"/>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2">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0" fontId="3"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5" fillId="0" borderId="0"/>
    <xf numFmtId="0" fontId="6" fillId="0" borderId="0" applyNumberFormat="0" applyFill="0" applyBorder="0" applyAlignment="0" applyProtection="0"/>
    <xf numFmtId="9" fontId="1" fillId="0" borderId="0" applyFont="0" applyFill="0" applyBorder="0" applyAlignment="0" applyProtection="0"/>
    <xf numFmtId="0" fontId="2" fillId="0" borderId="0"/>
  </cellStyleXfs>
  <cellXfs count="183">
    <xf numFmtId="0" fontId="0" fillId="0" borderId="0" xfId="0"/>
    <xf numFmtId="0" fontId="7" fillId="0" borderId="0" xfId="0" applyFont="1"/>
    <xf numFmtId="0" fontId="8" fillId="0" borderId="0" xfId="9" applyFont="1"/>
    <xf numFmtId="0" fontId="9" fillId="0" borderId="14" xfId="2" applyFont="1" applyBorder="1" applyAlignment="1">
      <alignment horizontal="centerContinuous" vertical="top"/>
    </xf>
    <xf numFmtId="0" fontId="10" fillId="0" borderId="5" xfId="2" applyFont="1" applyBorder="1" applyAlignment="1">
      <alignment horizontal="centerContinuous" vertical="top"/>
    </xf>
    <xf numFmtId="0" fontId="10" fillId="0" borderId="6" xfId="2" applyFont="1" applyBorder="1" applyAlignment="1">
      <alignment horizontal="centerContinuous" vertical="top"/>
    </xf>
    <xf numFmtId="0" fontId="10" fillId="0" borderId="7" xfId="2" applyFont="1" applyBorder="1" applyAlignment="1">
      <alignment horizontal="centerContinuous" vertical="top"/>
    </xf>
    <xf numFmtId="14" fontId="10" fillId="0" borderId="5" xfId="2" applyNumberFormat="1" applyFont="1" applyBorder="1" applyAlignment="1">
      <alignment horizontal="centerContinuous" vertical="top"/>
    </xf>
    <xf numFmtId="0" fontId="10" fillId="0" borderId="2" xfId="2" applyFont="1" applyBorder="1" applyAlignment="1">
      <alignment horizontal="center" vertical="center" wrapText="1"/>
    </xf>
    <xf numFmtId="0" fontId="11" fillId="0" borderId="10" xfId="0" applyFont="1" applyBorder="1" applyAlignment="1">
      <alignment horizontal="left" vertical="top"/>
    </xf>
    <xf numFmtId="0" fontId="11" fillId="0" borderId="11" xfId="0" applyFont="1" applyBorder="1" applyAlignment="1">
      <alignment vertical="top"/>
    </xf>
    <xf numFmtId="14" fontId="11" fillId="0" borderId="11" xfId="0" applyNumberFormat="1" applyFont="1" applyBorder="1" applyAlignment="1">
      <alignment horizontal="center" vertical="top"/>
    </xf>
    <xf numFmtId="0" fontId="11" fillId="0" borderId="11" xfId="0" applyFont="1" applyBorder="1" applyAlignment="1">
      <alignment horizontal="center" vertical="top"/>
    </xf>
    <xf numFmtId="41" fontId="11" fillId="0" borderId="11" xfId="1" applyFont="1" applyBorder="1" applyAlignment="1">
      <alignment horizontal="right" vertical="top"/>
    </xf>
    <xf numFmtId="0" fontId="11" fillId="0" borderId="11" xfId="0" applyFont="1" applyBorder="1" applyAlignment="1">
      <alignment horizontal="left" vertical="top"/>
    </xf>
    <xf numFmtId="0" fontId="11" fillId="0" borderId="13" xfId="0" applyFont="1" applyBorder="1" applyAlignment="1">
      <alignment horizontal="left" vertical="top"/>
    </xf>
    <xf numFmtId="0" fontId="11" fillId="0" borderId="14" xfId="0" applyFont="1" applyBorder="1" applyAlignment="1">
      <alignment horizontal="center" vertical="top"/>
    </xf>
    <xf numFmtId="0" fontId="11" fillId="0" borderId="14" xfId="0" applyFont="1" applyBorder="1" applyAlignment="1">
      <alignment vertical="top"/>
    </xf>
    <xf numFmtId="14" fontId="11" fillId="0" borderId="14" xfId="0" applyNumberFormat="1" applyFont="1" applyBorder="1" applyAlignment="1">
      <alignment horizontal="center" vertical="top"/>
    </xf>
    <xf numFmtId="41" fontId="11" fillId="0" borderId="14" xfId="1" applyFont="1" applyBorder="1" applyAlignment="1">
      <alignment horizontal="right" vertical="top"/>
    </xf>
    <xf numFmtId="0" fontId="11" fillId="0" borderId="14" xfId="0" applyFont="1" applyBorder="1" applyAlignment="1">
      <alignment horizontal="left" vertical="top"/>
    </xf>
    <xf numFmtId="0" fontId="11" fillId="0" borderId="8" xfId="0" applyFont="1" applyBorder="1" applyAlignment="1">
      <alignment horizontal="left" vertical="top"/>
    </xf>
    <xf numFmtId="0" fontId="11" fillId="0" borderId="0" xfId="0" applyFont="1" applyAlignment="1">
      <alignment horizontal="left" vertical="top"/>
    </xf>
    <xf numFmtId="0" fontId="12" fillId="0" borderId="0" xfId="0" applyFont="1" applyAlignment="1">
      <alignment vertical="top"/>
    </xf>
    <xf numFmtId="41" fontId="12" fillId="0" borderId="0" xfId="1" applyFont="1" applyBorder="1" applyAlignment="1" applyProtection="1">
      <alignment horizontal="right" vertical="top"/>
    </xf>
    <xf numFmtId="0" fontId="11" fillId="0" borderId="9" xfId="0" applyFont="1" applyBorder="1" applyAlignment="1">
      <alignment horizontal="left" vertical="top"/>
    </xf>
    <xf numFmtId="0" fontId="14" fillId="0" borderId="14" xfId="0" applyFont="1" applyBorder="1" applyAlignment="1">
      <alignment vertical="top"/>
    </xf>
    <xf numFmtId="41" fontId="12" fillId="0" borderId="14" xfId="1" applyFont="1" applyBorder="1" applyAlignment="1" applyProtection="1">
      <alignment horizontal="right" vertical="top"/>
    </xf>
    <xf numFmtId="41" fontId="7" fillId="0" borderId="0" xfId="0" applyNumberFormat="1" applyFont="1"/>
    <xf numFmtId="43" fontId="7" fillId="0" borderId="0" xfId="0" applyNumberFormat="1" applyFont="1"/>
    <xf numFmtId="10" fontId="7" fillId="0" borderId="0" xfId="10" applyNumberFormat="1" applyFont="1"/>
    <xf numFmtId="0" fontId="15" fillId="0" borderId="0" xfId="0" applyFont="1" applyAlignment="1">
      <alignment horizontal="left" wrapText="1"/>
    </xf>
    <xf numFmtId="0" fontId="7" fillId="0" borderId="0" xfId="0" applyFont="1" applyAlignment="1">
      <alignment horizontal="left" vertical="top" wrapText="1"/>
    </xf>
    <xf numFmtId="0" fontId="15" fillId="0" borderId="0" xfId="0" applyFont="1" applyAlignment="1">
      <alignment horizontal="left" vertical="center" wrapText="1"/>
    </xf>
    <xf numFmtId="0" fontId="7" fillId="0" borderId="0" xfId="0" applyFont="1" applyAlignment="1">
      <alignment horizontal="left"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xf>
    <xf numFmtId="0" fontId="7" fillId="0" borderId="1" xfId="0" applyFont="1" applyBorder="1" applyAlignment="1">
      <alignment horizontal="justify" vertical="center"/>
    </xf>
    <xf numFmtId="165" fontId="7" fillId="0" borderId="1" xfId="1" applyNumberFormat="1" applyFont="1" applyBorder="1" applyAlignment="1">
      <alignment horizontal="center" vertical="center"/>
    </xf>
    <xf numFmtId="0" fontId="15" fillId="0" borderId="0" xfId="0" applyFont="1"/>
    <xf numFmtId="0" fontId="15" fillId="0" borderId="0" xfId="0" applyFont="1" applyAlignment="1">
      <alignment wrapText="1"/>
    </xf>
    <xf numFmtId="41" fontId="7" fillId="0" borderId="2" xfId="1" applyFont="1" applyBorder="1" applyAlignment="1">
      <alignment horizontal="center" vertical="center"/>
    </xf>
    <xf numFmtId="41" fontId="15" fillId="0" borderId="1" xfId="1" applyFont="1" applyFill="1" applyBorder="1" applyAlignment="1">
      <alignment horizontal="center" vertical="center"/>
    </xf>
    <xf numFmtId="0" fontId="15" fillId="0" borderId="1" xfId="0" applyFont="1" applyBorder="1" applyAlignment="1">
      <alignment horizontal="center" vertical="center" wrapText="1"/>
    </xf>
    <xf numFmtId="0" fontId="7" fillId="0" borderId="8" xfId="0" applyFont="1" applyBorder="1"/>
    <xf numFmtId="0" fontId="7" fillId="0" borderId="2" xfId="0" applyFont="1" applyBorder="1"/>
    <xf numFmtId="0" fontId="7" fillId="0" borderId="3" xfId="0" applyFont="1" applyBorder="1"/>
    <xf numFmtId="41" fontId="7" fillId="0" borderId="2" xfId="1" applyFont="1" applyBorder="1"/>
    <xf numFmtId="41" fontId="7" fillId="0" borderId="3" xfId="1" applyFont="1" applyBorder="1"/>
    <xf numFmtId="41" fontId="7" fillId="0" borderId="4" xfId="1" applyFont="1" applyBorder="1"/>
    <xf numFmtId="41" fontId="7" fillId="0" borderId="0" xfId="1" applyFont="1" applyFill="1" applyBorder="1" applyAlignment="1">
      <alignment horizontal="center" vertical="center"/>
    </xf>
    <xf numFmtId="0" fontId="15" fillId="0" borderId="2" xfId="0" applyFont="1" applyBorder="1" applyAlignment="1">
      <alignment horizontal="center" vertical="center"/>
    </xf>
    <xf numFmtId="41" fontId="15" fillId="0" borderId="1" xfId="1" applyFont="1" applyFill="1" applyBorder="1"/>
    <xf numFmtId="0" fontId="15" fillId="0" borderId="0" xfId="0" applyFont="1" applyAlignment="1">
      <alignment horizontal="center" vertical="center"/>
    </xf>
    <xf numFmtId="165" fontId="15" fillId="0" borderId="0" xfId="1" applyNumberFormat="1" applyFont="1" applyFill="1" applyBorder="1"/>
    <xf numFmtId="0" fontId="7" fillId="0" borderId="1" xfId="0" applyFont="1" applyBorder="1"/>
    <xf numFmtId="41" fontId="7" fillId="0" borderId="12" xfId="1" applyFont="1" applyBorder="1"/>
    <xf numFmtId="41" fontId="7" fillId="0" borderId="0" xfId="0" applyNumberFormat="1" applyFont="1" applyAlignment="1">
      <alignment horizontal="left" vertical="top" wrapText="1"/>
    </xf>
    <xf numFmtId="41" fontId="15" fillId="0" borderId="7" xfId="1" applyFont="1" applyBorder="1"/>
    <xf numFmtId="41" fontId="7" fillId="0" borderId="1" xfId="1" applyFont="1" applyBorder="1"/>
    <xf numFmtId="41" fontId="15" fillId="0" borderId="1" xfId="1" applyFont="1" applyBorder="1" applyAlignment="1">
      <alignment horizontal="center" vertical="center"/>
    </xf>
    <xf numFmtId="0" fontId="15" fillId="0" borderId="0" xfId="0" applyFont="1" applyAlignment="1">
      <alignment horizontal="center"/>
    </xf>
    <xf numFmtId="0" fontId="15" fillId="0" borderId="1" xfId="0" applyFont="1" applyBorder="1"/>
    <xf numFmtId="41" fontId="15" fillId="0" borderId="1" xfId="1" applyFont="1" applyBorder="1"/>
    <xf numFmtId="0" fontId="16" fillId="0" borderId="8" xfId="0" applyFont="1" applyBorder="1"/>
    <xf numFmtId="41" fontId="15" fillId="0" borderId="2" xfId="1" applyFont="1" applyBorder="1"/>
    <xf numFmtId="41" fontId="15" fillId="0" borderId="3" xfId="1" applyFont="1" applyBorder="1"/>
    <xf numFmtId="0" fontId="15" fillId="0" borderId="8" xfId="0" applyFont="1" applyBorder="1"/>
    <xf numFmtId="0" fontId="15" fillId="0" borderId="1" xfId="0" applyFont="1" applyBorder="1" applyAlignment="1">
      <alignment horizontal="left" vertical="center" wrapText="1"/>
    </xf>
    <xf numFmtId="41" fontId="15" fillId="0" borderId="1" xfId="1" applyFont="1" applyBorder="1" applyAlignment="1">
      <alignment horizontal="center" vertical="center" wrapText="1"/>
    </xf>
    <xf numFmtId="0" fontId="15" fillId="0" borderId="1" xfId="0" applyFont="1" applyBorder="1" applyAlignment="1">
      <alignment horizontal="left" wrapText="1"/>
    </xf>
    <xf numFmtId="41" fontId="7" fillId="0" borderId="9" xfId="1" applyFont="1" applyBorder="1" applyAlignment="1">
      <alignment horizontal="center"/>
    </xf>
    <xf numFmtId="41" fontId="15" fillId="0" borderId="1" xfId="1" applyFont="1" applyBorder="1" applyAlignment="1">
      <alignment horizontal="center"/>
    </xf>
    <xf numFmtId="41" fontId="7" fillId="0" borderId="0" xfId="1" applyFont="1"/>
    <xf numFmtId="0" fontId="15" fillId="0" borderId="1" xfId="0" applyFont="1" applyBorder="1" applyAlignment="1">
      <alignment horizontal="center"/>
    </xf>
    <xf numFmtId="14" fontId="15" fillId="0" borderId="1" xfId="0" applyNumberFormat="1" applyFont="1" applyBorder="1" applyAlignment="1">
      <alignment horizontal="center"/>
    </xf>
    <xf numFmtId="165" fontId="7" fillId="0" borderId="0" xfId="1" applyNumberFormat="1" applyFont="1"/>
    <xf numFmtId="0" fontId="15" fillId="0" borderId="2" xfId="0" applyFont="1" applyBorder="1"/>
    <xf numFmtId="41" fontId="7" fillId="0" borderId="3" xfId="1" applyFont="1" applyFill="1" applyBorder="1"/>
    <xf numFmtId="0" fontId="15" fillId="0" borderId="4" xfId="0" applyFont="1" applyBorder="1"/>
    <xf numFmtId="41" fontId="15" fillId="0" borderId="4" xfId="1" applyFont="1" applyBorder="1"/>
    <xf numFmtId="0" fontId="15" fillId="0" borderId="5" xfId="0" applyFont="1" applyBorder="1"/>
    <xf numFmtId="41" fontId="15" fillId="0" borderId="6" xfId="1" applyFont="1" applyBorder="1"/>
    <xf numFmtId="41" fontId="18" fillId="0" borderId="2" xfId="1" applyFont="1" applyBorder="1" applyAlignment="1">
      <alignment horizontal="center" vertical="center"/>
    </xf>
    <xf numFmtId="41" fontId="18" fillId="0" borderId="3" xfId="1" applyFont="1" applyBorder="1" applyAlignment="1">
      <alignment horizontal="center" vertical="center"/>
    </xf>
    <xf numFmtId="0" fontId="20" fillId="2" borderId="1" xfId="0" applyFont="1" applyFill="1" applyBorder="1" applyAlignment="1">
      <alignment vertical="center"/>
    </xf>
    <xf numFmtId="41" fontId="20" fillId="2" borderId="1" xfId="1" applyFont="1" applyFill="1" applyBorder="1" applyAlignment="1">
      <alignment horizontal="center" vertical="center"/>
    </xf>
    <xf numFmtId="0" fontId="18" fillId="2" borderId="3" xfId="0" applyFont="1" applyFill="1" applyBorder="1" applyAlignment="1">
      <alignment horizontal="left" vertical="center"/>
    </xf>
    <xf numFmtId="41" fontId="18" fillId="2" borderId="3" xfId="1" applyFont="1" applyFill="1" applyBorder="1" applyAlignment="1">
      <alignment horizontal="center" vertical="center"/>
    </xf>
    <xf numFmtId="0" fontId="18" fillId="2" borderId="3" xfId="0" applyFont="1" applyFill="1" applyBorder="1" applyAlignment="1">
      <alignment vertical="center"/>
    </xf>
    <xf numFmtId="41" fontId="20" fillId="0" borderId="1" xfId="1" applyFont="1" applyFill="1" applyBorder="1" applyAlignment="1">
      <alignment horizontal="center" vertical="center"/>
    </xf>
    <xf numFmtId="41" fontId="20" fillId="0" borderId="1" xfId="1" applyFont="1" applyBorder="1" applyAlignment="1">
      <alignment horizontal="center" vertical="center"/>
    </xf>
    <xf numFmtId="165" fontId="7" fillId="0" borderId="0" xfId="0" applyNumberFormat="1" applyFont="1"/>
    <xf numFmtId="164" fontId="7" fillId="0" borderId="0" xfId="1" applyNumberFormat="1" applyFont="1"/>
    <xf numFmtId="166" fontId="7" fillId="0" borderId="0" xfId="0" applyNumberFormat="1" applyFont="1"/>
    <xf numFmtId="0" fontId="15" fillId="3" borderId="0" xfId="0" applyFont="1" applyFill="1" applyAlignment="1">
      <alignment horizontal="centerContinuous"/>
    </xf>
    <xf numFmtId="49" fontId="7" fillId="3" borderId="0" xfId="0" applyNumberFormat="1" applyFont="1" applyFill="1" applyAlignment="1">
      <alignment horizontal="centerContinuous"/>
    </xf>
    <xf numFmtId="49" fontId="7" fillId="0" borderId="0" xfId="0" applyNumberFormat="1" applyFont="1" applyAlignment="1">
      <alignment horizontal="center" vertical="center"/>
    </xf>
    <xf numFmtId="0" fontId="16" fillId="0" borderId="0" xfId="0" applyFont="1" applyAlignment="1">
      <alignment horizontal="centerContinuous"/>
    </xf>
    <xf numFmtId="0" fontId="15" fillId="0" borderId="0" xfId="0" applyFont="1" applyAlignment="1">
      <alignment horizontal="centerContinuous"/>
    </xf>
    <xf numFmtId="0" fontId="12" fillId="0" borderId="11" xfId="0" applyFont="1" applyBorder="1" applyAlignment="1">
      <alignment vertical="top"/>
    </xf>
    <xf numFmtId="41" fontId="12" fillId="0" borderId="11" xfId="1" applyFont="1" applyBorder="1" applyAlignment="1" applyProtection="1">
      <alignment horizontal="right" vertical="top"/>
    </xf>
    <xf numFmtId="2" fontId="12" fillId="0" borderId="12" xfId="0" applyNumberFormat="1" applyFont="1" applyBorder="1" applyAlignment="1">
      <alignment vertical="top"/>
    </xf>
    <xf numFmtId="9" fontId="14" fillId="0" borderId="15" xfId="10" applyFont="1" applyBorder="1" applyAlignment="1">
      <alignment vertical="top"/>
    </xf>
    <xf numFmtId="2" fontId="12" fillId="0" borderId="9" xfId="0" applyNumberFormat="1" applyFont="1" applyBorder="1" applyAlignment="1">
      <alignment vertical="top"/>
    </xf>
    <xf numFmtId="0" fontId="18" fillId="0" borderId="3" xfId="0" applyFont="1" applyBorder="1" applyAlignment="1">
      <alignment horizontal="left" vertical="top"/>
    </xf>
    <xf numFmtId="41" fontId="7" fillId="0" borderId="0" xfId="1" applyFont="1" applyFill="1"/>
    <xf numFmtId="41" fontId="21" fillId="0" borderId="0" xfId="1" applyFont="1"/>
    <xf numFmtId="10" fontId="11" fillId="0" borderId="12" xfId="10" applyNumberFormat="1" applyFont="1" applyFill="1" applyBorder="1" applyAlignment="1" applyProtection="1">
      <alignment vertical="top"/>
    </xf>
    <xf numFmtId="10" fontId="11" fillId="0" borderId="15" xfId="10" applyNumberFormat="1" applyFont="1" applyFill="1" applyBorder="1" applyAlignment="1" applyProtection="1">
      <alignment vertical="top"/>
    </xf>
    <xf numFmtId="0" fontId="20" fillId="2" borderId="2" xfId="0" applyFont="1" applyFill="1" applyBorder="1" applyAlignment="1">
      <alignment horizontal="center" vertical="center"/>
    </xf>
    <xf numFmtId="14" fontId="20" fillId="2" borderId="2" xfId="0" applyNumberFormat="1" applyFont="1" applyFill="1" applyBorder="1" applyAlignment="1">
      <alignment horizontal="center" vertical="center"/>
    </xf>
    <xf numFmtId="0" fontId="20" fillId="2" borderId="4" xfId="0" applyFont="1" applyFill="1" applyBorder="1" applyAlignment="1">
      <alignment vertical="center"/>
    </xf>
    <xf numFmtId="41" fontId="20" fillId="2" borderId="4" xfId="1" applyFont="1" applyFill="1" applyBorder="1" applyAlignment="1">
      <alignment horizontal="center" vertical="center"/>
    </xf>
    <xf numFmtId="0" fontId="18" fillId="2" borderId="10" xfId="0" applyFont="1" applyFill="1" applyBorder="1" applyAlignment="1">
      <alignment vertical="center"/>
    </xf>
    <xf numFmtId="41" fontId="18" fillId="0" borderId="12" xfId="1" applyFont="1" applyBorder="1" applyAlignment="1">
      <alignment horizontal="center" vertical="center"/>
    </xf>
    <xf numFmtId="0" fontId="22" fillId="2" borderId="8" xfId="9" applyFont="1" applyFill="1" applyBorder="1" applyAlignment="1">
      <alignment vertical="center"/>
    </xf>
    <xf numFmtId="41" fontId="18" fillId="0" borderId="9" xfId="1" applyFont="1" applyBorder="1" applyAlignment="1">
      <alignment horizontal="center" vertical="center"/>
    </xf>
    <xf numFmtId="0" fontId="13" fillId="2" borderId="8" xfId="9" applyFont="1" applyFill="1" applyBorder="1" applyAlignment="1">
      <alignment vertical="center"/>
    </xf>
    <xf numFmtId="41" fontId="18" fillId="0" borderId="9" xfId="1" applyFont="1" applyFill="1" applyBorder="1" applyAlignment="1">
      <alignment horizontal="center" vertical="center"/>
    </xf>
    <xf numFmtId="0" fontId="7" fillId="0" borderId="13" xfId="0" applyFont="1" applyBorder="1"/>
    <xf numFmtId="41" fontId="18" fillId="0" borderId="15" xfId="1" applyFont="1" applyFill="1" applyBorder="1" applyAlignment="1">
      <alignment horizontal="center" vertical="center"/>
    </xf>
    <xf numFmtId="41" fontId="18" fillId="0" borderId="4" xfId="1" applyFont="1" applyBorder="1" applyAlignment="1">
      <alignment horizontal="center" vertical="center"/>
    </xf>
    <xf numFmtId="165" fontId="15" fillId="0" borderId="1" xfId="1" applyNumberFormat="1" applyFont="1" applyBorder="1"/>
    <xf numFmtId="14" fontId="15" fillId="0" borderId="2" xfId="0" applyNumberFormat="1" applyFont="1" applyBorder="1" applyAlignment="1">
      <alignment horizontal="center" vertical="center"/>
    </xf>
    <xf numFmtId="165" fontId="15" fillId="0" borderId="7" xfId="1" applyNumberFormat="1" applyFont="1" applyBorder="1"/>
    <xf numFmtId="0" fontId="7" fillId="0" borderId="10" xfId="0" applyFont="1" applyBorder="1"/>
    <xf numFmtId="165" fontId="7" fillId="0" borderId="12" xfId="1" applyNumberFormat="1" applyFont="1" applyBorder="1"/>
    <xf numFmtId="41" fontId="7" fillId="0" borderId="9" xfId="1" applyFont="1" applyBorder="1" applyAlignment="1">
      <alignment horizontal="center" vertical="center"/>
    </xf>
    <xf numFmtId="41" fontId="7" fillId="0" borderId="3" xfId="1" applyFont="1" applyBorder="1" applyAlignment="1">
      <alignment horizontal="center" vertical="center"/>
    </xf>
    <xf numFmtId="41" fontId="7" fillId="0" borderId="15" xfId="1" applyFont="1" applyBorder="1" applyAlignment="1">
      <alignment horizontal="center" vertical="center"/>
    </xf>
    <xf numFmtId="41" fontId="7" fillId="0" borderId="4" xfId="1" applyFont="1" applyBorder="1" applyAlignment="1">
      <alignment horizontal="center" vertical="center"/>
    </xf>
    <xf numFmtId="41" fontId="18" fillId="0" borderId="2" xfId="1" applyFont="1" applyBorder="1" applyAlignment="1">
      <alignment horizontal="right"/>
    </xf>
    <xf numFmtId="41" fontId="18" fillId="0" borderId="11" xfId="1" applyFont="1" applyBorder="1"/>
    <xf numFmtId="41" fontId="7" fillId="0" borderId="2" xfId="1" applyFont="1" applyFill="1" applyBorder="1" applyAlignment="1">
      <alignment horizontal="center" vertical="center"/>
    </xf>
    <xf numFmtId="41" fontId="7" fillId="0" borderId="3" xfId="1" applyFont="1" applyBorder="1" applyAlignment="1">
      <alignment horizontal="right" vertical="center"/>
    </xf>
    <xf numFmtId="41" fontId="18" fillId="0" borderId="0" xfId="1" applyFont="1" applyBorder="1"/>
    <xf numFmtId="41" fontId="7" fillId="0" borderId="3" xfId="1" applyFont="1" applyFill="1" applyBorder="1" applyAlignment="1">
      <alignment horizontal="center" vertical="center"/>
    </xf>
    <xf numFmtId="41" fontId="7" fillId="0" borderId="4" xfId="1" applyFont="1" applyBorder="1" applyAlignment="1">
      <alignment horizontal="right" vertical="center"/>
    </xf>
    <xf numFmtId="41" fontId="18" fillId="0" borderId="14" xfId="1" applyFont="1" applyBorder="1"/>
    <xf numFmtId="41" fontId="7" fillId="0" borderId="4" xfId="1" applyFont="1" applyFill="1" applyBorder="1" applyAlignment="1">
      <alignment horizontal="center" vertical="center"/>
    </xf>
    <xf numFmtId="41" fontId="7" fillId="0" borderId="0" xfId="1" applyFont="1" applyBorder="1" applyAlignment="1">
      <alignment horizontal="right" vertical="center"/>
    </xf>
    <xf numFmtId="41" fontId="7" fillId="0" borderId="9" xfId="1" applyFont="1" applyBorder="1"/>
    <xf numFmtId="0" fontId="15" fillId="0" borderId="0" xfId="0" applyFont="1" applyAlignment="1">
      <alignment horizontal="left"/>
    </xf>
    <xf numFmtId="41" fontId="7" fillId="0" borderId="1" xfId="1" applyFont="1" applyFill="1" applyBorder="1"/>
    <xf numFmtId="41" fontId="13" fillId="0" borderId="7" xfId="1" applyFont="1" applyBorder="1"/>
    <xf numFmtId="0" fontId="7" fillId="0" borderId="0" xfId="0" applyFont="1" applyAlignment="1">
      <alignment horizontal="justify" vertical="top" wrapText="1"/>
    </xf>
    <xf numFmtId="0" fontId="16" fillId="0" borderId="0" xfId="0" applyFont="1" applyAlignment="1">
      <alignment horizontal="left"/>
    </xf>
    <xf numFmtId="3" fontId="10" fillId="0" borderId="0" xfId="0" applyNumberFormat="1" applyFont="1" applyAlignment="1">
      <alignment vertical="top"/>
    </xf>
    <xf numFmtId="0" fontId="7" fillId="3" borderId="10"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0" xfId="0" applyFont="1" applyFill="1" applyAlignment="1">
      <alignment horizontal="center" vertical="center"/>
    </xf>
    <xf numFmtId="0" fontId="7" fillId="3" borderId="9"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15" fillId="0" borderId="0" xfId="0" applyFont="1" applyAlignment="1">
      <alignment horizontal="left"/>
    </xf>
    <xf numFmtId="0" fontId="15" fillId="3" borderId="0" xfId="0" applyFont="1" applyFill="1" applyAlignment="1">
      <alignment horizontal="center"/>
    </xf>
    <xf numFmtId="0" fontId="15" fillId="0" borderId="0" xfId="0" applyFont="1" applyAlignment="1">
      <alignment horizontal="center"/>
    </xf>
    <xf numFmtId="0" fontId="16" fillId="0" borderId="0" xfId="0" applyFont="1" applyAlignment="1">
      <alignment horizontal="left"/>
    </xf>
    <xf numFmtId="0" fontId="16" fillId="0" borderId="0" xfId="0" applyFont="1" applyAlignment="1">
      <alignment horizontal="center"/>
    </xf>
    <xf numFmtId="0" fontId="15" fillId="0" borderId="2" xfId="0" applyFont="1" applyBorder="1" applyAlignment="1">
      <alignment horizontal="left" wrapText="1"/>
    </xf>
    <xf numFmtId="0" fontId="15" fillId="0" borderId="4" xfId="0" applyFont="1" applyBorder="1" applyAlignment="1">
      <alignment horizontal="left" wrapText="1"/>
    </xf>
    <xf numFmtId="41" fontId="15" fillId="0" borderId="2" xfId="1" applyFont="1" applyBorder="1" applyAlignment="1">
      <alignment horizontal="center"/>
    </xf>
    <xf numFmtId="41" fontId="15" fillId="0" borderId="4" xfId="1" applyFont="1" applyBorder="1" applyAlignment="1">
      <alignment horizontal="center"/>
    </xf>
    <xf numFmtId="0" fontId="15" fillId="0" borderId="5" xfId="0" applyFont="1" applyBorder="1" applyAlignment="1">
      <alignment horizontal="left"/>
    </xf>
    <xf numFmtId="0" fontId="15" fillId="0" borderId="6" xfId="0" applyFont="1" applyBorder="1" applyAlignment="1">
      <alignment horizontal="left"/>
    </xf>
    <xf numFmtId="0" fontId="15" fillId="0" borderId="7" xfId="0" applyFont="1" applyBorder="1" applyAlignment="1">
      <alignment horizontal="left"/>
    </xf>
    <xf numFmtId="0" fontId="7" fillId="0" borderId="0" xfId="0" applyFont="1" applyAlignment="1">
      <alignment horizontal="left" wrapText="1"/>
    </xf>
    <xf numFmtId="0" fontId="7" fillId="0" borderId="0" xfId="0" applyFont="1" applyAlignment="1">
      <alignment horizontal="left" vertical="top" wrapText="1"/>
    </xf>
    <xf numFmtId="0" fontId="15" fillId="0" borderId="10" xfId="0" applyFont="1" applyBorder="1" applyAlignment="1">
      <alignment horizontal="left"/>
    </xf>
    <xf numFmtId="0" fontId="15" fillId="0" borderId="0" xfId="0" applyFont="1" applyAlignment="1">
      <alignment horizontal="left" wrapText="1"/>
    </xf>
    <xf numFmtId="0" fontId="7" fillId="0" borderId="0" xfId="0" applyFont="1" applyAlignment="1">
      <alignment horizontal="justify" wrapText="1"/>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15" fillId="4" borderId="0" xfId="0" applyFont="1" applyFill="1" applyAlignment="1">
      <alignment horizontal="center"/>
    </xf>
    <xf numFmtId="0" fontId="16" fillId="0" borderId="0" xfId="0" applyFont="1" applyAlignment="1">
      <alignment horizontal="center" wrapText="1"/>
    </xf>
    <xf numFmtId="0" fontId="7" fillId="0" borderId="0" xfId="0" applyFont="1" applyAlignment="1">
      <alignment horizontal="justify" vertical="top" wrapText="1"/>
    </xf>
    <xf numFmtId="0" fontId="15" fillId="0" borderId="0" xfId="0" applyFont="1" applyAlignment="1">
      <alignment horizontal="left" vertical="center" wrapText="1"/>
    </xf>
  </cellXfs>
  <cellStyles count="12">
    <cellStyle name="Hipervínculo" xfId="9" builtinId="8"/>
    <cellStyle name="Millares [0]" xfId="1" builtinId="6"/>
    <cellStyle name="Millares [0] 2" xfId="3" xr:uid="{CA1E6C81-B413-441C-A440-8F99D266C71F}"/>
    <cellStyle name="Millares 2" xfId="7" xr:uid="{C7B6F4A7-0D07-4EBA-9738-8E1BDD7BAD6E}"/>
    <cellStyle name="Normal" xfId="0" builtinId="0"/>
    <cellStyle name="Normal 10" xfId="8" xr:uid="{FCE95D7B-5E7A-4FBC-9DA3-FA7A6391054A}"/>
    <cellStyle name="Normal 11" xfId="4" xr:uid="{6DEE41A6-C6CF-4935-8FD5-9AB6E42DDEBF}"/>
    <cellStyle name="Normal 2" xfId="2" xr:uid="{90BE483F-5CEF-4F2F-9D04-D05D94E5D190}"/>
    <cellStyle name="Normal 2 2" xfId="11" xr:uid="{E2D5832C-2289-45E3-93E9-B107D63CEF77}"/>
    <cellStyle name="Normal 3" xfId="5" xr:uid="{AF09A1A4-806C-4584-9E84-33D92D8761AE}"/>
    <cellStyle name="Porcentaje" xfId="10" builtinId="5"/>
    <cellStyle name="Porcentaje 2" xfId="6"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868FEE-0EC3-44A8-B0C3-9B88118B4F8C}">
  <dimension ref="B2:F24"/>
  <sheetViews>
    <sheetView showGridLines="0" workbookViewId="0">
      <selection activeCell="D26" sqref="D26"/>
    </sheetView>
  </sheetViews>
  <sheetFormatPr baseColWidth="10" defaultColWidth="11.42578125" defaultRowHeight="15" x14ac:dyDescent="0.25"/>
  <cols>
    <col min="1" max="1" width="3.5703125" style="1" customWidth="1"/>
    <col min="2" max="2" width="34.28515625" style="1" customWidth="1"/>
    <col min="3" max="6" width="19.28515625" style="1" customWidth="1"/>
    <col min="7" max="7" width="3.5703125" style="1" customWidth="1"/>
    <col min="8" max="16384" width="11.42578125" style="1"/>
  </cols>
  <sheetData>
    <row r="2" spans="2:6" x14ac:dyDescent="0.25">
      <c r="B2" s="149" t="s">
        <v>156</v>
      </c>
      <c r="C2" s="150"/>
      <c r="D2" s="150"/>
      <c r="E2" s="150"/>
      <c r="F2" s="151"/>
    </row>
    <row r="3" spans="2:6" x14ac:dyDescent="0.25">
      <c r="B3" s="152"/>
      <c r="C3" s="153"/>
      <c r="D3" s="153"/>
      <c r="E3" s="153"/>
      <c r="F3" s="154"/>
    </row>
    <row r="4" spans="2:6" x14ac:dyDescent="0.25">
      <c r="B4" s="152"/>
      <c r="C4" s="153"/>
      <c r="D4" s="153"/>
      <c r="E4" s="153"/>
      <c r="F4" s="154"/>
    </row>
    <row r="5" spans="2:6" x14ac:dyDescent="0.25">
      <c r="B5" s="152"/>
      <c r="C5" s="153"/>
      <c r="D5" s="153"/>
      <c r="E5" s="153"/>
      <c r="F5" s="154"/>
    </row>
    <row r="6" spans="2:6" x14ac:dyDescent="0.25">
      <c r="B6" s="152"/>
      <c r="C6" s="153"/>
      <c r="D6" s="153"/>
      <c r="E6" s="153"/>
      <c r="F6" s="154"/>
    </row>
    <row r="7" spans="2:6" x14ac:dyDescent="0.25">
      <c r="B7" s="152"/>
      <c r="C7" s="153"/>
      <c r="D7" s="153"/>
      <c r="E7" s="153"/>
      <c r="F7" s="154"/>
    </row>
    <row r="8" spans="2:6" x14ac:dyDescent="0.25">
      <c r="B8" s="152"/>
      <c r="C8" s="153"/>
      <c r="D8" s="153"/>
      <c r="E8" s="153"/>
      <c r="F8" s="154"/>
    </row>
    <row r="9" spans="2:6" x14ac:dyDescent="0.25">
      <c r="B9" s="152"/>
      <c r="C9" s="153"/>
      <c r="D9" s="153"/>
      <c r="E9" s="153"/>
      <c r="F9" s="154"/>
    </row>
    <row r="10" spans="2:6" x14ac:dyDescent="0.25">
      <c r="B10" s="152"/>
      <c r="C10" s="153"/>
      <c r="D10" s="153"/>
      <c r="E10" s="153"/>
      <c r="F10" s="154"/>
    </row>
    <row r="11" spans="2:6" x14ac:dyDescent="0.25">
      <c r="B11" s="152"/>
      <c r="C11" s="153"/>
      <c r="D11" s="153"/>
      <c r="E11" s="153"/>
      <c r="F11" s="154"/>
    </row>
    <row r="12" spans="2:6" x14ac:dyDescent="0.25">
      <c r="B12" s="152"/>
      <c r="C12" s="153"/>
      <c r="D12" s="153"/>
      <c r="E12" s="153"/>
      <c r="F12" s="154"/>
    </row>
    <row r="13" spans="2:6" x14ac:dyDescent="0.25">
      <c r="B13" s="152"/>
      <c r="C13" s="153"/>
      <c r="D13" s="153"/>
      <c r="E13" s="153"/>
      <c r="F13" s="154"/>
    </row>
    <row r="14" spans="2:6" x14ac:dyDescent="0.25">
      <c r="B14" s="152"/>
      <c r="C14" s="153"/>
      <c r="D14" s="153"/>
      <c r="E14" s="153"/>
      <c r="F14" s="154"/>
    </row>
    <row r="15" spans="2:6" x14ac:dyDescent="0.25">
      <c r="B15" s="152"/>
      <c r="C15" s="153"/>
      <c r="D15" s="153"/>
      <c r="E15" s="153"/>
      <c r="F15" s="154"/>
    </row>
    <row r="16" spans="2:6" x14ac:dyDescent="0.25">
      <c r="B16" s="152"/>
      <c r="C16" s="153"/>
      <c r="D16" s="153"/>
      <c r="E16" s="153"/>
      <c r="F16" s="154"/>
    </row>
    <row r="17" spans="2:6" x14ac:dyDescent="0.25">
      <c r="B17" s="152"/>
      <c r="C17" s="153"/>
      <c r="D17" s="153"/>
      <c r="E17" s="153"/>
      <c r="F17" s="154"/>
    </row>
    <row r="18" spans="2:6" x14ac:dyDescent="0.25">
      <c r="B18" s="152"/>
      <c r="C18" s="153"/>
      <c r="D18" s="153"/>
      <c r="E18" s="153"/>
      <c r="F18" s="154"/>
    </row>
    <row r="19" spans="2:6" x14ac:dyDescent="0.25">
      <c r="B19" s="152"/>
      <c r="C19" s="153"/>
      <c r="D19" s="153"/>
      <c r="E19" s="153"/>
      <c r="F19" s="154"/>
    </row>
    <row r="20" spans="2:6" x14ac:dyDescent="0.25">
      <c r="B20" s="152"/>
      <c r="C20" s="153"/>
      <c r="D20" s="153"/>
      <c r="E20" s="153"/>
      <c r="F20" s="154"/>
    </row>
    <row r="21" spans="2:6" x14ac:dyDescent="0.25">
      <c r="B21" s="152"/>
      <c r="C21" s="153"/>
      <c r="D21" s="153"/>
      <c r="E21" s="153"/>
      <c r="F21" s="154"/>
    </row>
    <row r="22" spans="2:6" x14ac:dyDescent="0.25">
      <c r="B22" s="152"/>
      <c r="C22" s="153"/>
      <c r="D22" s="153"/>
      <c r="E22" s="153"/>
      <c r="F22" s="154"/>
    </row>
    <row r="23" spans="2:6" x14ac:dyDescent="0.25">
      <c r="B23" s="152"/>
      <c r="C23" s="153"/>
      <c r="D23" s="153"/>
      <c r="E23" s="153"/>
      <c r="F23" s="154"/>
    </row>
    <row r="24" spans="2:6" x14ac:dyDescent="0.25">
      <c r="B24" s="155"/>
      <c r="C24" s="156"/>
      <c r="D24" s="156"/>
      <c r="E24" s="156"/>
      <c r="F24" s="157"/>
    </row>
  </sheetData>
  <mergeCells count="1">
    <mergeCell ref="B2:F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4524A-59C7-456E-A84D-2578965AD61A}">
  <dimension ref="B2:C9"/>
  <sheetViews>
    <sheetView showGridLines="0" workbookViewId="0">
      <pane ySplit="2" topLeftCell="A3" activePane="bottomLeft" state="frozen"/>
      <selection activeCell="D26" sqref="D26"/>
      <selection pane="bottomLeft" activeCell="D26" sqref="D26"/>
    </sheetView>
  </sheetViews>
  <sheetFormatPr baseColWidth="10" defaultColWidth="11.42578125" defaultRowHeight="15" x14ac:dyDescent="0.25"/>
  <cols>
    <col min="1" max="1" width="3.5703125" style="1" customWidth="1"/>
    <col min="2" max="2" width="82.85546875" style="1" bestFit="1" customWidth="1"/>
    <col min="3" max="3" width="11.42578125" style="1"/>
    <col min="4" max="4" width="3.5703125" style="1" customWidth="1"/>
    <col min="5" max="16384" width="11.42578125" style="1"/>
  </cols>
  <sheetData>
    <row r="2" spans="2:3" x14ac:dyDescent="0.25">
      <c r="B2" s="95" t="s">
        <v>0</v>
      </c>
      <c r="C2" s="95"/>
    </row>
    <row r="3" spans="2:3" x14ac:dyDescent="0.25">
      <c r="B3" s="95" t="s">
        <v>14</v>
      </c>
      <c r="C3" s="96"/>
    </row>
    <row r="4" spans="2:3" x14ac:dyDescent="0.25">
      <c r="B4" s="2" t="s">
        <v>1</v>
      </c>
      <c r="C4" s="97" t="s">
        <v>2</v>
      </c>
    </row>
    <row r="5" spans="2:3" x14ac:dyDescent="0.25">
      <c r="B5" s="2" t="s">
        <v>3</v>
      </c>
      <c r="C5" s="97" t="s">
        <v>4</v>
      </c>
    </row>
    <row r="6" spans="2:3" x14ac:dyDescent="0.25">
      <c r="B6" s="2" t="s">
        <v>5</v>
      </c>
      <c r="C6" s="97" t="s">
        <v>6</v>
      </c>
    </row>
    <row r="7" spans="2:3" x14ac:dyDescent="0.25">
      <c r="B7" s="2" t="s">
        <v>7</v>
      </c>
      <c r="C7" s="97" t="s">
        <v>8</v>
      </c>
    </row>
    <row r="8" spans="2:3" x14ac:dyDescent="0.25">
      <c r="B8" s="2" t="s">
        <v>9</v>
      </c>
      <c r="C8" s="97" t="s">
        <v>10</v>
      </c>
    </row>
    <row r="9" spans="2:3" x14ac:dyDescent="0.25">
      <c r="B9" s="2" t="s">
        <v>11</v>
      </c>
      <c r="C9" s="97" t="s">
        <v>12</v>
      </c>
    </row>
  </sheetData>
  <hyperlinks>
    <hyperlink ref="B4" location="'01'!A1" display="ESTADO DEL ACTIVO NETO" xr:uid="{EE97B483-1BFB-419C-A6F6-25548F8B0086}"/>
    <hyperlink ref="B5" location="'02'!A1" display="ESTADO DE INGRESO Y EGRESOS" xr:uid="{0226D618-5D08-49A5-8D24-859854C7D7F9}"/>
    <hyperlink ref="B6" location="'03'!A1" display="ESTADO DE VARIACIÓN DEL ACTIVO NETO" xr:uid="{15913C37-A798-4B71-A321-A88F43519D5B}"/>
    <hyperlink ref="B7" location="'04'!A1" display="ESTADO DE FLUJO DE EFECTIVO" xr:uid="{F491A1C0-2A17-4EB3-BE25-369A3CB2BC20}"/>
    <hyperlink ref="B8" location="'05'!A1" display="NOTAS A LOS ESTADOS FINANCIEROS" xr:uid="{01C8D5B1-8760-4A28-AEC8-0ACC11589A48}"/>
    <hyperlink ref="B9" location="'06'!A1" display="COMPOSICIÓN DE LAS INVERSIONES DEL FONDO" xr:uid="{D12DB0CD-B52D-41E4-AADA-97B447E6FE83}"/>
  </hyperlinks>
  <pageMargins left="0.7" right="0.7" top="0.75" bottom="0.75" header="0.3" footer="0.3"/>
  <pageSetup orientation="portrait" r:id="rId1"/>
  <ignoredErrors>
    <ignoredError sqref="C4:C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59999389629810485"/>
  </sheetPr>
  <dimension ref="A1:I28"/>
  <sheetViews>
    <sheetView showGridLines="0" topLeftCell="A4" workbookViewId="0">
      <selection activeCell="B16" sqref="B16"/>
    </sheetView>
  </sheetViews>
  <sheetFormatPr baseColWidth="10" defaultColWidth="9.140625" defaultRowHeight="15" x14ac:dyDescent="0.25"/>
  <cols>
    <col min="1" max="1" width="3.5703125" style="1" customWidth="1"/>
    <col min="2" max="2" width="61.85546875" style="1" customWidth="1"/>
    <col min="3" max="4" width="21.5703125" style="1" customWidth="1"/>
    <col min="5" max="5" width="3.5703125" style="1" customWidth="1"/>
    <col min="6" max="6" width="9.140625" style="1"/>
    <col min="7" max="7" width="15.42578125" style="1" bestFit="1" customWidth="1"/>
    <col min="8" max="9" width="13.28515625" style="1" bestFit="1" customWidth="1"/>
    <col min="10" max="16384" width="9.140625" style="1"/>
  </cols>
  <sheetData>
    <row r="1" spans="1:9" x14ac:dyDescent="0.25">
      <c r="A1" s="2" t="s">
        <v>13</v>
      </c>
    </row>
    <row r="2" spans="1:9" x14ac:dyDescent="0.25">
      <c r="B2" s="95" t="s">
        <v>14</v>
      </c>
      <c r="C2" s="95"/>
      <c r="D2" s="95"/>
    </row>
    <row r="3" spans="1:9" x14ac:dyDescent="0.25">
      <c r="B3" s="98" t="s">
        <v>1</v>
      </c>
      <c r="C3" s="98"/>
      <c r="D3" s="98"/>
    </row>
    <row r="4" spans="1:9" x14ac:dyDescent="0.25">
      <c r="B4" s="99" t="s">
        <v>130</v>
      </c>
      <c r="C4" s="99"/>
      <c r="D4" s="99"/>
    </row>
    <row r="5" spans="1:9" x14ac:dyDescent="0.25">
      <c r="B5" s="99" t="s">
        <v>15</v>
      </c>
      <c r="C5" s="99"/>
      <c r="D5" s="99"/>
    </row>
    <row r="7" spans="1:9" x14ac:dyDescent="0.25">
      <c r="B7" s="110" t="s">
        <v>16</v>
      </c>
      <c r="C7" s="111">
        <v>45657</v>
      </c>
      <c r="D7" s="111">
        <v>45291</v>
      </c>
    </row>
    <row r="8" spans="1:9" x14ac:dyDescent="0.25">
      <c r="B8" s="114" t="s">
        <v>107</v>
      </c>
      <c r="C8" s="83">
        <v>67921706</v>
      </c>
      <c r="D8" s="115">
        <v>29200000</v>
      </c>
    </row>
    <row r="9" spans="1:9" ht="18.75" customHeight="1" x14ac:dyDescent="0.25">
      <c r="B9" s="116" t="s">
        <v>127</v>
      </c>
      <c r="C9" s="84">
        <v>40957472390</v>
      </c>
      <c r="D9" s="117">
        <v>41934020200</v>
      </c>
    </row>
    <row r="10" spans="1:9" ht="18.75" customHeight="1" x14ac:dyDescent="0.25">
      <c r="B10" s="118" t="s">
        <v>128</v>
      </c>
      <c r="C10" s="84">
        <v>2913562986</v>
      </c>
      <c r="D10" s="119">
        <v>2137117854</v>
      </c>
    </row>
    <row r="11" spans="1:9" ht="18.75" customHeight="1" x14ac:dyDescent="0.25">
      <c r="B11" s="44" t="s">
        <v>108</v>
      </c>
      <c r="C11" s="84">
        <v>10654504</v>
      </c>
      <c r="D11" s="119">
        <v>0</v>
      </c>
    </row>
    <row r="12" spans="1:9" ht="18.75" customHeight="1" x14ac:dyDescent="0.25">
      <c r="B12" s="120" t="s">
        <v>157</v>
      </c>
      <c r="C12" s="122">
        <v>506337864</v>
      </c>
      <c r="D12" s="121">
        <v>0</v>
      </c>
    </row>
    <row r="13" spans="1:9" x14ac:dyDescent="0.25">
      <c r="B13" s="112" t="s">
        <v>17</v>
      </c>
      <c r="C13" s="113">
        <f>SUM(C8:C12)</f>
        <v>44455949450</v>
      </c>
      <c r="D13" s="113">
        <f>SUM(D8:D12)</f>
        <v>44100338054</v>
      </c>
      <c r="H13" s="28"/>
    </row>
    <row r="14" spans="1:9" x14ac:dyDescent="0.25">
      <c r="B14" s="85" t="s">
        <v>18</v>
      </c>
      <c r="C14" s="86"/>
      <c r="D14" s="86"/>
    </row>
    <row r="15" spans="1:9" x14ac:dyDescent="0.25">
      <c r="B15" s="87" t="s">
        <v>109</v>
      </c>
      <c r="C15" s="88">
        <v>81353759</v>
      </c>
      <c r="D15" s="117">
        <v>102198504</v>
      </c>
      <c r="I15" s="28"/>
    </row>
    <row r="16" spans="1:9" x14ac:dyDescent="0.25">
      <c r="B16" s="89" t="s">
        <v>151</v>
      </c>
      <c r="C16" s="88">
        <v>34413023</v>
      </c>
      <c r="D16" s="84">
        <v>0</v>
      </c>
    </row>
    <row r="17" spans="2:5" x14ac:dyDescent="0.25">
      <c r="B17" s="85" t="s">
        <v>19</v>
      </c>
      <c r="C17" s="86">
        <f>SUM(C15:C16)</f>
        <v>115766782</v>
      </c>
      <c r="D17" s="86">
        <f>SUM(D15:D16)</f>
        <v>102198504</v>
      </c>
    </row>
    <row r="18" spans="2:5" x14ac:dyDescent="0.25">
      <c r="B18" s="85" t="s">
        <v>20</v>
      </c>
      <c r="C18" s="90">
        <f>+C13-C17</f>
        <v>44340182668</v>
      </c>
      <c r="D18" s="90">
        <f>+D13-D17</f>
        <v>43998139550</v>
      </c>
    </row>
    <row r="19" spans="2:5" x14ac:dyDescent="0.25">
      <c r="B19" s="85" t="s">
        <v>21</v>
      </c>
      <c r="C19" s="86">
        <v>4300</v>
      </c>
      <c r="D19" s="86">
        <v>4300</v>
      </c>
    </row>
    <row r="20" spans="2:5" x14ac:dyDescent="0.25">
      <c r="B20" s="85" t="s">
        <v>22</v>
      </c>
      <c r="C20" s="91">
        <f>+C18/C19</f>
        <v>10311670.387906976</v>
      </c>
      <c r="D20" s="91">
        <f>+D18/D19</f>
        <v>10232125.476744186</v>
      </c>
    </row>
    <row r="23" spans="2:5" x14ac:dyDescent="0.25">
      <c r="B23" s="158" t="s">
        <v>23</v>
      </c>
      <c r="C23" s="158"/>
      <c r="D23" s="143"/>
    </row>
    <row r="24" spans="2:5" x14ac:dyDescent="0.25">
      <c r="B24" s="39"/>
      <c r="C24" s="148"/>
      <c r="D24" s="148"/>
      <c r="E24" s="28"/>
    </row>
    <row r="25" spans="2:5" x14ac:dyDescent="0.25">
      <c r="C25" s="73"/>
      <c r="D25" s="73"/>
      <c r="E25" s="73"/>
    </row>
    <row r="26" spans="2:5" x14ac:dyDescent="0.25">
      <c r="C26" s="73"/>
      <c r="D26" s="73"/>
      <c r="E26" s="92"/>
    </row>
    <row r="27" spans="2:5" x14ac:dyDescent="0.25">
      <c r="C27" s="93"/>
      <c r="D27" s="93"/>
    </row>
    <row r="28" spans="2:5" x14ac:dyDescent="0.25">
      <c r="C28" s="94"/>
      <c r="D28" s="94"/>
    </row>
  </sheetData>
  <mergeCells count="1">
    <mergeCell ref="B23:C23"/>
  </mergeCells>
  <hyperlinks>
    <hyperlink ref="A1" location="INDICE!A1" display="INDICE" xr:uid="{8011420F-FF3C-4BAB-905F-8603FE11EE5B}"/>
    <hyperlink ref="B9" location="'06'!A1" display="Inversiones AnexoI" xr:uid="{8995698F-3277-4094-9044-2B6645F728BF}"/>
  </hyperlinks>
  <pageMargins left="0.7" right="0.7" top="0.75" bottom="0.75" header="0.3" footer="0.3"/>
  <pageSetup orientation="portrait" r:id="rId1"/>
  <ignoredErrors>
    <ignoredError sqref="C13:D13"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59999389629810485"/>
  </sheetPr>
  <dimension ref="A1:E20"/>
  <sheetViews>
    <sheetView showGridLines="0" tabSelected="1" workbookViewId="0">
      <selection activeCell="B16" sqref="B16"/>
    </sheetView>
  </sheetViews>
  <sheetFormatPr baseColWidth="10" defaultColWidth="11.42578125" defaultRowHeight="15" x14ac:dyDescent="0.25"/>
  <cols>
    <col min="1" max="1" width="3.5703125" style="1" customWidth="1"/>
    <col min="2" max="2" width="61" style="1" customWidth="1"/>
    <col min="3" max="4" width="18.7109375" style="1" customWidth="1"/>
    <col min="5" max="5" width="3.5703125" style="1" customWidth="1"/>
    <col min="6" max="16384" width="11.42578125" style="1"/>
  </cols>
  <sheetData>
    <row r="1" spans="1:5" x14ac:dyDescent="0.25">
      <c r="A1" s="2" t="s">
        <v>13</v>
      </c>
    </row>
    <row r="2" spans="1:5" x14ac:dyDescent="0.25">
      <c r="B2" s="159" t="s">
        <v>14</v>
      </c>
      <c r="C2" s="159"/>
      <c r="D2" s="159"/>
    </row>
    <row r="3" spans="1:5" x14ac:dyDescent="0.25">
      <c r="B3" s="162" t="s">
        <v>24</v>
      </c>
      <c r="C3" s="162"/>
      <c r="D3" s="162"/>
    </row>
    <row r="4" spans="1:5" x14ac:dyDescent="0.25">
      <c r="B4" s="160" t="s">
        <v>130</v>
      </c>
      <c r="C4" s="160"/>
      <c r="D4" s="160"/>
    </row>
    <row r="5" spans="1:5" x14ac:dyDescent="0.25">
      <c r="B5" s="160" t="s">
        <v>15</v>
      </c>
      <c r="C5" s="160"/>
      <c r="D5" s="61"/>
    </row>
    <row r="6" spans="1:5" x14ac:dyDescent="0.25">
      <c r="B6" s="61"/>
      <c r="C6" s="61"/>
      <c r="D6" s="61"/>
    </row>
    <row r="7" spans="1:5" s="39" customFormat="1" x14ac:dyDescent="0.25">
      <c r="B7" s="74" t="s">
        <v>25</v>
      </c>
      <c r="C7" s="75">
        <f>+'01'!C7</f>
        <v>45657</v>
      </c>
      <c r="D7" s="75">
        <f>+'01'!D7</f>
        <v>45291</v>
      </c>
    </row>
    <row r="8" spans="1:5" x14ac:dyDescent="0.25">
      <c r="B8" s="46" t="s">
        <v>106</v>
      </c>
      <c r="C8" s="47">
        <v>1064354609</v>
      </c>
      <c r="D8" s="47">
        <v>958490653</v>
      </c>
      <c r="E8" s="29"/>
    </row>
    <row r="9" spans="1:5" x14ac:dyDescent="0.25">
      <c r="B9" s="46" t="s">
        <v>115</v>
      </c>
      <c r="C9" s="48">
        <v>243793636</v>
      </c>
      <c r="D9" s="48">
        <v>0</v>
      </c>
    </row>
    <row r="10" spans="1:5" ht="18.75" customHeight="1" x14ac:dyDescent="0.25">
      <c r="B10" s="46" t="s">
        <v>131</v>
      </c>
      <c r="C10" s="48">
        <v>454545</v>
      </c>
      <c r="D10" s="48">
        <v>0</v>
      </c>
    </row>
    <row r="11" spans="1:5" s="39" customFormat="1" ht="18.75" customHeight="1" x14ac:dyDescent="0.25">
      <c r="B11" s="62" t="s">
        <v>26</v>
      </c>
      <c r="C11" s="63">
        <f>SUM(C8:C10)</f>
        <v>1308602790</v>
      </c>
      <c r="D11" s="63">
        <f>SUM(D8:D10)</f>
        <v>958490653</v>
      </c>
    </row>
    <row r="12" spans="1:5" s="39" customFormat="1" x14ac:dyDescent="0.25">
      <c r="B12" s="81" t="s">
        <v>27</v>
      </c>
      <c r="C12" s="82"/>
      <c r="D12" s="82"/>
    </row>
    <row r="13" spans="1:5" x14ac:dyDescent="0.25">
      <c r="B13" s="45" t="s">
        <v>28</v>
      </c>
      <c r="C13" s="47">
        <v>885914626</v>
      </c>
      <c r="D13" s="47">
        <v>729908647</v>
      </c>
    </row>
    <row r="14" spans="1:5" x14ac:dyDescent="0.25">
      <c r="B14" s="46" t="s">
        <v>101</v>
      </c>
      <c r="C14" s="48">
        <v>13090912</v>
      </c>
      <c r="D14" s="48">
        <v>13090911</v>
      </c>
    </row>
    <row r="15" spans="1:5" x14ac:dyDescent="0.25">
      <c r="B15" s="46" t="s">
        <v>160</v>
      </c>
      <c r="C15" s="48">
        <v>67554134</v>
      </c>
      <c r="D15" s="48">
        <v>0</v>
      </c>
    </row>
    <row r="16" spans="1:5" s="39" customFormat="1" x14ac:dyDescent="0.25">
      <c r="B16" s="62" t="s">
        <v>29</v>
      </c>
      <c r="C16" s="63">
        <f>SUM(C13:C15)</f>
        <v>966559672</v>
      </c>
      <c r="D16" s="63">
        <f>SUM(D13:D15)</f>
        <v>742999558</v>
      </c>
    </row>
    <row r="17" spans="2:4" s="39" customFormat="1" x14ac:dyDescent="0.25">
      <c r="B17" s="62" t="s">
        <v>30</v>
      </c>
      <c r="C17" s="63">
        <f>+C11-C16</f>
        <v>342043118</v>
      </c>
      <c r="D17" s="63">
        <f>+D11-D16</f>
        <v>215491095</v>
      </c>
    </row>
    <row r="18" spans="2:4" x14ac:dyDescent="0.25">
      <c r="B18" s="161"/>
      <c r="C18" s="161"/>
      <c r="D18" s="147"/>
    </row>
    <row r="19" spans="2:4" x14ac:dyDescent="0.25">
      <c r="C19" s="28"/>
      <c r="D19" s="28"/>
    </row>
    <row r="20" spans="2:4" x14ac:dyDescent="0.25">
      <c r="B20" s="158" t="s">
        <v>23</v>
      </c>
      <c r="C20" s="158"/>
      <c r="D20" s="143"/>
    </row>
  </sheetData>
  <mergeCells count="6">
    <mergeCell ref="B2:D2"/>
    <mergeCell ref="B20:C20"/>
    <mergeCell ref="B5:C5"/>
    <mergeCell ref="B18:C18"/>
    <mergeCell ref="B4:D4"/>
    <mergeCell ref="B3:D3"/>
  </mergeCells>
  <hyperlinks>
    <hyperlink ref="A1" location="INDICE!A1" display="INDICE" xr:uid="{54F60889-20ED-4A78-BF89-A9664C0F21D7}"/>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940B0-F02B-4308-8418-A6712BCD70F1}">
  <sheetPr>
    <tabColor theme="9" tint="0.59999389629810485"/>
  </sheetPr>
  <dimension ref="A1:J22"/>
  <sheetViews>
    <sheetView showGridLines="0" workbookViewId="0">
      <selection activeCell="D26" sqref="D26"/>
    </sheetView>
  </sheetViews>
  <sheetFormatPr baseColWidth="10" defaultColWidth="11.42578125" defaultRowHeight="15" x14ac:dyDescent="0.25"/>
  <cols>
    <col min="1" max="1" width="3.5703125" style="1" customWidth="1"/>
    <col min="2" max="2" width="30.85546875" style="1" customWidth="1"/>
    <col min="3" max="3" width="22.140625" style="1" bestFit="1" customWidth="1"/>
    <col min="4" max="4" width="20" style="1" customWidth="1"/>
    <col min="5" max="5" width="22.7109375" style="1" customWidth="1"/>
    <col min="6" max="6" width="3.5703125" style="1" customWidth="1"/>
    <col min="7" max="7" width="11.42578125" style="1"/>
    <col min="8" max="8" width="17" style="1" bestFit="1" customWidth="1"/>
    <col min="9" max="16384" width="11.42578125" style="1"/>
  </cols>
  <sheetData>
    <row r="1" spans="1:10" x14ac:dyDescent="0.25">
      <c r="A1" s="2" t="s">
        <v>13</v>
      </c>
    </row>
    <row r="2" spans="1:10" x14ac:dyDescent="0.25">
      <c r="B2" s="159" t="s">
        <v>14</v>
      </c>
      <c r="C2" s="159"/>
      <c r="D2" s="159"/>
      <c r="E2" s="159"/>
    </row>
    <row r="3" spans="1:10" x14ac:dyDescent="0.25">
      <c r="B3" s="162" t="s">
        <v>5</v>
      </c>
      <c r="C3" s="162"/>
      <c r="D3" s="162"/>
      <c r="E3" s="162"/>
    </row>
    <row r="4" spans="1:10" x14ac:dyDescent="0.25">
      <c r="B4" s="160" t="s">
        <v>130</v>
      </c>
      <c r="C4" s="160"/>
      <c r="D4" s="160"/>
      <c r="E4" s="160"/>
    </row>
    <row r="5" spans="1:10" x14ac:dyDescent="0.25">
      <c r="B5" s="160" t="s">
        <v>15</v>
      </c>
      <c r="C5" s="160"/>
      <c r="D5" s="160"/>
      <c r="E5" s="160"/>
    </row>
    <row r="7" spans="1:10" x14ac:dyDescent="0.25">
      <c r="B7" s="74" t="s">
        <v>31</v>
      </c>
      <c r="C7" s="74" t="s">
        <v>32</v>
      </c>
      <c r="D7" s="74" t="s">
        <v>33</v>
      </c>
      <c r="E7" s="75" t="s">
        <v>111</v>
      </c>
    </row>
    <row r="8" spans="1:10" x14ac:dyDescent="0.25">
      <c r="B8" s="62" t="s">
        <v>34</v>
      </c>
      <c r="C8" s="63">
        <v>43782648455</v>
      </c>
      <c r="D8" s="63">
        <v>215491095</v>
      </c>
      <c r="E8" s="63">
        <v>43998139550</v>
      </c>
      <c r="G8" s="76"/>
      <c r="H8" s="76"/>
      <c r="I8" s="76"/>
      <c r="J8" s="29"/>
    </row>
    <row r="9" spans="1:10" x14ac:dyDescent="0.25">
      <c r="B9" s="77" t="s">
        <v>35</v>
      </c>
      <c r="C9" s="47"/>
      <c r="D9" s="47"/>
      <c r="E9" s="47"/>
    </row>
    <row r="10" spans="1:10" x14ac:dyDescent="0.25">
      <c r="B10" s="46" t="s">
        <v>36</v>
      </c>
      <c r="C10" s="78">
        <v>0</v>
      </c>
      <c r="D10" s="48"/>
      <c r="E10" s="48"/>
    </row>
    <row r="11" spans="1:10" x14ac:dyDescent="0.25">
      <c r="B11" s="46" t="s">
        <v>37</v>
      </c>
      <c r="C11" s="48">
        <v>0</v>
      </c>
      <c r="D11" s="48"/>
      <c r="E11" s="48"/>
    </row>
    <row r="12" spans="1:10" x14ac:dyDescent="0.25">
      <c r="B12" s="79" t="s">
        <v>38</v>
      </c>
      <c r="C12" s="80">
        <f>+C10+C11</f>
        <v>0</v>
      </c>
      <c r="D12" s="49"/>
      <c r="E12" s="49"/>
    </row>
    <row r="13" spans="1:10" ht="15" customHeight="1" x14ac:dyDescent="0.25">
      <c r="B13" s="163" t="s">
        <v>39</v>
      </c>
      <c r="C13" s="165">
        <v>43998139550</v>
      </c>
      <c r="D13" s="165">
        <v>342043118</v>
      </c>
      <c r="E13" s="77" t="s">
        <v>132</v>
      </c>
    </row>
    <row r="14" spans="1:10" ht="15" customHeight="1" x14ac:dyDescent="0.25">
      <c r="B14" s="164"/>
      <c r="C14" s="166"/>
      <c r="D14" s="166"/>
      <c r="E14" s="80">
        <v>44340182668</v>
      </c>
      <c r="H14" s="28"/>
    </row>
    <row r="16" spans="1:10" x14ac:dyDescent="0.25">
      <c r="B16" s="158" t="s">
        <v>23</v>
      </c>
      <c r="C16" s="158"/>
      <c r="D16" s="158"/>
      <c r="E16" s="158"/>
    </row>
    <row r="17" spans="3:5" x14ac:dyDescent="0.25">
      <c r="D17" s="28"/>
      <c r="E17" s="28"/>
    </row>
    <row r="18" spans="3:5" x14ac:dyDescent="0.25">
      <c r="D18" s="28"/>
    </row>
    <row r="19" spans="3:5" x14ac:dyDescent="0.25">
      <c r="C19" s="73"/>
    </row>
    <row r="20" spans="3:5" x14ac:dyDescent="0.25">
      <c r="C20" s="73"/>
    </row>
    <row r="21" spans="3:5" x14ac:dyDescent="0.25">
      <c r="C21" s="73"/>
    </row>
    <row r="22" spans="3:5" x14ac:dyDescent="0.25">
      <c r="C22" s="28"/>
      <c r="D22" s="28"/>
    </row>
  </sheetData>
  <mergeCells count="8">
    <mergeCell ref="B2:E2"/>
    <mergeCell ref="B3:E3"/>
    <mergeCell ref="B4:E4"/>
    <mergeCell ref="B5:E5"/>
    <mergeCell ref="B16:E16"/>
    <mergeCell ref="B13:B14"/>
    <mergeCell ref="C13:C14"/>
    <mergeCell ref="D13:D14"/>
  </mergeCells>
  <hyperlinks>
    <hyperlink ref="A1" location="INDICE!A1" display="INDICE" xr:uid="{0C015EB0-234A-4216-B1AC-9B95081F8357}"/>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79BB5-2104-4858-B24B-4AB3A46EFD60}">
  <sheetPr>
    <tabColor theme="9" tint="0.59999389629810485"/>
  </sheetPr>
  <dimension ref="A1:E32"/>
  <sheetViews>
    <sheetView showGridLines="0" workbookViewId="0">
      <selection activeCell="D26" sqref="D26"/>
    </sheetView>
  </sheetViews>
  <sheetFormatPr baseColWidth="10" defaultColWidth="11.42578125" defaultRowHeight="15" x14ac:dyDescent="0.25"/>
  <cols>
    <col min="1" max="1" width="3.5703125" style="1" customWidth="1"/>
    <col min="2" max="2" width="57.42578125" style="1" customWidth="1"/>
    <col min="3" max="3" width="22.140625" style="1" bestFit="1" customWidth="1"/>
    <col min="4" max="4" width="23.42578125" style="1" bestFit="1" customWidth="1"/>
    <col min="5" max="5" width="3.5703125" style="1" customWidth="1"/>
    <col min="6" max="6" width="16.5703125" style="1" bestFit="1" customWidth="1"/>
    <col min="7" max="16384" width="11.42578125" style="1"/>
  </cols>
  <sheetData>
    <row r="1" spans="1:5" x14ac:dyDescent="0.25">
      <c r="A1" s="2" t="s">
        <v>13</v>
      </c>
    </row>
    <row r="2" spans="1:5" x14ac:dyDescent="0.25">
      <c r="B2" s="95" t="s">
        <v>14</v>
      </c>
      <c r="C2" s="95"/>
      <c r="D2" s="95"/>
    </row>
    <row r="3" spans="1:5" x14ac:dyDescent="0.25">
      <c r="B3" s="98" t="s">
        <v>7</v>
      </c>
      <c r="C3" s="98"/>
      <c r="D3" s="98"/>
    </row>
    <row r="4" spans="1:5" x14ac:dyDescent="0.25">
      <c r="B4" s="99" t="s">
        <v>130</v>
      </c>
      <c r="C4" s="99"/>
      <c r="D4" s="99"/>
    </row>
    <row r="5" spans="1:5" x14ac:dyDescent="0.25">
      <c r="B5" s="99" t="s">
        <v>15</v>
      </c>
      <c r="C5" s="99"/>
      <c r="D5" s="99"/>
    </row>
    <row r="7" spans="1:5" s="39" customFormat="1" x14ac:dyDescent="0.25">
      <c r="B7" s="35" t="s">
        <v>40</v>
      </c>
      <c r="C7" s="36">
        <f>+'02'!C7</f>
        <v>45657</v>
      </c>
      <c r="D7" s="36">
        <f>+'02'!D7</f>
        <v>45291</v>
      </c>
      <c r="E7" s="29"/>
    </row>
    <row r="8" spans="1:5" s="39" customFormat="1" x14ac:dyDescent="0.25">
      <c r="B8" s="62" t="s">
        <v>41</v>
      </c>
      <c r="C8" s="63">
        <v>29200000</v>
      </c>
      <c r="D8" s="63">
        <v>10000000</v>
      </c>
    </row>
    <row r="9" spans="1:5" s="39" customFormat="1" x14ac:dyDescent="0.25">
      <c r="B9" s="64" t="s">
        <v>42</v>
      </c>
      <c r="C9" s="65"/>
      <c r="D9" s="65"/>
    </row>
    <row r="10" spans="1:5" s="39" customFormat="1" x14ac:dyDescent="0.25">
      <c r="B10" s="64" t="s">
        <v>43</v>
      </c>
      <c r="C10" s="66"/>
      <c r="D10" s="66"/>
    </row>
    <row r="11" spans="1:5" x14ac:dyDescent="0.25">
      <c r="B11" s="44" t="s">
        <v>152</v>
      </c>
      <c r="C11" s="48">
        <v>1308602790</v>
      </c>
      <c r="D11" s="78">
        <v>958490653</v>
      </c>
    </row>
    <row r="12" spans="1:5" x14ac:dyDescent="0.25">
      <c r="B12" s="44" t="s">
        <v>153</v>
      </c>
      <c r="C12" s="48">
        <v>-91299550</v>
      </c>
      <c r="D12" s="78">
        <v>-13090911</v>
      </c>
    </row>
    <row r="13" spans="1:5" x14ac:dyDescent="0.25">
      <c r="B13" s="44" t="s">
        <v>154</v>
      </c>
      <c r="C13" s="48">
        <v>-742032109</v>
      </c>
      <c r="D13" s="78">
        <v>-717550167</v>
      </c>
    </row>
    <row r="14" spans="1:5" x14ac:dyDescent="0.25">
      <c r="B14" s="44" t="s">
        <v>114</v>
      </c>
      <c r="C14" s="48">
        <v>-6907598610</v>
      </c>
      <c r="D14" s="78">
        <v>-6432502124</v>
      </c>
    </row>
    <row r="15" spans="1:5" x14ac:dyDescent="0.25">
      <c r="B15" s="44" t="s">
        <v>155</v>
      </c>
      <c r="C15" s="48">
        <v>7884146420</v>
      </c>
      <c r="D15" s="78">
        <v>-7667776615</v>
      </c>
    </row>
    <row r="16" spans="1:5" x14ac:dyDescent="0.25">
      <c r="B16" s="44" t="s">
        <v>46</v>
      </c>
      <c r="C16" s="78">
        <v>-906759371</v>
      </c>
      <c r="D16" s="78">
        <v>-682152126</v>
      </c>
    </row>
    <row r="17" spans="2:4" s="39" customFormat="1" x14ac:dyDescent="0.25">
      <c r="B17" s="67" t="s">
        <v>44</v>
      </c>
      <c r="C17" s="78"/>
      <c r="D17" s="78"/>
    </row>
    <row r="18" spans="2:4" x14ac:dyDescent="0.25">
      <c r="B18" s="44" t="s">
        <v>45</v>
      </c>
      <c r="C18" s="78">
        <v>-506337864</v>
      </c>
      <c r="D18" s="78">
        <v>0</v>
      </c>
    </row>
    <row r="19" spans="2:4" s="33" customFormat="1" ht="30" x14ac:dyDescent="0.25">
      <c r="B19" s="68" t="s">
        <v>47</v>
      </c>
      <c r="C19" s="69">
        <f>SUM(C9:C18)</f>
        <v>38721706</v>
      </c>
      <c r="D19" s="69">
        <f>SUM(D9:D18)</f>
        <v>-14554581290</v>
      </c>
    </row>
    <row r="20" spans="2:4" ht="6.75" customHeight="1" x14ac:dyDescent="0.25">
      <c r="B20" s="44"/>
      <c r="C20" s="47"/>
      <c r="D20" s="47"/>
    </row>
    <row r="21" spans="2:4" s="39" customFormat="1" x14ac:dyDescent="0.25">
      <c r="B21" s="64" t="s">
        <v>48</v>
      </c>
      <c r="C21" s="66"/>
      <c r="D21" s="66"/>
    </row>
    <row r="22" spans="2:4" x14ac:dyDescent="0.25">
      <c r="B22" s="44" t="s">
        <v>49</v>
      </c>
      <c r="C22" s="48">
        <v>0</v>
      </c>
      <c r="D22" s="48">
        <v>0</v>
      </c>
    </row>
    <row r="23" spans="2:4" x14ac:dyDescent="0.25">
      <c r="B23" s="44" t="s">
        <v>36</v>
      </c>
      <c r="C23" s="49">
        <v>0</v>
      </c>
      <c r="D23" s="49">
        <v>14573781290</v>
      </c>
    </row>
    <row r="24" spans="2:4" s="31" customFormat="1" ht="30" x14ac:dyDescent="0.25">
      <c r="B24" s="70" t="s">
        <v>50</v>
      </c>
      <c r="C24" s="69">
        <f>+C22+C23</f>
        <v>0</v>
      </c>
      <c r="D24" s="69">
        <v>14573781290</v>
      </c>
    </row>
    <row r="25" spans="2:4" ht="6.75" customHeight="1" x14ac:dyDescent="0.25">
      <c r="B25" s="44"/>
      <c r="C25" s="71"/>
      <c r="D25" s="71"/>
    </row>
    <row r="26" spans="2:4" s="39" customFormat="1" x14ac:dyDescent="0.25">
      <c r="B26" s="62" t="s">
        <v>51</v>
      </c>
      <c r="C26" s="72">
        <f>+C8+C19+C24</f>
        <v>67921706</v>
      </c>
      <c r="D26" s="72">
        <f>+D8+D19+D24</f>
        <v>29200000</v>
      </c>
    </row>
    <row r="28" spans="2:4" x14ac:dyDescent="0.25">
      <c r="B28" s="158" t="s">
        <v>23</v>
      </c>
      <c r="C28" s="158"/>
      <c r="D28" s="143"/>
    </row>
    <row r="29" spans="2:4" x14ac:dyDescent="0.25">
      <c r="C29" s="28"/>
      <c r="D29" s="28"/>
    </row>
    <row r="30" spans="2:4" x14ac:dyDescent="0.25">
      <c r="C30" s="28"/>
      <c r="D30" s="28"/>
    </row>
    <row r="31" spans="2:4" x14ac:dyDescent="0.25">
      <c r="C31" s="73"/>
      <c r="D31" s="73"/>
    </row>
    <row r="32" spans="2:4" x14ac:dyDescent="0.25">
      <c r="C32" s="73"/>
      <c r="D32" s="73"/>
    </row>
  </sheetData>
  <mergeCells count="1">
    <mergeCell ref="B28:C28"/>
  </mergeCells>
  <hyperlinks>
    <hyperlink ref="A1" location="INDICE!A1" display="INDICE" xr:uid="{38BAEDDE-5CD6-49B7-BCF8-E856A41163BA}"/>
  </hyperlinks>
  <pageMargins left="0.7" right="0.7" top="0.75" bottom="0.75" header="0.3" footer="0.3"/>
  <ignoredErrors>
    <ignoredError sqref="C19:D19"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59F1F-5BCE-4180-B248-66A699A01F7D}">
  <sheetPr>
    <tabColor theme="9" tint="0.59999389629810485"/>
  </sheetPr>
  <dimension ref="A1:F144"/>
  <sheetViews>
    <sheetView showGridLines="0" zoomScale="85" zoomScaleNormal="85" workbookViewId="0">
      <pane ySplit="3" topLeftCell="A128" activePane="bottomLeft" state="frozen"/>
      <selection activeCell="D26" sqref="D26"/>
      <selection pane="bottomLeft" activeCell="B68" sqref="B68:F70"/>
    </sheetView>
  </sheetViews>
  <sheetFormatPr baseColWidth="10" defaultColWidth="11.42578125" defaultRowHeight="16.5" customHeight="1" x14ac:dyDescent="0.25"/>
  <cols>
    <col min="1" max="1" width="3.5703125" style="1" customWidth="1"/>
    <col min="2" max="2" width="48.42578125" style="1" bestFit="1" customWidth="1"/>
    <col min="3" max="3" width="20.28515625" style="1" customWidth="1"/>
    <col min="4" max="4" width="22.28515625" style="1" bestFit="1" customWidth="1"/>
    <col min="5" max="6" width="19.28515625" style="1" customWidth="1"/>
    <col min="7" max="7" width="3.5703125" style="1" customWidth="1"/>
    <col min="8" max="8" width="11.5703125" style="1" bestFit="1" customWidth="1"/>
    <col min="9" max="9" width="14.5703125" style="1" bestFit="1" customWidth="1"/>
    <col min="10" max="16" width="11.5703125" style="1" bestFit="1" customWidth="1"/>
    <col min="17" max="17" width="15.140625" style="1" bestFit="1" customWidth="1"/>
    <col min="18" max="21" width="11.5703125" style="1" bestFit="1" customWidth="1"/>
    <col min="22" max="22" width="15.140625" style="1" bestFit="1" customWidth="1"/>
    <col min="23" max="26" width="11.5703125" style="1" bestFit="1" customWidth="1"/>
    <col min="27" max="27" width="15.140625" style="1" bestFit="1" customWidth="1"/>
    <col min="28" max="16384" width="11.42578125" style="1"/>
  </cols>
  <sheetData>
    <row r="1" spans="1:6" ht="15" x14ac:dyDescent="0.25">
      <c r="A1" s="2" t="s">
        <v>13</v>
      </c>
    </row>
    <row r="2" spans="1:6" ht="15" x14ac:dyDescent="0.25">
      <c r="B2" s="179" t="s">
        <v>14</v>
      </c>
      <c r="C2" s="179"/>
      <c r="D2" s="179"/>
      <c r="E2" s="179"/>
      <c r="F2" s="179"/>
    </row>
    <row r="3" spans="1:6" ht="15" x14ac:dyDescent="0.25">
      <c r="B3" s="180" t="s">
        <v>9</v>
      </c>
      <c r="C3" s="180"/>
      <c r="D3" s="180"/>
      <c r="E3" s="180"/>
      <c r="F3" s="180"/>
    </row>
    <row r="4" spans="1:6" ht="15" x14ac:dyDescent="0.25">
      <c r="B4" s="173" t="s">
        <v>52</v>
      </c>
      <c r="C4" s="173"/>
      <c r="D4" s="173"/>
      <c r="E4" s="173"/>
      <c r="F4" s="173"/>
    </row>
    <row r="5" spans="1:6" ht="16.5" customHeight="1" x14ac:dyDescent="0.25">
      <c r="B5" s="181" t="s">
        <v>53</v>
      </c>
      <c r="C5" s="181"/>
      <c r="D5" s="181"/>
      <c r="E5" s="181"/>
      <c r="F5" s="181"/>
    </row>
    <row r="6" spans="1:6" ht="15" x14ac:dyDescent="0.25">
      <c r="B6" s="181"/>
      <c r="C6" s="181"/>
      <c r="D6" s="181"/>
      <c r="E6" s="181"/>
      <c r="F6" s="181"/>
    </row>
    <row r="7" spans="1:6" ht="15" x14ac:dyDescent="0.25">
      <c r="B7" s="181"/>
      <c r="C7" s="181"/>
      <c r="D7" s="181"/>
      <c r="E7" s="181"/>
      <c r="F7" s="181"/>
    </row>
    <row r="8" spans="1:6" ht="15" x14ac:dyDescent="0.25">
      <c r="B8" s="181"/>
      <c r="C8" s="181"/>
      <c r="D8" s="181"/>
      <c r="E8" s="181"/>
      <c r="F8" s="181"/>
    </row>
    <row r="9" spans="1:6" ht="15" x14ac:dyDescent="0.25">
      <c r="B9" s="181"/>
      <c r="C9" s="181"/>
      <c r="D9" s="181"/>
      <c r="E9" s="181"/>
      <c r="F9" s="181"/>
    </row>
    <row r="10" spans="1:6" ht="15" x14ac:dyDescent="0.25">
      <c r="B10" s="181"/>
      <c r="C10" s="181"/>
      <c r="D10" s="181"/>
      <c r="E10" s="181"/>
      <c r="F10" s="181"/>
    </row>
    <row r="11" spans="1:6" ht="15" x14ac:dyDescent="0.25">
      <c r="B11" s="181"/>
      <c r="C11" s="181"/>
      <c r="D11" s="181"/>
      <c r="E11" s="181"/>
      <c r="F11" s="181"/>
    </row>
    <row r="12" spans="1:6" ht="15" x14ac:dyDescent="0.25">
      <c r="B12" s="181"/>
      <c r="C12" s="181"/>
      <c r="D12" s="181"/>
      <c r="E12" s="181"/>
      <c r="F12" s="181"/>
    </row>
    <row r="13" spans="1:6" ht="34.5" customHeight="1" x14ac:dyDescent="0.25">
      <c r="B13" s="181"/>
      <c r="C13" s="181"/>
      <c r="D13" s="181"/>
      <c r="E13" s="181"/>
      <c r="F13" s="181"/>
    </row>
    <row r="14" spans="1:6" ht="15" x14ac:dyDescent="0.25">
      <c r="B14" s="173" t="s">
        <v>54</v>
      </c>
      <c r="C14" s="173"/>
      <c r="D14" s="173"/>
      <c r="E14" s="173"/>
      <c r="F14" s="173"/>
    </row>
    <row r="16" spans="1:6" ht="15" x14ac:dyDescent="0.25">
      <c r="B16" s="173" t="s">
        <v>55</v>
      </c>
      <c r="C16" s="173"/>
      <c r="D16" s="173"/>
      <c r="E16" s="173"/>
      <c r="F16" s="173"/>
    </row>
    <row r="17" spans="2:6" ht="15" x14ac:dyDescent="0.25">
      <c r="B17" s="181" t="s">
        <v>102</v>
      </c>
      <c r="C17" s="181"/>
      <c r="D17" s="181"/>
      <c r="E17" s="181"/>
      <c r="F17" s="181"/>
    </row>
    <row r="18" spans="2:6" ht="15" x14ac:dyDescent="0.25">
      <c r="B18" s="181"/>
      <c r="C18" s="181"/>
      <c r="D18" s="181"/>
      <c r="E18" s="181"/>
      <c r="F18" s="181"/>
    </row>
    <row r="19" spans="2:6" ht="15" x14ac:dyDescent="0.25">
      <c r="B19" s="181"/>
      <c r="C19" s="181"/>
      <c r="D19" s="181"/>
      <c r="E19" s="181"/>
      <c r="F19" s="181"/>
    </row>
    <row r="20" spans="2:6" ht="15" x14ac:dyDescent="0.25">
      <c r="B20" s="181"/>
      <c r="C20" s="181"/>
      <c r="D20" s="181"/>
      <c r="E20" s="181"/>
      <c r="F20" s="181"/>
    </row>
    <row r="21" spans="2:6" ht="15" x14ac:dyDescent="0.25">
      <c r="B21" s="181"/>
      <c r="C21" s="181"/>
      <c r="D21" s="181"/>
      <c r="E21" s="181"/>
      <c r="F21" s="181"/>
    </row>
    <row r="22" spans="2:6" ht="15" x14ac:dyDescent="0.25">
      <c r="B22" s="181"/>
      <c r="C22" s="181"/>
      <c r="D22" s="181"/>
      <c r="E22" s="181"/>
      <c r="F22" s="181"/>
    </row>
    <row r="23" spans="2:6" ht="15" x14ac:dyDescent="0.25">
      <c r="B23" s="181"/>
      <c r="C23" s="181"/>
      <c r="D23" s="181"/>
      <c r="E23" s="181"/>
      <c r="F23" s="181"/>
    </row>
    <row r="24" spans="2:6" ht="15" x14ac:dyDescent="0.25">
      <c r="B24" s="181"/>
      <c r="C24" s="181"/>
      <c r="D24" s="181"/>
      <c r="E24" s="181"/>
      <c r="F24" s="181"/>
    </row>
    <row r="25" spans="2:6" ht="15" x14ac:dyDescent="0.25">
      <c r="B25" s="181"/>
      <c r="C25" s="181"/>
      <c r="D25" s="181"/>
      <c r="E25" s="181"/>
      <c r="F25" s="181"/>
    </row>
    <row r="26" spans="2:6" ht="15" x14ac:dyDescent="0.25">
      <c r="B26" s="181"/>
      <c r="C26" s="181"/>
      <c r="D26" s="181"/>
      <c r="E26" s="181"/>
      <c r="F26" s="181"/>
    </row>
    <row r="27" spans="2:6" ht="15" x14ac:dyDescent="0.25">
      <c r="B27" s="181"/>
      <c r="C27" s="181"/>
      <c r="D27" s="181"/>
      <c r="E27" s="181"/>
      <c r="F27" s="181"/>
    </row>
    <row r="28" spans="2:6" ht="15" x14ac:dyDescent="0.25">
      <c r="B28" s="181"/>
      <c r="C28" s="181"/>
      <c r="D28" s="181"/>
      <c r="E28" s="181"/>
      <c r="F28" s="181"/>
    </row>
    <row r="29" spans="2:6" ht="15" x14ac:dyDescent="0.25">
      <c r="B29" s="181"/>
      <c r="C29" s="181"/>
      <c r="D29" s="181"/>
      <c r="E29" s="181"/>
      <c r="F29" s="181"/>
    </row>
    <row r="30" spans="2:6" ht="15" x14ac:dyDescent="0.25">
      <c r="B30" s="181"/>
      <c r="C30" s="181"/>
      <c r="D30" s="181"/>
      <c r="E30" s="181"/>
      <c r="F30" s="181"/>
    </row>
    <row r="31" spans="2:6" ht="15" x14ac:dyDescent="0.25">
      <c r="B31" s="181"/>
      <c r="C31" s="181"/>
      <c r="D31" s="181"/>
      <c r="E31" s="181"/>
      <c r="F31" s="181"/>
    </row>
    <row r="32" spans="2:6" ht="15" x14ac:dyDescent="0.25">
      <c r="B32" s="181"/>
      <c r="C32" s="181"/>
      <c r="D32" s="181"/>
      <c r="E32" s="181"/>
      <c r="F32" s="181"/>
    </row>
    <row r="33" spans="2:6" ht="15" x14ac:dyDescent="0.25">
      <c r="B33" s="181"/>
      <c r="C33" s="181"/>
      <c r="D33" s="181"/>
      <c r="E33" s="181"/>
      <c r="F33" s="181"/>
    </row>
    <row r="34" spans="2:6" ht="1.5" customHeight="1" x14ac:dyDescent="0.25">
      <c r="B34" s="181"/>
      <c r="C34" s="181"/>
      <c r="D34" s="181"/>
      <c r="E34" s="181"/>
      <c r="F34" s="181"/>
    </row>
    <row r="35" spans="2:6" ht="15" hidden="1" x14ac:dyDescent="0.25">
      <c r="B35" s="181"/>
      <c r="C35" s="181"/>
      <c r="D35" s="181"/>
      <c r="E35" s="181"/>
      <c r="F35" s="181"/>
    </row>
    <row r="36" spans="2:6" ht="15" hidden="1" x14ac:dyDescent="0.25">
      <c r="B36" s="181"/>
      <c r="C36" s="181"/>
      <c r="D36" s="181"/>
      <c r="E36" s="181"/>
      <c r="F36" s="181"/>
    </row>
    <row r="37" spans="2:6" ht="15" hidden="1" x14ac:dyDescent="0.25">
      <c r="B37" s="181"/>
      <c r="C37" s="181"/>
      <c r="D37" s="181"/>
      <c r="E37" s="181"/>
      <c r="F37" s="181"/>
    </row>
    <row r="38" spans="2:6" ht="15" hidden="1" x14ac:dyDescent="0.25">
      <c r="B38" s="181"/>
      <c r="C38" s="181"/>
      <c r="D38" s="181"/>
      <c r="E38" s="181"/>
      <c r="F38" s="181"/>
    </row>
    <row r="39" spans="2:6" ht="15" hidden="1" x14ac:dyDescent="0.25">
      <c r="B39" s="181"/>
      <c r="C39" s="181"/>
      <c r="D39" s="181"/>
      <c r="E39" s="181"/>
      <c r="F39" s="181"/>
    </row>
    <row r="40" spans="2:6" ht="15" hidden="1" x14ac:dyDescent="0.25">
      <c r="B40" s="181"/>
      <c r="C40" s="181"/>
      <c r="D40" s="181"/>
      <c r="E40" s="181"/>
      <c r="F40" s="181"/>
    </row>
    <row r="41" spans="2:6" ht="15" hidden="1" x14ac:dyDescent="0.25">
      <c r="B41" s="181"/>
      <c r="C41" s="181"/>
      <c r="D41" s="181"/>
      <c r="E41" s="181"/>
      <c r="F41" s="181"/>
    </row>
    <row r="42" spans="2:6" ht="15" hidden="1" x14ac:dyDescent="0.25">
      <c r="B42" s="181"/>
      <c r="C42" s="181"/>
      <c r="D42" s="181"/>
      <c r="E42" s="181"/>
      <c r="F42" s="181"/>
    </row>
    <row r="43" spans="2:6" ht="15" hidden="1" x14ac:dyDescent="0.25">
      <c r="B43" s="181"/>
      <c r="C43" s="181"/>
      <c r="D43" s="181"/>
      <c r="E43" s="181"/>
      <c r="F43" s="181"/>
    </row>
    <row r="44" spans="2:6" ht="15" x14ac:dyDescent="0.25">
      <c r="B44" s="173" t="s">
        <v>56</v>
      </c>
      <c r="C44" s="173"/>
      <c r="D44" s="173"/>
      <c r="E44" s="173"/>
      <c r="F44" s="173"/>
    </row>
    <row r="45" spans="2:6" ht="15" x14ac:dyDescent="0.25">
      <c r="B45" s="181" t="s">
        <v>110</v>
      </c>
      <c r="C45" s="181"/>
      <c r="D45" s="181"/>
      <c r="E45" s="181"/>
      <c r="F45" s="181"/>
    </row>
    <row r="46" spans="2:6" ht="15" x14ac:dyDescent="0.25">
      <c r="B46" s="181"/>
      <c r="C46" s="181"/>
      <c r="D46" s="181"/>
      <c r="E46" s="181"/>
      <c r="F46" s="181"/>
    </row>
    <row r="47" spans="2:6" ht="15" x14ac:dyDescent="0.25">
      <c r="B47" s="182" t="s">
        <v>57</v>
      </c>
      <c r="C47" s="182"/>
      <c r="D47" s="182"/>
      <c r="E47" s="182"/>
      <c r="F47" s="182"/>
    </row>
    <row r="49" spans="2:6" ht="15" x14ac:dyDescent="0.25">
      <c r="B49" s="181" t="s">
        <v>113</v>
      </c>
      <c r="C49" s="181"/>
      <c r="D49" s="181"/>
      <c r="E49" s="181"/>
      <c r="F49" s="181"/>
    </row>
    <row r="50" spans="2:6" ht="15" x14ac:dyDescent="0.25">
      <c r="B50" s="181"/>
      <c r="C50" s="181"/>
      <c r="D50" s="181"/>
      <c r="E50" s="181"/>
      <c r="F50" s="181"/>
    </row>
    <row r="51" spans="2:6" ht="15" x14ac:dyDescent="0.25">
      <c r="B51" s="181" t="s">
        <v>147</v>
      </c>
      <c r="C51" s="181"/>
      <c r="D51" s="181"/>
      <c r="E51" s="181"/>
      <c r="F51" s="181"/>
    </row>
    <row r="52" spans="2:6" ht="19.899999999999999" customHeight="1" x14ac:dyDescent="0.25">
      <c r="B52" s="181"/>
      <c r="C52" s="181"/>
      <c r="D52" s="181"/>
      <c r="E52" s="181"/>
      <c r="F52" s="181"/>
    </row>
    <row r="53" spans="2:6" ht="15" x14ac:dyDescent="0.25">
      <c r="B53" s="181" t="s">
        <v>163</v>
      </c>
      <c r="C53" s="181"/>
      <c r="D53" s="181"/>
      <c r="E53" s="181"/>
      <c r="F53" s="181"/>
    </row>
    <row r="54" spans="2:6" ht="15" x14ac:dyDescent="0.25">
      <c r="B54" s="181" t="s">
        <v>58</v>
      </c>
      <c r="C54" s="181"/>
      <c r="D54" s="181"/>
      <c r="E54" s="181"/>
      <c r="F54" s="181"/>
    </row>
    <row r="55" spans="2:6" ht="15" x14ac:dyDescent="0.25">
      <c r="B55" s="146"/>
      <c r="C55" s="146"/>
      <c r="D55" s="146"/>
      <c r="E55" s="146"/>
      <c r="F55" s="146"/>
    </row>
    <row r="56" spans="2:6" ht="15" x14ac:dyDescent="0.25">
      <c r="B56" s="35" t="s">
        <v>40</v>
      </c>
      <c r="C56" s="36">
        <v>45657</v>
      </c>
      <c r="D56" s="36">
        <v>45291</v>
      </c>
      <c r="E56" s="36" t="s">
        <v>116</v>
      </c>
    </row>
    <row r="57" spans="2:6" ht="15" x14ac:dyDescent="0.25">
      <c r="B57" s="37" t="s">
        <v>59</v>
      </c>
      <c r="C57" s="38">
        <v>7812.22</v>
      </c>
      <c r="D57" s="38">
        <v>7263.59</v>
      </c>
      <c r="E57" s="38">
        <v>7263.59</v>
      </c>
    </row>
    <row r="58" spans="2:6" ht="15" x14ac:dyDescent="0.25">
      <c r="B58" s="37" t="s">
        <v>60</v>
      </c>
      <c r="C58" s="38">
        <v>7843.41</v>
      </c>
      <c r="D58" s="38">
        <v>7283.62</v>
      </c>
      <c r="E58" s="38">
        <v>7283.62</v>
      </c>
    </row>
    <row r="60" spans="2:6" ht="15" x14ac:dyDescent="0.25">
      <c r="B60" s="173" t="s">
        <v>61</v>
      </c>
      <c r="C60" s="173"/>
      <c r="D60" s="173"/>
      <c r="E60" s="173"/>
      <c r="F60" s="173"/>
    </row>
    <row r="61" spans="2:6" ht="16.5" customHeight="1" x14ac:dyDescent="0.25">
      <c r="B61" s="181" t="s">
        <v>103</v>
      </c>
      <c r="C61" s="181"/>
      <c r="D61" s="181"/>
      <c r="E61" s="181"/>
      <c r="F61" s="181"/>
    </row>
    <row r="62" spans="2:6" ht="16.5" customHeight="1" x14ac:dyDescent="0.25">
      <c r="B62" s="32"/>
      <c r="C62" s="32"/>
      <c r="D62" s="32"/>
      <c r="E62" s="32"/>
      <c r="F62" s="32"/>
    </row>
    <row r="63" spans="2:6" ht="15" customHeight="1" x14ac:dyDescent="0.25">
      <c r="B63" s="39" t="s">
        <v>99</v>
      </c>
      <c r="C63" s="40"/>
      <c r="D63" s="40"/>
      <c r="E63" s="40"/>
      <c r="F63" s="40"/>
    </row>
    <row r="64" spans="2:6" ht="15" x14ac:dyDescent="0.25">
      <c r="B64" s="174" t="s">
        <v>104</v>
      </c>
      <c r="C64" s="174"/>
      <c r="D64" s="174"/>
      <c r="E64" s="174"/>
      <c r="F64" s="174"/>
    </row>
    <row r="65" spans="2:6" ht="16.5" customHeight="1" x14ac:dyDescent="0.25">
      <c r="B65" s="174"/>
      <c r="C65" s="174"/>
      <c r="D65" s="174"/>
      <c r="E65" s="174"/>
      <c r="F65" s="174"/>
    </row>
    <row r="66" spans="2:6" ht="16.5" customHeight="1" x14ac:dyDescent="0.25">
      <c r="B66" s="34"/>
      <c r="C66" s="34"/>
      <c r="D66" s="34"/>
      <c r="E66" s="34"/>
      <c r="F66" s="34"/>
    </row>
    <row r="67" spans="2:6" ht="15" x14ac:dyDescent="0.25">
      <c r="B67" s="158" t="s">
        <v>62</v>
      </c>
      <c r="C67" s="158"/>
      <c r="D67" s="158"/>
      <c r="E67" s="158"/>
      <c r="F67" s="158"/>
    </row>
    <row r="68" spans="2:6" ht="15" x14ac:dyDescent="0.25">
      <c r="B68" s="174" t="s">
        <v>112</v>
      </c>
      <c r="C68" s="174"/>
      <c r="D68" s="174"/>
      <c r="E68" s="174"/>
      <c r="F68" s="174"/>
    </row>
    <row r="69" spans="2:6" ht="15" x14ac:dyDescent="0.25">
      <c r="B69" s="174"/>
      <c r="C69" s="174"/>
      <c r="D69" s="174"/>
      <c r="E69" s="174"/>
      <c r="F69" s="174"/>
    </row>
    <row r="70" spans="2:6" ht="15" x14ac:dyDescent="0.25">
      <c r="B70" s="174"/>
      <c r="C70" s="174"/>
      <c r="D70" s="174"/>
      <c r="E70" s="174"/>
      <c r="F70" s="174"/>
    </row>
    <row r="72" spans="2:6" ht="15" x14ac:dyDescent="0.25">
      <c r="B72" s="175" t="s">
        <v>40</v>
      </c>
      <c r="C72" s="176"/>
      <c r="D72" s="36">
        <v>45657</v>
      </c>
      <c r="E72" s="36">
        <v>45291</v>
      </c>
    </row>
    <row r="73" spans="2:6" ht="15" x14ac:dyDescent="0.25">
      <c r="B73" s="177" t="s">
        <v>28</v>
      </c>
      <c r="C73" s="178"/>
      <c r="D73" s="41">
        <v>885914626</v>
      </c>
      <c r="E73" s="41">
        <v>729908647</v>
      </c>
      <c r="F73" s="29"/>
    </row>
    <row r="74" spans="2:6" ht="15" x14ac:dyDescent="0.25">
      <c r="B74" s="175" t="s">
        <v>63</v>
      </c>
      <c r="C74" s="176"/>
      <c r="D74" s="42">
        <f>SUM(D73:D73)</f>
        <v>885914626</v>
      </c>
      <c r="E74" s="42">
        <f>SUM(E73:E73)</f>
        <v>729908647</v>
      </c>
    </row>
    <row r="76" spans="2:6" ht="15" x14ac:dyDescent="0.25">
      <c r="B76" s="173" t="s">
        <v>64</v>
      </c>
      <c r="C76" s="173"/>
      <c r="D76" s="173"/>
      <c r="E76" s="173"/>
      <c r="F76" s="173"/>
    </row>
    <row r="78" spans="2:6" ht="30" x14ac:dyDescent="0.25">
      <c r="B78" s="43" t="s">
        <v>65</v>
      </c>
      <c r="C78" s="43" t="s">
        <v>66</v>
      </c>
      <c r="D78" s="43" t="s">
        <v>67</v>
      </c>
      <c r="E78" s="43" t="s">
        <v>68</v>
      </c>
    </row>
    <row r="79" spans="2:6" ht="15" x14ac:dyDescent="0.25">
      <c r="B79" s="167" t="s">
        <v>69</v>
      </c>
      <c r="C79" s="168"/>
      <c r="D79" s="168"/>
      <c r="E79" s="169"/>
    </row>
    <row r="80" spans="2:6" ht="15" x14ac:dyDescent="0.25">
      <c r="B80" s="126" t="s">
        <v>70</v>
      </c>
      <c r="C80" s="41">
        <v>10240322.415581396</v>
      </c>
      <c r="D80" s="128">
        <v>44033386387</v>
      </c>
      <c r="E80" s="129">
        <v>308</v>
      </c>
    </row>
    <row r="81" spans="2:6" ht="15" x14ac:dyDescent="0.25">
      <c r="B81" s="44" t="s">
        <v>71</v>
      </c>
      <c r="C81" s="129">
        <v>10247481.402325582</v>
      </c>
      <c r="D81" s="128">
        <v>44064170030</v>
      </c>
      <c r="E81" s="129">
        <v>310</v>
      </c>
    </row>
    <row r="82" spans="2:6" ht="15" x14ac:dyDescent="0.25">
      <c r="B82" s="120" t="s">
        <v>72</v>
      </c>
      <c r="C82" s="122">
        <v>10253906.466511628</v>
      </c>
      <c r="D82" s="130">
        <v>44091797806</v>
      </c>
      <c r="E82" s="131">
        <v>310</v>
      </c>
    </row>
    <row r="83" spans="2:6" ht="15" x14ac:dyDescent="0.25">
      <c r="B83" s="167" t="s">
        <v>117</v>
      </c>
      <c r="C83" s="168"/>
      <c r="D83" s="168"/>
      <c r="E83" s="169"/>
    </row>
    <row r="84" spans="2:6" ht="15" x14ac:dyDescent="0.25">
      <c r="B84" s="126" t="s">
        <v>118</v>
      </c>
      <c r="C84" s="41">
        <v>10259093.758139536</v>
      </c>
      <c r="D84" s="128">
        <v>44114103160</v>
      </c>
      <c r="E84" s="129">
        <v>310</v>
      </c>
    </row>
    <row r="85" spans="2:6" ht="15" x14ac:dyDescent="0.25">
      <c r="B85" s="44" t="s">
        <v>119</v>
      </c>
      <c r="C85" s="129">
        <v>10263607.501627907</v>
      </c>
      <c r="D85" s="128">
        <v>44133512257</v>
      </c>
      <c r="E85" s="129">
        <v>310</v>
      </c>
    </row>
    <row r="86" spans="2:6" ht="15" x14ac:dyDescent="0.25">
      <c r="B86" s="120" t="s">
        <v>120</v>
      </c>
      <c r="C86" s="122">
        <v>10287056.411860466</v>
      </c>
      <c r="D86" s="130">
        <v>44234342571</v>
      </c>
      <c r="E86" s="131">
        <v>310</v>
      </c>
    </row>
    <row r="87" spans="2:6" ht="15" x14ac:dyDescent="0.25">
      <c r="B87" s="172" t="s">
        <v>121</v>
      </c>
      <c r="C87" s="168"/>
      <c r="D87" s="168"/>
      <c r="E87" s="169"/>
    </row>
    <row r="88" spans="2:6" ht="15" x14ac:dyDescent="0.25">
      <c r="B88" s="126" t="s">
        <v>122</v>
      </c>
      <c r="C88" s="132">
        <v>10285456</v>
      </c>
      <c r="D88" s="133">
        <v>44227460529</v>
      </c>
      <c r="E88" s="134">
        <v>310</v>
      </c>
    </row>
    <row r="89" spans="2:6" ht="15" x14ac:dyDescent="0.25">
      <c r="B89" s="44" t="s">
        <v>123</v>
      </c>
      <c r="C89" s="135">
        <v>10295446</v>
      </c>
      <c r="D89" s="136">
        <v>44263034928</v>
      </c>
      <c r="E89" s="137">
        <v>310</v>
      </c>
    </row>
    <row r="90" spans="2:6" ht="15" x14ac:dyDescent="0.25">
      <c r="B90" s="120" t="s">
        <v>124</v>
      </c>
      <c r="C90" s="138">
        <v>10304241</v>
      </c>
      <c r="D90" s="139">
        <v>44308235689</v>
      </c>
      <c r="E90" s="140">
        <v>310</v>
      </c>
    </row>
    <row r="91" spans="2:6" ht="15" x14ac:dyDescent="0.25">
      <c r="B91" s="172" t="s">
        <v>133</v>
      </c>
      <c r="C91" s="168"/>
      <c r="D91" s="168"/>
      <c r="E91" s="169"/>
    </row>
    <row r="92" spans="2:6" ht="15" x14ac:dyDescent="0.25">
      <c r="B92" s="126" t="s">
        <v>134</v>
      </c>
      <c r="C92" s="41">
        <v>10307122.161395349</v>
      </c>
      <c r="D92" s="128">
        <v>44320625294</v>
      </c>
      <c r="E92" s="129">
        <v>311</v>
      </c>
    </row>
    <row r="93" spans="2:6" ht="15" x14ac:dyDescent="0.25">
      <c r="B93" s="44" t="s">
        <v>135</v>
      </c>
      <c r="C93" s="129">
        <v>10310561.619302325</v>
      </c>
      <c r="D93" s="128">
        <v>44335414963</v>
      </c>
      <c r="E93" s="129">
        <v>311</v>
      </c>
    </row>
    <row r="94" spans="2:6" ht="15" x14ac:dyDescent="0.25">
      <c r="B94" s="120" t="s">
        <v>136</v>
      </c>
      <c r="C94" s="122">
        <v>10311670.387906976</v>
      </c>
      <c r="D94" s="130">
        <v>44340182668.004997</v>
      </c>
      <c r="E94" s="131">
        <v>311</v>
      </c>
    </row>
    <row r="95" spans="2:6" ht="15" x14ac:dyDescent="0.25">
      <c r="C95" s="141"/>
      <c r="D95" s="136"/>
      <c r="E95" s="50"/>
    </row>
    <row r="96" spans="2:6" ht="15" x14ac:dyDescent="0.25">
      <c r="B96" s="158" t="s">
        <v>73</v>
      </c>
      <c r="C96" s="158"/>
      <c r="D96" s="158"/>
      <c r="E96" s="158"/>
      <c r="F96" s="158"/>
    </row>
    <row r="97" spans="2:6" ht="15" x14ac:dyDescent="0.25">
      <c r="B97" s="170" t="s">
        <v>105</v>
      </c>
      <c r="C97" s="170"/>
      <c r="D97" s="170"/>
      <c r="E97" s="170"/>
      <c r="F97" s="170"/>
    </row>
    <row r="98" spans="2:6" ht="15" x14ac:dyDescent="0.25">
      <c r="B98" s="170"/>
      <c r="C98" s="170"/>
      <c r="D98" s="170"/>
      <c r="E98" s="170"/>
      <c r="F98" s="170"/>
    </row>
    <row r="100" spans="2:6" ht="15" x14ac:dyDescent="0.25">
      <c r="B100" s="35" t="s">
        <v>74</v>
      </c>
      <c r="C100" s="36">
        <v>45657</v>
      </c>
      <c r="D100" s="36">
        <v>45291</v>
      </c>
    </row>
    <row r="101" spans="2:6" ht="15" x14ac:dyDescent="0.25">
      <c r="B101" s="105" t="s">
        <v>75</v>
      </c>
      <c r="C101" s="78">
        <v>67921706</v>
      </c>
      <c r="D101" s="78">
        <v>29200000</v>
      </c>
      <c r="E101" s="107"/>
    </row>
    <row r="102" spans="2:6" ht="15" x14ac:dyDescent="0.25">
      <c r="B102" s="35" t="s">
        <v>63</v>
      </c>
      <c r="C102" s="52">
        <f>SUM(C101:C101)</f>
        <v>67921706</v>
      </c>
      <c r="D102" s="52">
        <f>SUM(D101:D101)</f>
        <v>29200000</v>
      </c>
    </row>
    <row r="103" spans="2:6" ht="15" x14ac:dyDescent="0.25">
      <c r="B103" s="53"/>
      <c r="C103" s="54"/>
      <c r="D103" s="28"/>
    </row>
    <row r="104" spans="2:6" ht="15" x14ac:dyDescent="0.25">
      <c r="B104" s="171" t="s">
        <v>129</v>
      </c>
      <c r="C104" s="171"/>
      <c r="D104" s="171"/>
      <c r="E104" s="171"/>
      <c r="F104" s="171"/>
    </row>
    <row r="105" spans="2:6" ht="15" x14ac:dyDescent="0.25">
      <c r="B105" s="171"/>
      <c r="C105" s="171"/>
      <c r="D105" s="171"/>
      <c r="E105" s="171"/>
      <c r="F105" s="171"/>
    </row>
    <row r="106" spans="2:6" ht="15" x14ac:dyDescent="0.25">
      <c r="B106" s="35" t="s">
        <v>74</v>
      </c>
      <c r="C106" s="124">
        <v>45657</v>
      </c>
      <c r="D106" s="124">
        <v>45291</v>
      </c>
    </row>
    <row r="107" spans="2:6" ht="15" x14ac:dyDescent="0.25">
      <c r="B107" s="105" t="s">
        <v>137</v>
      </c>
      <c r="C107" s="144">
        <v>10654504</v>
      </c>
      <c r="D107" s="145">
        <v>0</v>
      </c>
      <c r="F107" s="106"/>
    </row>
    <row r="108" spans="2:6" ht="15" x14ac:dyDescent="0.25">
      <c r="B108" s="35" t="s">
        <v>63</v>
      </c>
      <c r="C108" s="80">
        <f>SUM(C107)</f>
        <v>10654504</v>
      </c>
      <c r="D108" s="80">
        <f>SUM(D107:D107)</f>
        <v>0</v>
      </c>
    </row>
    <row r="109" spans="2:6" ht="15" x14ac:dyDescent="0.25">
      <c r="B109" s="53"/>
      <c r="C109" s="54"/>
      <c r="D109" s="28"/>
    </row>
    <row r="110" spans="2:6" ht="15" x14ac:dyDescent="0.25">
      <c r="B110" s="170" t="s">
        <v>148</v>
      </c>
      <c r="C110" s="170"/>
      <c r="D110" s="170"/>
      <c r="E110" s="170"/>
      <c r="F110" s="170"/>
    </row>
    <row r="111" spans="2:6" ht="15" x14ac:dyDescent="0.25">
      <c r="B111" s="170"/>
      <c r="C111" s="170"/>
      <c r="D111" s="170"/>
      <c r="E111" s="170"/>
      <c r="F111" s="170"/>
    </row>
    <row r="112" spans="2:6" ht="15" customHeight="1" x14ac:dyDescent="0.25">
      <c r="B112" s="170" t="s">
        <v>162</v>
      </c>
      <c r="C112" s="170"/>
      <c r="D112" s="170"/>
      <c r="E112" s="170"/>
      <c r="F112" s="170"/>
    </row>
    <row r="113" spans="2:6" ht="15" customHeight="1" x14ac:dyDescent="0.25">
      <c r="B113" s="170"/>
      <c r="C113" s="170"/>
      <c r="D113" s="170"/>
      <c r="E113" s="170"/>
      <c r="F113" s="170"/>
    </row>
    <row r="114" spans="2:6" ht="15" customHeight="1" x14ac:dyDescent="0.25">
      <c r="B114" s="170"/>
      <c r="C114" s="170"/>
      <c r="D114" s="170"/>
      <c r="E114" s="170"/>
      <c r="F114" s="170"/>
    </row>
    <row r="115" spans="2:6" ht="15" x14ac:dyDescent="0.25">
      <c r="B115" s="170" t="s">
        <v>149</v>
      </c>
      <c r="C115" s="170"/>
      <c r="D115" s="170"/>
      <c r="E115" s="170"/>
      <c r="F115" s="170"/>
    </row>
    <row r="116" spans="2:6" ht="15" x14ac:dyDescent="0.25">
      <c r="B116" s="170"/>
      <c r="C116" s="170"/>
      <c r="D116" s="170"/>
      <c r="E116" s="170"/>
      <c r="F116" s="170"/>
    </row>
    <row r="117" spans="2:6" ht="15" x14ac:dyDescent="0.25">
      <c r="B117" s="34"/>
      <c r="C117" s="34"/>
      <c r="D117" s="34"/>
      <c r="E117" s="34"/>
      <c r="F117" s="34"/>
    </row>
    <row r="118" spans="2:6" ht="15" x14ac:dyDescent="0.25">
      <c r="B118" s="171" t="s">
        <v>158</v>
      </c>
      <c r="C118" s="171"/>
      <c r="D118" s="171"/>
      <c r="E118" s="171"/>
      <c r="F118" s="171"/>
    </row>
    <row r="119" spans="2:6" ht="15" x14ac:dyDescent="0.25">
      <c r="B119" s="35" t="s">
        <v>74</v>
      </c>
      <c r="C119" s="36">
        <v>45657</v>
      </c>
      <c r="D119" s="36">
        <v>45291</v>
      </c>
      <c r="E119" s="32"/>
      <c r="F119" s="32"/>
    </row>
    <row r="120" spans="2:6" ht="15" x14ac:dyDescent="0.25">
      <c r="B120" s="55" t="s">
        <v>28</v>
      </c>
      <c r="C120" s="56">
        <v>81353759</v>
      </c>
      <c r="D120" s="56">
        <v>102198504</v>
      </c>
      <c r="E120" s="57"/>
      <c r="F120" s="32"/>
    </row>
    <row r="121" spans="2:6" ht="15" x14ac:dyDescent="0.25">
      <c r="B121" s="35" t="s">
        <v>63</v>
      </c>
      <c r="C121" s="58">
        <v>81353759</v>
      </c>
      <c r="D121" s="58">
        <v>102198504</v>
      </c>
      <c r="E121" s="32"/>
      <c r="F121" s="32"/>
    </row>
    <row r="122" spans="2:6" ht="15" x14ac:dyDescent="0.25">
      <c r="B122" s="32"/>
      <c r="C122" s="57"/>
      <c r="D122" s="57"/>
      <c r="E122" s="32"/>
      <c r="F122" s="32"/>
    </row>
    <row r="123" spans="2:6" ht="15" x14ac:dyDescent="0.25">
      <c r="B123" s="171" t="s">
        <v>159</v>
      </c>
      <c r="C123" s="171"/>
      <c r="D123" s="171"/>
      <c r="E123" s="171"/>
      <c r="F123" s="171"/>
    </row>
    <row r="124" spans="2:6" ht="16.5" customHeight="1" x14ac:dyDescent="0.25">
      <c r="B124" s="171"/>
      <c r="C124" s="171"/>
      <c r="D124" s="171"/>
      <c r="E124" s="171"/>
      <c r="F124" s="171"/>
    </row>
    <row r="125" spans="2:6" ht="16.5" customHeight="1" x14ac:dyDescent="0.25">
      <c r="B125" s="35" t="s">
        <v>40</v>
      </c>
      <c r="C125" s="36">
        <f>+C119</f>
        <v>45657</v>
      </c>
      <c r="D125" s="36">
        <f>+D119</f>
        <v>45291</v>
      </c>
    </row>
    <row r="126" spans="2:6" ht="16.5" customHeight="1" x14ac:dyDescent="0.25">
      <c r="B126" s="55" t="s">
        <v>100</v>
      </c>
      <c r="C126" s="59">
        <f>+'02'!C8</f>
        <v>1064354609</v>
      </c>
      <c r="D126" s="59">
        <v>958490653</v>
      </c>
    </row>
    <row r="127" spans="2:6" ht="16.5" customHeight="1" x14ac:dyDescent="0.25">
      <c r="B127" s="35" t="s">
        <v>63</v>
      </c>
      <c r="C127" s="60">
        <f>SUM(C126)</f>
        <v>1064354609</v>
      </c>
      <c r="D127" s="60">
        <f>SUM(D126)</f>
        <v>958490653</v>
      </c>
    </row>
    <row r="128" spans="2:6" ht="16.5" customHeight="1" x14ac:dyDescent="0.25">
      <c r="C128" s="28"/>
      <c r="D128" s="28"/>
    </row>
    <row r="129" spans="2:6" ht="16.5" customHeight="1" x14ac:dyDescent="0.25">
      <c r="B129" s="171" t="s">
        <v>161</v>
      </c>
      <c r="C129" s="171"/>
      <c r="D129" s="171"/>
      <c r="E129" s="171"/>
      <c r="F129" s="171"/>
    </row>
    <row r="130" spans="2:6" ht="16.5" customHeight="1" x14ac:dyDescent="0.25">
      <c r="B130" s="171"/>
      <c r="C130" s="171"/>
      <c r="D130" s="171"/>
      <c r="E130" s="171"/>
      <c r="F130" s="171"/>
    </row>
    <row r="131" spans="2:6" ht="16.5" customHeight="1" x14ac:dyDescent="0.25">
      <c r="B131" s="35" t="s">
        <v>138</v>
      </c>
      <c r="C131" s="36">
        <v>45657</v>
      </c>
      <c r="D131" s="36">
        <v>45291</v>
      </c>
    </row>
    <row r="132" spans="2:6" ht="16.5" customHeight="1" x14ac:dyDescent="0.25">
      <c r="B132" s="126" t="s">
        <v>139</v>
      </c>
      <c r="C132" s="47">
        <v>454545</v>
      </c>
      <c r="D132" s="127">
        <v>0</v>
      </c>
    </row>
    <row r="133" spans="2:6" ht="16.5" customHeight="1" x14ac:dyDescent="0.25">
      <c r="B133" s="35" t="s">
        <v>63</v>
      </c>
      <c r="C133" s="58">
        <f>SUM(C132:C132)</f>
        <v>454545</v>
      </c>
      <c r="D133" s="125">
        <v>0</v>
      </c>
    </row>
    <row r="135" spans="2:6" ht="16.5" customHeight="1" x14ac:dyDescent="0.25">
      <c r="B135" s="51" t="s">
        <v>125</v>
      </c>
      <c r="C135" s="36">
        <v>45657</v>
      </c>
      <c r="D135" s="36">
        <v>45291</v>
      </c>
    </row>
    <row r="136" spans="2:6" ht="16.5" customHeight="1" x14ac:dyDescent="0.25">
      <c r="B136" s="126" t="s">
        <v>146</v>
      </c>
      <c r="C136" s="47">
        <v>37392234</v>
      </c>
      <c r="D136" s="142">
        <v>0</v>
      </c>
    </row>
    <row r="137" spans="2:6" ht="16.5" customHeight="1" x14ac:dyDescent="0.25">
      <c r="B137" s="44" t="s">
        <v>143</v>
      </c>
      <c r="C137" s="48">
        <v>17763637</v>
      </c>
      <c r="D137" s="142">
        <v>0</v>
      </c>
    </row>
    <row r="138" spans="2:6" ht="16.5" customHeight="1" x14ac:dyDescent="0.25">
      <c r="B138" s="44" t="s">
        <v>140</v>
      </c>
      <c r="C138" s="48">
        <v>3874020</v>
      </c>
      <c r="D138" s="142">
        <v>0</v>
      </c>
    </row>
    <row r="139" spans="2:6" ht="16.5" customHeight="1" x14ac:dyDescent="0.25">
      <c r="B139" s="44" t="s">
        <v>145</v>
      </c>
      <c r="C139" s="48">
        <v>3551496</v>
      </c>
      <c r="D139" s="142">
        <v>0</v>
      </c>
    </row>
    <row r="140" spans="2:6" ht="16.5" customHeight="1" x14ac:dyDescent="0.25">
      <c r="B140" s="44" t="s">
        <v>141</v>
      </c>
      <c r="C140" s="48">
        <v>1636364</v>
      </c>
      <c r="D140" s="142">
        <v>0</v>
      </c>
    </row>
    <row r="141" spans="2:6" ht="16.5" customHeight="1" x14ac:dyDescent="0.25">
      <c r="B141" s="44" t="s">
        <v>142</v>
      </c>
      <c r="C141" s="48">
        <v>1408183</v>
      </c>
      <c r="D141" s="142">
        <v>0</v>
      </c>
    </row>
    <row r="142" spans="2:6" ht="16.5" customHeight="1" x14ac:dyDescent="0.25">
      <c r="B142" s="44" t="s">
        <v>144</v>
      </c>
      <c r="C142" s="48">
        <v>1000000</v>
      </c>
      <c r="D142" s="142">
        <v>0</v>
      </c>
    </row>
    <row r="143" spans="2:6" ht="16.5" customHeight="1" x14ac:dyDescent="0.25">
      <c r="B143" s="44" t="s">
        <v>126</v>
      </c>
      <c r="C143" s="48">
        <v>928200</v>
      </c>
      <c r="D143" s="142">
        <v>0</v>
      </c>
    </row>
    <row r="144" spans="2:6" ht="16.5" customHeight="1" x14ac:dyDescent="0.25">
      <c r="B144" s="35" t="s">
        <v>63</v>
      </c>
      <c r="C144" s="123">
        <f>SUM(C136:C143)</f>
        <v>67554134</v>
      </c>
      <c r="D144" s="123">
        <f>SUM(D136)</f>
        <v>0</v>
      </c>
    </row>
  </sheetData>
  <sortState xmlns:xlrd2="http://schemas.microsoft.com/office/spreadsheetml/2017/richdata2" ref="B136:D143">
    <sortCondition descending="1" ref="C136:C143"/>
  </sortState>
  <mergeCells count="37">
    <mergeCell ref="B129:F130"/>
    <mergeCell ref="B118:F118"/>
    <mergeCell ref="B112:F114"/>
    <mergeCell ref="B123:F124"/>
    <mergeCell ref="B17:F43"/>
    <mergeCell ref="B44:F44"/>
    <mergeCell ref="B45:F46"/>
    <mergeCell ref="B47:F47"/>
    <mergeCell ref="B49:F50"/>
    <mergeCell ref="B51:F52"/>
    <mergeCell ref="B53:F53"/>
    <mergeCell ref="B54:F54"/>
    <mergeCell ref="B60:F60"/>
    <mergeCell ref="B74:C74"/>
    <mergeCell ref="B110:F110"/>
    <mergeCell ref="B111:F111"/>
    <mergeCell ref="B115:F116"/>
    <mergeCell ref="B2:F2"/>
    <mergeCell ref="B3:F3"/>
    <mergeCell ref="B4:F4"/>
    <mergeCell ref="B14:F14"/>
    <mergeCell ref="B5:F13"/>
    <mergeCell ref="B76:F76"/>
    <mergeCell ref="B16:F16"/>
    <mergeCell ref="B67:F67"/>
    <mergeCell ref="B68:F70"/>
    <mergeCell ref="B72:C72"/>
    <mergeCell ref="B73:C73"/>
    <mergeCell ref="B61:F61"/>
    <mergeCell ref="B64:F65"/>
    <mergeCell ref="B79:E79"/>
    <mergeCell ref="B96:F96"/>
    <mergeCell ref="B97:F98"/>
    <mergeCell ref="B83:E83"/>
    <mergeCell ref="B104:F105"/>
    <mergeCell ref="B87:E87"/>
    <mergeCell ref="B91:E91"/>
  </mergeCells>
  <hyperlinks>
    <hyperlink ref="A1" location="INDICE!A1" display="INDICE" xr:uid="{88F7E21A-E4EE-4CC8-AEF7-8F9FB0A9F328}"/>
  </hyperlinks>
  <pageMargins left="0.7" right="0.7" top="0.75" bottom="0.75" header="0.3" footer="0.3"/>
  <pageSetup paperSize="9" orientation="portrait" r:id="rId1"/>
  <ignoredErrors>
    <ignoredError sqref="D74 C133 C144 D108"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49D14-370F-45CC-B5C9-A24B630E1E96}">
  <sheetPr>
    <tabColor theme="9" tint="0.59999389629810485"/>
  </sheetPr>
  <dimension ref="A1:J33"/>
  <sheetViews>
    <sheetView showGridLines="0" zoomScale="85" zoomScaleNormal="85" workbookViewId="0">
      <selection activeCell="H9" sqref="H9"/>
    </sheetView>
  </sheetViews>
  <sheetFormatPr baseColWidth="10" defaultColWidth="11.42578125" defaultRowHeight="15" x14ac:dyDescent="0.25"/>
  <cols>
    <col min="1" max="1" width="2.7109375" style="1" customWidth="1"/>
    <col min="2" max="2" width="29.5703125" style="1" customWidth="1"/>
    <col min="3" max="3" width="15.5703125" style="1" customWidth="1"/>
    <col min="4" max="4" width="12.140625" style="1" customWidth="1"/>
    <col min="5" max="5" width="40.85546875" style="1" bestFit="1" customWidth="1"/>
    <col min="6" max="6" width="9.5703125" style="1" bestFit="1" customWidth="1"/>
    <col min="7" max="9" width="22.140625" style="1" bestFit="1" customWidth="1"/>
    <col min="10" max="10" width="19.140625" style="1" customWidth="1"/>
    <col min="11" max="16384" width="11.42578125" style="1"/>
  </cols>
  <sheetData>
    <row r="1" spans="1:10" ht="21.75" customHeight="1" x14ac:dyDescent="0.25">
      <c r="A1" s="2" t="s">
        <v>13</v>
      </c>
    </row>
    <row r="2" spans="1:10" ht="21.75" customHeight="1" x14ac:dyDescent="0.25"/>
    <row r="3" spans="1:10" ht="13.5" customHeight="1" x14ac:dyDescent="0.25">
      <c r="B3" s="3" t="s">
        <v>76</v>
      </c>
      <c r="C3" s="3"/>
      <c r="D3" s="3"/>
      <c r="E3" s="3"/>
      <c r="F3" s="3"/>
      <c r="G3" s="3"/>
      <c r="H3" s="3"/>
      <c r="I3" s="3"/>
      <c r="J3" s="3"/>
    </row>
    <row r="4" spans="1:10" ht="13.5" customHeight="1" x14ac:dyDescent="0.25">
      <c r="B4" s="4" t="s">
        <v>14</v>
      </c>
      <c r="C4" s="5"/>
      <c r="D4" s="5"/>
      <c r="E4" s="5"/>
      <c r="F4" s="5"/>
      <c r="G4" s="5"/>
      <c r="H4" s="5"/>
      <c r="I4" s="5"/>
      <c r="J4" s="6"/>
    </row>
    <row r="5" spans="1:10" ht="13.5" customHeight="1" x14ac:dyDescent="0.25">
      <c r="B5" s="4" t="s">
        <v>77</v>
      </c>
      <c r="C5" s="5"/>
      <c r="D5" s="5"/>
      <c r="E5" s="5"/>
      <c r="F5" s="5"/>
      <c r="G5" s="5"/>
      <c r="H5" s="5"/>
      <c r="I5" s="5"/>
      <c r="J5" s="6"/>
    </row>
    <row r="6" spans="1:10" ht="14.25" customHeight="1" x14ac:dyDescent="0.25">
      <c r="B6" s="7">
        <f>+'01'!C7</f>
        <v>45657</v>
      </c>
      <c r="C6" s="5"/>
      <c r="D6" s="5"/>
      <c r="E6" s="5"/>
      <c r="F6" s="5"/>
      <c r="G6" s="5"/>
      <c r="H6" s="5"/>
      <c r="I6" s="5"/>
      <c r="J6" s="6"/>
    </row>
    <row r="7" spans="1:10" x14ac:dyDescent="0.25">
      <c r="B7" s="4" t="s">
        <v>78</v>
      </c>
      <c r="C7" s="5"/>
      <c r="D7" s="5"/>
      <c r="E7" s="5"/>
      <c r="F7" s="5"/>
      <c r="G7" s="5"/>
      <c r="H7" s="5"/>
      <c r="I7" s="5"/>
      <c r="J7" s="6"/>
    </row>
    <row r="8" spans="1:10" ht="60" x14ac:dyDescent="0.25">
      <c r="B8" s="8" t="s">
        <v>79</v>
      </c>
      <c r="C8" s="8" t="s">
        <v>80</v>
      </c>
      <c r="D8" s="8" t="s">
        <v>81</v>
      </c>
      <c r="E8" s="8" t="s">
        <v>82</v>
      </c>
      <c r="F8" s="8" t="s">
        <v>83</v>
      </c>
      <c r="G8" s="8" t="s">
        <v>84</v>
      </c>
      <c r="H8" s="8" t="s">
        <v>85</v>
      </c>
      <c r="I8" s="8" t="s">
        <v>86</v>
      </c>
      <c r="J8" s="8" t="s">
        <v>87</v>
      </c>
    </row>
    <row r="9" spans="1:10" x14ac:dyDescent="0.25">
      <c r="B9" s="9" t="s">
        <v>88</v>
      </c>
      <c r="C9" s="11" t="s">
        <v>89</v>
      </c>
      <c r="D9" s="10" t="s">
        <v>90</v>
      </c>
      <c r="E9" s="11" t="s">
        <v>150</v>
      </c>
      <c r="F9" s="12" t="s">
        <v>91</v>
      </c>
      <c r="G9" s="13">
        <v>28051326032</v>
      </c>
      <c r="H9" s="13">
        <v>28051326032</v>
      </c>
      <c r="I9" s="13">
        <v>28051326032</v>
      </c>
      <c r="J9" s="108">
        <v>0.37100273257999916</v>
      </c>
    </row>
    <row r="10" spans="1:10" x14ac:dyDescent="0.25">
      <c r="B10" s="15" t="s">
        <v>92</v>
      </c>
      <c r="C10" s="17" t="s">
        <v>93</v>
      </c>
      <c r="D10" s="17"/>
      <c r="E10" s="18"/>
      <c r="F10" s="16"/>
      <c r="G10" s="19"/>
      <c r="H10" s="19"/>
      <c r="I10" s="19">
        <v>12906146358</v>
      </c>
      <c r="J10" s="109">
        <v>0.59572883568925705</v>
      </c>
    </row>
    <row r="11" spans="1:10" x14ac:dyDescent="0.25">
      <c r="B11" s="9"/>
      <c r="C11" s="14"/>
      <c r="D11" s="14"/>
      <c r="E11" s="100" t="s">
        <v>94</v>
      </c>
      <c r="F11" s="100"/>
      <c r="G11" s="101">
        <f>+'01'!C8</f>
        <v>67921706</v>
      </c>
      <c r="H11" s="101" t="s">
        <v>95</v>
      </c>
      <c r="I11" s="101" t="s">
        <v>95</v>
      </c>
      <c r="J11" s="102"/>
    </row>
    <row r="12" spans="1:10" x14ac:dyDescent="0.25">
      <c r="B12" s="21"/>
      <c r="C12" s="22"/>
      <c r="D12" s="22"/>
      <c r="E12" s="23" t="s">
        <v>96</v>
      </c>
      <c r="F12" s="23"/>
      <c r="G12" s="24">
        <f>+'01'!C15</f>
        <v>81353759</v>
      </c>
      <c r="H12" s="24" t="s">
        <v>95</v>
      </c>
      <c r="I12" s="24" t="s">
        <v>95</v>
      </c>
      <c r="J12" s="25"/>
    </row>
    <row r="13" spans="1:10" x14ac:dyDescent="0.25">
      <c r="B13" s="21"/>
      <c r="C13" s="22"/>
      <c r="D13" s="22"/>
      <c r="E13" s="23" t="s">
        <v>97</v>
      </c>
      <c r="F13" s="23"/>
      <c r="G13" s="24">
        <v>0</v>
      </c>
      <c r="H13" s="24" t="s">
        <v>95</v>
      </c>
      <c r="I13" s="24" t="s">
        <v>95</v>
      </c>
      <c r="J13" s="25"/>
    </row>
    <row r="14" spans="1:10" x14ac:dyDescent="0.25">
      <c r="B14" s="15"/>
      <c r="C14" s="20"/>
      <c r="D14" s="20"/>
      <c r="E14" s="26" t="s">
        <v>98</v>
      </c>
      <c r="F14" s="26"/>
      <c r="G14" s="27">
        <f>+I9+I10+G11-G12</f>
        <v>40944040337</v>
      </c>
      <c r="H14" s="27">
        <f>SUM(H9:H10)</f>
        <v>28051326032</v>
      </c>
      <c r="I14" s="27">
        <f>SUM(I9:I10)</f>
        <v>40957472390</v>
      </c>
      <c r="J14" s="103"/>
    </row>
    <row r="15" spans="1:10" x14ac:dyDescent="0.25">
      <c r="I15" s="28"/>
    </row>
    <row r="16" spans="1:10" x14ac:dyDescent="0.25">
      <c r="G16" s="28"/>
      <c r="H16" s="30"/>
      <c r="I16" s="29"/>
    </row>
    <row r="17" spans="2:10" x14ac:dyDescent="0.25">
      <c r="G17" s="30"/>
      <c r="J17" s="30"/>
    </row>
    <row r="18" spans="2:10" x14ac:dyDescent="0.25">
      <c r="B18" s="3" t="s">
        <v>76</v>
      </c>
      <c r="C18" s="3"/>
      <c r="D18" s="3"/>
      <c r="E18" s="3"/>
      <c r="F18" s="3"/>
      <c r="G18" s="3"/>
      <c r="H18" s="3"/>
      <c r="I18" s="3"/>
      <c r="J18" s="3"/>
    </row>
    <row r="19" spans="2:10" x14ac:dyDescent="0.25">
      <c r="B19" s="4" t="s">
        <v>14</v>
      </c>
      <c r="C19" s="5"/>
      <c r="D19" s="5"/>
      <c r="E19" s="5"/>
      <c r="F19" s="5"/>
      <c r="G19" s="5"/>
      <c r="H19" s="5"/>
      <c r="I19" s="5"/>
      <c r="J19" s="6"/>
    </row>
    <row r="20" spans="2:10" x14ac:dyDescent="0.25">
      <c r="B20" s="4" t="s">
        <v>77</v>
      </c>
      <c r="C20" s="5"/>
      <c r="D20" s="5"/>
      <c r="E20" s="5"/>
      <c r="F20" s="5"/>
      <c r="G20" s="5"/>
      <c r="H20" s="5"/>
      <c r="I20" s="5"/>
      <c r="J20" s="6"/>
    </row>
    <row r="21" spans="2:10" x14ac:dyDescent="0.25">
      <c r="B21" s="7">
        <f>+'01'!D7</f>
        <v>45291</v>
      </c>
      <c r="C21" s="5"/>
      <c r="D21" s="5"/>
      <c r="E21" s="5"/>
      <c r="F21" s="5"/>
      <c r="G21" s="5"/>
      <c r="H21" s="5"/>
      <c r="I21" s="5"/>
      <c r="J21" s="6"/>
    </row>
    <row r="22" spans="2:10" x14ac:dyDescent="0.25">
      <c r="B22" s="4" t="s">
        <v>78</v>
      </c>
      <c r="C22" s="5"/>
      <c r="D22" s="5"/>
      <c r="E22" s="5"/>
      <c r="F22" s="5"/>
      <c r="G22" s="5"/>
      <c r="H22" s="5"/>
      <c r="I22" s="5"/>
      <c r="J22" s="6"/>
    </row>
    <row r="23" spans="2:10" ht="60" x14ac:dyDescent="0.25">
      <c r="B23" s="8" t="s">
        <v>79</v>
      </c>
      <c r="C23" s="8" t="s">
        <v>80</v>
      </c>
      <c r="D23" s="8" t="s">
        <v>81</v>
      </c>
      <c r="E23" s="8" t="s">
        <v>82</v>
      </c>
      <c r="F23" s="8" t="s">
        <v>83</v>
      </c>
      <c r="G23" s="8" t="s">
        <v>84</v>
      </c>
      <c r="H23" s="8" t="s">
        <v>85</v>
      </c>
      <c r="I23" s="8" t="s">
        <v>86</v>
      </c>
      <c r="J23" s="8" t="s">
        <v>87</v>
      </c>
    </row>
    <row r="24" spans="2:10" x14ac:dyDescent="0.25">
      <c r="B24" s="9" t="s">
        <v>88</v>
      </c>
      <c r="C24" s="10" t="s">
        <v>89</v>
      </c>
      <c r="D24" s="10" t="s">
        <v>90</v>
      </c>
      <c r="E24" s="11">
        <v>45107</v>
      </c>
      <c r="F24" s="12" t="s">
        <v>91</v>
      </c>
      <c r="G24" s="13">
        <v>21143727422</v>
      </c>
      <c r="H24" s="13">
        <v>21143727422</v>
      </c>
      <c r="I24" s="13">
        <v>21143727422</v>
      </c>
      <c r="J24" s="108">
        <v>0.37100273257999916</v>
      </c>
    </row>
    <row r="25" spans="2:10" x14ac:dyDescent="0.25">
      <c r="B25" s="15" t="s">
        <v>92</v>
      </c>
      <c r="C25" s="17" t="s">
        <v>93</v>
      </c>
      <c r="D25" s="17" t="s">
        <v>90</v>
      </c>
      <c r="E25" s="18">
        <v>45107</v>
      </c>
      <c r="F25" s="16" t="s">
        <v>91</v>
      </c>
      <c r="G25" s="19">
        <v>20790292778</v>
      </c>
      <c r="H25" s="19">
        <v>20790292778</v>
      </c>
      <c r="I25" s="19">
        <v>20790292778</v>
      </c>
      <c r="J25" s="109">
        <v>0.59572883568925705</v>
      </c>
    </row>
    <row r="26" spans="2:10" x14ac:dyDescent="0.25">
      <c r="B26" s="21"/>
      <c r="C26" s="22"/>
      <c r="D26" s="22"/>
      <c r="E26" s="23" t="s">
        <v>94</v>
      </c>
      <c r="F26" s="23"/>
      <c r="G26" s="24">
        <f>+'01'!D8</f>
        <v>29200000</v>
      </c>
      <c r="H26" s="24" t="s">
        <v>95</v>
      </c>
      <c r="I26" s="24" t="s">
        <v>95</v>
      </c>
      <c r="J26" s="104"/>
    </row>
    <row r="27" spans="2:10" x14ac:dyDescent="0.25">
      <c r="B27" s="21"/>
      <c r="C27" s="22"/>
      <c r="D27" s="22"/>
      <c r="E27" s="23" t="s">
        <v>96</v>
      </c>
      <c r="F27" s="23"/>
      <c r="G27" s="24">
        <v>102198504</v>
      </c>
      <c r="H27" s="24" t="s">
        <v>95</v>
      </c>
      <c r="I27" s="24" t="s">
        <v>95</v>
      </c>
      <c r="J27" s="25"/>
    </row>
    <row r="28" spans="2:10" x14ac:dyDescent="0.25">
      <c r="B28" s="21"/>
      <c r="C28" s="22"/>
      <c r="D28" s="22"/>
      <c r="E28" s="23" t="s">
        <v>97</v>
      </c>
      <c r="F28" s="23"/>
      <c r="G28" s="24">
        <v>0</v>
      </c>
      <c r="H28" s="24" t="s">
        <v>95</v>
      </c>
      <c r="I28" s="24" t="s">
        <v>95</v>
      </c>
      <c r="J28" s="25"/>
    </row>
    <row r="29" spans="2:10" x14ac:dyDescent="0.25">
      <c r="B29" s="15"/>
      <c r="C29" s="20"/>
      <c r="D29" s="20"/>
      <c r="E29" s="26" t="s">
        <v>98</v>
      </c>
      <c r="F29" s="26"/>
      <c r="G29" s="27">
        <f>+I24+I25+G26-G27</f>
        <v>41861021696</v>
      </c>
      <c r="H29" s="27">
        <f>SUM(H24:H25)</f>
        <v>41934020200</v>
      </c>
      <c r="I29" s="27">
        <f>SUM(I24:I25)</f>
        <v>41934020200</v>
      </c>
      <c r="J29" s="103"/>
    </row>
    <row r="30" spans="2:10" x14ac:dyDescent="0.25">
      <c r="I30" s="28"/>
    </row>
    <row r="31" spans="2:10" x14ac:dyDescent="0.25">
      <c r="G31" s="28"/>
    </row>
    <row r="32" spans="2:10" x14ac:dyDescent="0.25">
      <c r="G32" s="30"/>
    </row>
    <row r="33" spans="7:7" x14ac:dyDescent="0.25">
      <c r="G33" s="30"/>
    </row>
  </sheetData>
  <hyperlinks>
    <hyperlink ref="A1" location="INDICE!A1" display="INDICE" xr:uid="{0D71866A-EACD-4826-B720-152B6F74FB30}"/>
  </hyperlinks>
  <pageMargins left="0.7" right="0.7" top="0.75" bottom="0.75" header="0.3" footer="0.3"/>
</worksheet>
</file>

<file path=_xmlsignatures/_rels/origin.sigs.rels><?xml version="1.0" encoding="UTF-8" standalone="yes"?>
<Relationships xmlns="http://schemas.openxmlformats.org/package/2006/relationships"><Relationship Id="rId3" Type="http://schemas.openxmlformats.org/package/2006/relationships/digital-signature/signature" Target="sig3.xml"/><Relationship Id="rId2" Type="http://schemas.openxmlformats.org/package/2006/relationships/digital-signature/signature" Target="sig2.xml"/><Relationship Id="rId1" Type="http://schemas.openxmlformats.org/package/2006/relationships/digital-signature/signature" Target="sig1.xml"/><Relationship Id="rId4" Type="http://schemas.openxmlformats.org/package/2006/relationships/digital-signature/signature" Target="sig4.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Xz9rkElLzSuMIYI1krqWxXtxoEDDNJMMgP8dY0dyB4U=</DigestValue>
    </Reference>
    <Reference Type="http://www.w3.org/2000/09/xmldsig#Object" URI="#idOfficeObject">
      <DigestMethod Algorithm="http://www.w3.org/2001/04/xmlenc#sha256"/>
      <DigestValue>i46an+Bgkx20uVBiu1XQJYDgJFp2I+kDzIUfBHPvSmM=</DigestValue>
    </Reference>
    <Reference Type="http://uri.etsi.org/01903#SignedProperties" URI="#idSignedProperties">
      <Transforms>
        <Transform Algorithm="http://www.w3.org/TR/2001/REC-xml-c14n-20010315"/>
      </Transforms>
      <DigestMethod Algorithm="http://www.w3.org/2001/04/xmlenc#sha256"/>
      <DigestValue>fLUt4mf5yKcAi7Ytgx81MkCeHQ7ajUpX2jKtyxQ2S4g=</DigestValue>
    </Reference>
  </SignedInfo>
  <SignatureValue>GyEvSHYIfJc7pews527LXbjWOUgK/XBd1JnLy4hpTXY6WiAhpKpztcIu/oO5R91wDweGvE552Afv
zKayA7SKczOsqZEUNztj7ibgm+9+d6wRYnsxlgGQHwMtkQseTVF1kvPfb9osFMI/UME9vTa7l2g1
aKpXoTJ1ozxjMwYv/o1j/aup4W3+EX1+QTu9ckHf5tYH7u23jHfSkUQz7iiXMuycgkjwqXfophyR
3tvahy0pszyyJBfPqO31x+j+Lsx4EAAWOwQeqrkDtsOql1Sb0NMIaXJgq3YyKL6YHkRf0bgvVnIM
Lg3PZ8j/CxZ3E7B1mhFUtqwkJekvvsUDmRlbtQ==</SignatureValue>
  <KeyInfo>
    <X509Data>
      <X509Certificate>MIIIgDCCBmigAwIBAgIIEoS/10gUWEYwDQYJKoZIhvcNAQELBQAwWjEaMBgGA1UEAwwRQ0EtRE9DVU1FTlRBIFMuQS4xFjAUBgNVBAUTDVJVQzgwMDUwMTcyLTExFzAVBgNVBAoMDkRPQ1VNRU5UQSBTLkEuMQswCQYDVQQGEwJQWTAeFw0yMzA1MTcxNTEzMDBaFw0yNTA1MTYxNTEzMDBaMIG1MSEwHwYDVQQDDBhKVUFOQSBQQUJMQSBHQUxFQU5PIEJBRVoxEjAQBgNVBAUTCUNJMTM0MTU5NTEUMBIGA1UEKgwLSlVBTkEgUEFCTEExFTATBgNVBAQMDEdBTEVBTk8gQkFFWjELMAkGA1UECwwCRjIxNTAzBgNVBAoMLENFUlRJRklDQURPIENVQUxJRklDQURPIERFIEZJUk1BIEVMRUNUUk9OSUNBMQswCQYDVQQGEwJQWTCCASIwDQYJKoZIhvcNAQEBBQADggEPADCCAQoCggEBALwhngWBXEaHBJ1cguZuXSuEP6mWXqBuRhTIlwW08v0rIE6jhp2E/plWD31V3zyJzfqZzh1IRGMSfiooAJHopoZOz+TNpylBxvsvJ5WZZFDwlwV14PQjVin8ttUXhyofQ6rmX3DkbKebu3LcSnshTrGc/yNQVB6JsS1+pSMGKq1db/KzhnV2Vdw9n3gk9n4M/ZzHp76LH8jcy4Rdqolf3QXz77P7mEXSLoeGBugNNso5KxFqE8FCpIGf8DxhGAtxoWtUCjvbhwOpi1MsIGNowIcFUOKvnrC2mi0KFit2QY5xWcR5U5LHkkpIlBnIrKi0JHXCfzG/zh7NEA9QogSLc40CAwEAAaOCA+wwggPoMAwGA1UdEwEB/wQCMAAwHwYDVR0jBBgwFoAUoT2FK83YLJYfOQIMn1M7WNiVC3swgZQGCCsGAQUFBwEBBIGHMIGEMFUGCCsGAQUFBzAChklodHRwczovL3d3dy5kaWdpdG8uY29tLnB5L3VwbG9hZHMvY2VydGlmaWNhZG8tZG9jdW1lbnRhLXNhLTE1MzUxMTc3NzEuY3J0MCsGCCsGAQUFBzABhh9odHRwczovL3d3dy5kaWdpdG8uY29tLnB5L29jc3AvME8GA1UdEQRIMEaBGGp1YW5pZ2FsMjAxMUBob3RtYWlsLmNvb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8u3+NkBMbLo9wud7oxMELlHIy7MA4GA1UdDwEB/wQEAwIF4DANBgkqhkiG9w0BAQsFAAOCAgEAfN19xcsEN5x+i4QDh4FccZ5yJM5Y7dlFZ2V3TP3uouZCXSHXWOCIngbdaOG10mETfheDGbd/c3Q3lGlTi6h1B+hhYr/mGYgkCw6jLmSMn3bANlOg9KDhtbsh/2HcJqPa4KxRCYrtxMW5256uGIp+lks3+RkPn3L54CyD0wI6eG1mC9zxYDoSdbu0jUW9yRYZcB2n4vyE3ZV2K0bzYYjVu2gFORyvgDrBaJlyPtSQwM8bg+SggQOc5Jau0ssQdIPplLaxBhfW08DqJtoy907fjGkvsbv5iHW/wXYXnu76YO6sL4gj1wcv56Kdqv3eH0XEWAycAnY24ZfdEGwmHtdF9ja1XcY0hCQ0G1DHkm2iUOVJvh5ekbNJL07jBvnMGOS6o/2lsQwtDxB1CCIlyP9EAyjMWwUq/Wl3xDlsR9Ftr62xAnROaLz5nWQIbp691A/Tv1va2odi+XdDuwx8M128pUaIr/4WMBfY1+yeaacx2ct9pjbPPw7Ps0/Po+tl7Q7AmRCX2Fc/21+LE9OqGJtNIPJg4U1LinpWonY9rhXvK+9W30YLS/lGxxovMA4Nsw6xOe9pNz2qlVSl8k4eMDwKT8GSyyPW7ytnWYJgb4+aTN3QUa0lxtc/N/6EFR5bCku59FbAn6+2jgRuv+LYbZWfzriNmUlmX3AOkPkEGSxCU9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llyUBmrQAtH6UvEjujO+R1qLU4u9lZTJOaDCcRSKv9Q=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AH9y18M9oiRVb3hAE4Hqeb9cpZ00CjFkkE0iwzqSzDY=</DigestValue>
      </Reference>
      <Reference URI="/xl/printerSettings/printerSettings5.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AH4m8EfxuZL5ItBLcJDgpi4K+l2xd9+mFYPcXPNNabU=</DigestValue>
      </Reference>
      <Reference URI="/xl/styles.xml?ContentType=application/vnd.openxmlformats-officedocument.spreadsheetml.styles+xml">
        <DigestMethod Algorithm="http://www.w3.org/2001/04/xmlenc#sha256"/>
        <DigestValue>iQKQ4xYlrhCPCRCw92DDZZYqJWIIMTVaiqn/YsXx/TU=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RsV12F9rxCsHD9UgVjEECpCmQNzXV+wdJOni7wqSbAE=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40k9rxMp5t+n4+iCyVHUnow936LrCe5YF8jkWcjRjNw=</DigestValue>
      </Reference>
      <Reference URI="/xl/worksheets/sheet2.xml?ContentType=application/vnd.openxmlformats-officedocument.spreadsheetml.worksheet+xml">
        <DigestMethod Algorithm="http://www.w3.org/2001/04/xmlenc#sha256"/>
        <DigestValue>0pD4bk3WWAnsS3jb+VIt4az8bCNHYK3NzpG0HpXuPKc=</DigestValue>
      </Reference>
      <Reference URI="/xl/worksheets/sheet3.xml?ContentType=application/vnd.openxmlformats-officedocument.spreadsheetml.worksheet+xml">
        <DigestMethod Algorithm="http://www.w3.org/2001/04/xmlenc#sha256"/>
        <DigestValue>I6YyuSN5S10TMNE8+RtMMsSgIL6yd6tIhMl6eQfra+I=</DigestValue>
      </Reference>
      <Reference URI="/xl/worksheets/sheet4.xml?ContentType=application/vnd.openxmlformats-officedocument.spreadsheetml.worksheet+xml">
        <DigestMethod Algorithm="http://www.w3.org/2001/04/xmlenc#sha256"/>
        <DigestValue>nHIt9s0lbyVJ5jdfyJ2BQ4LoD3WT8KPDVHy37Ulj/D8=</DigestValue>
      </Reference>
      <Reference URI="/xl/worksheets/sheet5.xml?ContentType=application/vnd.openxmlformats-officedocument.spreadsheetml.worksheet+xml">
        <DigestMethod Algorithm="http://www.w3.org/2001/04/xmlenc#sha256"/>
        <DigestValue>yeHT255MfMOOjGd19Wek+mWynNsiHPOmLqibKri3r+8=</DigestValue>
      </Reference>
      <Reference URI="/xl/worksheets/sheet6.xml?ContentType=application/vnd.openxmlformats-officedocument.spreadsheetml.worksheet+xml">
        <DigestMethod Algorithm="http://www.w3.org/2001/04/xmlenc#sha256"/>
        <DigestValue>7shfHseSmImDDkxGAvIFDA+al3fP0McGLqwyBYT5oUQ=</DigestValue>
      </Reference>
      <Reference URI="/xl/worksheets/sheet7.xml?ContentType=application/vnd.openxmlformats-officedocument.spreadsheetml.worksheet+xml">
        <DigestMethod Algorithm="http://www.w3.org/2001/04/xmlenc#sha256"/>
        <DigestValue>ay9x1K/5wRpGwbZie0byOTL9rda+Ttg16JcavjgB8AE=</DigestValue>
      </Reference>
      <Reference URI="/xl/worksheets/sheet8.xml?ContentType=application/vnd.openxmlformats-officedocument.spreadsheetml.worksheet+xml">
        <DigestMethod Algorithm="http://www.w3.org/2001/04/xmlenc#sha256"/>
        <DigestValue>/Jc8jn6ha2u6IKkfiXkE3DHZX8kE+p4RlPYQx+wszgM=</DigestValue>
      </Reference>
    </Manifest>
    <SignatureProperties>
      <SignatureProperty Id="idSignatureTime" Target="#idPackageSignature">
        <mdssi:SignatureTime xmlns:mdssi="http://schemas.openxmlformats.org/package/2006/digital-signature">
          <mdssi:Format>YYYY-MM-DDThh:mm:ssTZD</mdssi:Format>
          <mdssi:Value>2025-03-11T17:45:12Z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Informe CNV</SignatureComments>
          <WindowsVersion>10.0</WindowsVersion>
          <OfficeVersion>16.0.18324/26</OfficeVersion>
          <ApplicationVersion>16.0.18324</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2025-03-11T17:45:12Z</xd:SigningTime>
          <xd:SigningCertificate>
            <xd:Cert>
              <xd:CertDigest>
                <DigestMethod Algorithm="http://www.w3.org/2001/04/xmlenc#sha256"/>
                <DigestValue>Q9FDmPfz1/W1Yge/lbETkav3M+WeV/onDWSqqqLe8ag=</DigestValue>
              </xd:CertDigest>
              <xd:IssuerSerial>
                <X509IssuerName>C=PY, O=DOCUMENTA S.A., SERIALNUMBER=RUC80050172-1, CN=CA-DOCUMENTA S.A.</X509IssuerName>
                <X509SerialNumber>1334402320956676166</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QdFJPffGX6dU2LeUxy8S0LqiiMf6LlZ0eyTlrvkXQ4M=</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kRP6EA5iKQ5gwdhdKopEcKSU4SRQaUg/6JoA7Ff5xAU=</DigestValue>
    </Reference>
  </SignedInfo>
  <SignatureValue>jwa/hGKDSYuvemod9r+MdiACYHy6dMjhnmhPgLruxRzxPvxuaOLW2OWV2QiksbSYhm09Tgu5R3UI
doYF4Yl1QLOTSPUSy6e/VP74Hf3/yBGsJglYb02wJtj/XywEIPn54c31tBxqp780z4uJbtLBW2Cn
bvUv3hi55E+/reZL8ZA10BcuydYqGid2QVZ9Id9QX7TNtF28vy1vXmn/uuvklbWHdOwatX7BUB0Q
/3Rb7Jty5w8mjKI30jHcfW1Cs2J3w9wCELXZaAkFGRyEw3FmnYttwgpoVOfJ7x6ojbJN9/Xkd5aA
tMs/pfVUmYJHV+/XliqXgpabtLsq1jyMsA7ByQ==</SignatureValue>
  <KeyInfo>
    <X509Data>
      <X509Certificate>MIIIgzCCBmugAwIBAgIICXObfQmYPu8wDQYJKoZIhvcNAQELBQAwWjEaMBgGA1UEAwwRQ0EtRE9DVU1FTlRBIFMuQS4xFjAUBgNVBAUTDVJVQzgwMDUwMTcyLTExFzAVBgNVBAoMDkRPQ1VNRU5UQSBTLkEuMQswCQYDVQQGEwJQWTAeFw0yMzA1MTcxNTA0MDBaFw0yNTA1MTYxNTA0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L5FcC3VPRURSFu03HWE9gpVzS5E1U7oE7KyAazcSaMTXYguQ4E5Xt8W416vNStK6KqZeZ56rASRh8EvryIodxPjrV3Ng0u3+u1kEY6VLVqFU466lyIJ/gshpb8hS0Xlry30g1cJ2dDqQ8KvHosAb/2J32yWAGD12xt1jC4BJ1GNUxGbsWRD3zMkcreGKaxddDeiN9HsmTvhwFGq40/pkNob5udx4AvUWzjFyu+clRHQn6xcJHvpImuRf75HR4L16YRvrrdXmeQ2Occ8Wlh0OLDLqyRuLmDeWijnB+lCwMFy00rjhjjGau2jHFT6xR481lDkBDYJJdX234qiqLR2BR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BYS7htHzCcTmA/B2f2PL1tE05QQMA4GA1UdDwEB/wQEAwIF4DANBgkqhkiG9w0BAQsFAAOCAgEAGfc0JsKLIijtDZ00AGIdbj6LX6EpILQ1n9Gh28V0hOOJWENsVC7d0luPwaBlSTrv128WwVKlEG4N0G2MJGmwVF4taOfTrKIoR7UbmjeMKkPGORT0C988Qi1y/QtsLYBe1f7l+5QLV8iZTVM6s3Z4uYNGJCbZ2zROainnSY3YKuEL9LFeJ3mAtoMJfPQZQcBbMZCquqOe+/u5Wi2LimP9Yrt7utW4GVZmmDgXTgnmbnvh8P/Hn6r0Gqc/NeYGcKzDt5dUHpgJaMRXFtYkYKB7DZ5KQRFxCWlbir19Y9LRBcTbaPBiVIy7wSomVJqYpC4tboQQ/hVv0Ld8Vbf0EZBEfe/XWD9S47DtBhYyNHQPLRXrSj0/uU8vQm/5Gel1v1U/3GhoNU1vtlnPvAluY5IXoBnsad8W9BJRF9Xnqih6HvmmxLj4yIJFoHXyUafhbaISL9pvtfkHQBRM22+ztUwb+9AgN+4YQUN9X1Q3H8Kd83hBnKqd6jgQ34I95+NpCngGwtSYzUAZbUeTtjCzgv8mUlweLc6Ry+oPUKn/6GBUVNBX/SkmowE8IUBNoSlrS7Un+snHbGvglifnt1908RXR3rUckajXnBO6JM/TMx4rNam4SqEebr746mxE2algyHYOpXdHXxIHnBLJ1PKBtHXdKdGyV2HbGsI2b9c5mgeDRp8=</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llyUBmrQAtH6UvEjujO+R1qLU4u9lZTJOaDCcRSKv9Q=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AH9y18M9oiRVb3hAE4Hqeb9cpZ00CjFkkE0iwzqSzDY=</DigestValue>
      </Reference>
      <Reference URI="/xl/printerSettings/printerSettings5.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AH4m8EfxuZL5ItBLcJDgpi4K+l2xd9+mFYPcXPNNabU=</DigestValue>
      </Reference>
      <Reference URI="/xl/styles.xml?ContentType=application/vnd.openxmlformats-officedocument.spreadsheetml.styles+xml">
        <DigestMethod Algorithm="http://www.w3.org/2001/04/xmlenc#sha256"/>
        <DigestValue>iQKQ4xYlrhCPCRCw92DDZZYqJWIIMTVaiqn/YsXx/TU=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RsV12F9rxCsHD9UgVjEECpCmQNzXV+wdJOni7wqSbAE=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40k9rxMp5t+n4+iCyVHUnow936LrCe5YF8jkWcjRjNw=</DigestValue>
      </Reference>
      <Reference URI="/xl/worksheets/sheet2.xml?ContentType=application/vnd.openxmlformats-officedocument.spreadsheetml.worksheet+xml">
        <DigestMethod Algorithm="http://www.w3.org/2001/04/xmlenc#sha256"/>
        <DigestValue>0pD4bk3WWAnsS3jb+VIt4az8bCNHYK3NzpG0HpXuPKc=</DigestValue>
      </Reference>
      <Reference URI="/xl/worksheets/sheet3.xml?ContentType=application/vnd.openxmlformats-officedocument.spreadsheetml.worksheet+xml">
        <DigestMethod Algorithm="http://www.w3.org/2001/04/xmlenc#sha256"/>
        <DigestValue>I6YyuSN5S10TMNE8+RtMMsSgIL6yd6tIhMl6eQfra+I=</DigestValue>
      </Reference>
      <Reference URI="/xl/worksheets/sheet4.xml?ContentType=application/vnd.openxmlformats-officedocument.spreadsheetml.worksheet+xml">
        <DigestMethod Algorithm="http://www.w3.org/2001/04/xmlenc#sha256"/>
        <DigestValue>nHIt9s0lbyVJ5jdfyJ2BQ4LoD3WT8KPDVHy37Ulj/D8=</DigestValue>
      </Reference>
      <Reference URI="/xl/worksheets/sheet5.xml?ContentType=application/vnd.openxmlformats-officedocument.spreadsheetml.worksheet+xml">
        <DigestMethod Algorithm="http://www.w3.org/2001/04/xmlenc#sha256"/>
        <DigestValue>yeHT255MfMOOjGd19Wek+mWynNsiHPOmLqibKri3r+8=</DigestValue>
      </Reference>
      <Reference URI="/xl/worksheets/sheet6.xml?ContentType=application/vnd.openxmlformats-officedocument.spreadsheetml.worksheet+xml">
        <DigestMethod Algorithm="http://www.w3.org/2001/04/xmlenc#sha256"/>
        <DigestValue>7shfHseSmImDDkxGAvIFDA+al3fP0McGLqwyBYT5oUQ=</DigestValue>
      </Reference>
      <Reference URI="/xl/worksheets/sheet7.xml?ContentType=application/vnd.openxmlformats-officedocument.spreadsheetml.worksheet+xml">
        <DigestMethod Algorithm="http://www.w3.org/2001/04/xmlenc#sha256"/>
        <DigestValue>ay9x1K/5wRpGwbZie0byOTL9rda+Ttg16JcavjgB8AE=</DigestValue>
      </Reference>
      <Reference URI="/xl/worksheets/sheet8.xml?ContentType=application/vnd.openxmlformats-officedocument.spreadsheetml.worksheet+xml">
        <DigestMethod Algorithm="http://www.w3.org/2001/04/xmlenc#sha256"/>
        <DigestValue>/Jc8jn6ha2u6IKkfiXkE3DHZX8kE+p4RlPYQx+wszgM=</DigestValue>
      </Reference>
    </Manifest>
    <SignatureProperties>
      <SignatureProperty Id="idSignatureTime" Target="#idPackageSignature">
        <mdssi:SignatureTime xmlns:mdssi="http://schemas.openxmlformats.org/package/2006/digital-signature">
          <mdssi:Format>YYYY-MM-DDThh:mm:ssTZD</mdssi:Format>
          <mdssi:Value>2025-03-11T18:44:05Z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2025-03-11T18:44:05Z</xd:SigningTime>
          <xd:SigningCertificate>
            <xd:Cert>
              <xd:CertDigest>
                <DigestMethod Algorithm="http://www.w3.org/2001/04/xmlenc#sha256"/>
                <DigestValue>l6lxiiP59SJi/5nh819vkP3cZ82yAtfy/mmcIE9cjTg=</DigestValue>
              </xd:CertDigest>
              <xd:IssuerSerial>
                <X509IssuerName>C=PY, O=DOCUMENTA S.A., SERIALNUMBER=RUC80050172-1, CN=CA-DOCUMENTA S.A.</X509IssuerName>
                <X509SerialNumber>681058929997266671</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3.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2cBwHgr59izdOeUkW9xTRdPgb+lW94YXEOPvVqaF4JE=</DigestValue>
    </Reference>
    <Reference Type="http://www.w3.org/2000/09/xmldsig#Object" URI="#idOfficeObject">
      <DigestMethod Algorithm="http://www.w3.org/2001/04/xmlenc#sha256"/>
      <DigestValue>H4jqMnI4LAWFYRf3ktxRDOUrEW+rUGCIyUI3Np9iOCU=</DigestValue>
    </Reference>
    <Reference Type="http://uri.etsi.org/01903#SignedProperties" URI="#idSignedProperties">
      <Transforms>
        <Transform Algorithm="http://www.w3.org/TR/2001/REC-xml-c14n-20010315"/>
      </Transforms>
      <DigestMethod Algorithm="http://www.w3.org/2001/04/xmlenc#sha256"/>
      <DigestValue>+TJuto0ZuqtwiB5UsWY3Lf7LSvq2VxvoTAy0EpgK1YA=</DigestValue>
    </Reference>
  </SignedInfo>
  <SignatureValue>btDyt6Us2YSTkcbiGRZdXnT7iPUzfMci9dL+LvGwce04nnL2wjzulL5BonyUKGbfK/ge0MfOSxtj
gYRnJUY4F/bpac7RpApaHODrg2KdxHAKRnfSosHlz1/wei0CrKS7yrPF2XzSLOYprmwFwALMNsJZ
lzBcG8Zokzpdc767MYkYPeNmeqFRfpwd5FDpIG8U4g4OTAk8j/wENB4h2H8epJ7/dsIg7y5CMxdK
FKWVavPKpxSsaK0KniIWmuemjNLtY9dtcoaeF8Ww8tPXk9pzPU/JAsoTiZ0q1RrvJSmFc2fG6QFg
hh6J+yc0A8ZCN9KSf2u20QREJuS5nebdl/jqIQ==</SignatureValue>
  <KeyInfo>
    <X509Data>
      <X509Certificate>MIIIhjCCBm6gAwIBAgIIXJ5MIypwS4YwDQYJKoZIhvcNAQELBQAwWjEaMBgGA1UEAwwRQ0EtRE9DVU1FTlRBIFMuQS4xFjAUBgNVBAUTDVJVQzgwMDUwMTcyLTExFzAVBgNVBAoMDkRPQ1VNRU5UQSBTLkEuMQswCQYDVQQGEwJQWTAeFw0yMzA1MTcxNTI0MDBaFw0yNTA1MTYxNTI0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wlI0DNkLtXLWRALotE+gAcme2isqBCXWEREHLnXcCLSaxeC8XAxhU9O5Vnvx43Td/Z0SQXWC7weKgp8ETTzIGAgMqe00RdnVhjUII1eiNopvtcMGHIzie0xTr6ihMhtWXPMoy7HKEmX0kKLAiQ0jE2MrfD/aB0dftJxfZ3FkuVh/W+CHpsiryt+sicOx0fDAvYsc5lcP+tqieNCB+h7xdRnR3aAe40wZyUgDgXSTDtKi25ccvlZGre5AYJ5N1ZgOrc2wJm+qhGpCCBgaKk08klce0VAv1IKOWKSJg8egFn6p3Dk38Ks2KImFkMxIvUjN2I50yUuLUXNQfy4BMncdKQ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GCro6NaQ1qEpv6f+3u4qW7A5iXoMA4GA1UdDwEB/wQEAwIF4DANBgkqhkiG9w0BAQsFAAOCAgEAJf17FTdJJez/7kSU0qXT0me58okaD8SegX5NoFrXGkEnt2eByKwi/4U4RqkKGEToJewMBFtXjSp0LbTJf8qYQP5iYO+l9/BOJjOSRRtegszgRLQybwDX+O+/Ry7VbBA+9DX4qLD8Uh1A1sQxDYVbZXQSkiAfteNxMu37qhsrEGclC1r3f751WsnYvyjVOFSqD1JFFManjUlRTF3V15UUpIZRPO3u8jUko8V3CVaAyQMnMQICAiS8c1aIILtmlIFZ4U0W9+OrPLsQxTGLoc4Xo++mf/i5lkq1WJT2yh65AWiLdEksIj/SSGjbgUjd3Qy2xiwN4KiS064VIPFDf7CynwkX+MM906emQJm0yLv50UaSO7qwatOozsPbRHBaNaSZwcjfh/RipQ9mEXeoeQ8jYBlVVYycQAIjCuIdFTOvivR2mM6tL1JD26b4NMiL1obHrttZtm674WXtobxMKlldTUKRImypGLw7Yw48NvDdqDLnYynTv3DGy1A/Y/zmJHbvNGWissIZhEMJdnjNv8Mneqwkr046K0a22g9O/wQKFKzgwZgvJfBkO1fgHYJZLDMyonpYczZHzhG7kvk7C6lf67bxTJ3MHRMIKAVGXh9QgbBjWyuGmuIhQElBSVEKNvlocFJIWP2IqoYiZVj1xqGE95NMJNBT8cSgeWyVbj/yX1s=</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llyUBmrQAtH6UvEjujO+R1qLU4u9lZTJOaDCcRSKv9Q=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AH9y18M9oiRVb3hAE4Hqeb9cpZ00CjFkkE0iwzqSzDY=</DigestValue>
      </Reference>
      <Reference URI="/xl/printerSettings/printerSettings5.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AH4m8EfxuZL5ItBLcJDgpi4K+l2xd9+mFYPcXPNNabU=</DigestValue>
      </Reference>
      <Reference URI="/xl/styles.xml?ContentType=application/vnd.openxmlformats-officedocument.spreadsheetml.styles+xml">
        <DigestMethod Algorithm="http://www.w3.org/2001/04/xmlenc#sha256"/>
        <DigestValue>iQKQ4xYlrhCPCRCw92DDZZYqJWIIMTVaiqn/YsXx/TU=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RsV12F9rxCsHD9UgVjEECpCmQNzXV+wdJOni7wqSbAE=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40k9rxMp5t+n4+iCyVHUnow936LrCe5YF8jkWcjRjNw=</DigestValue>
      </Reference>
      <Reference URI="/xl/worksheets/sheet2.xml?ContentType=application/vnd.openxmlformats-officedocument.spreadsheetml.worksheet+xml">
        <DigestMethod Algorithm="http://www.w3.org/2001/04/xmlenc#sha256"/>
        <DigestValue>0pD4bk3WWAnsS3jb+VIt4az8bCNHYK3NzpG0HpXuPKc=</DigestValue>
      </Reference>
      <Reference URI="/xl/worksheets/sheet3.xml?ContentType=application/vnd.openxmlformats-officedocument.spreadsheetml.worksheet+xml">
        <DigestMethod Algorithm="http://www.w3.org/2001/04/xmlenc#sha256"/>
        <DigestValue>I6YyuSN5S10TMNE8+RtMMsSgIL6yd6tIhMl6eQfra+I=</DigestValue>
      </Reference>
      <Reference URI="/xl/worksheets/sheet4.xml?ContentType=application/vnd.openxmlformats-officedocument.spreadsheetml.worksheet+xml">
        <DigestMethod Algorithm="http://www.w3.org/2001/04/xmlenc#sha256"/>
        <DigestValue>nHIt9s0lbyVJ5jdfyJ2BQ4LoD3WT8KPDVHy37Ulj/D8=</DigestValue>
      </Reference>
      <Reference URI="/xl/worksheets/sheet5.xml?ContentType=application/vnd.openxmlformats-officedocument.spreadsheetml.worksheet+xml">
        <DigestMethod Algorithm="http://www.w3.org/2001/04/xmlenc#sha256"/>
        <DigestValue>yeHT255MfMOOjGd19Wek+mWynNsiHPOmLqibKri3r+8=</DigestValue>
      </Reference>
      <Reference URI="/xl/worksheets/sheet6.xml?ContentType=application/vnd.openxmlformats-officedocument.spreadsheetml.worksheet+xml">
        <DigestMethod Algorithm="http://www.w3.org/2001/04/xmlenc#sha256"/>
        <DigestValue>7shfHseSmImDDkxGAvIFDA+al3fP0McGLqwyBYT5oUQ=</DigestValue>
      </Reference>
      <Reference URI="/xl/worksheets/sheet7.xml?ContentType=application/vnd.openxmlformats-officedocument.spreadsheetml.worksheet+xml">
        <DigestMethod Algorithm="http://www.w3.org/2001/04/xmlenc#sha256"/>
        <DigestValue>ay9x1K/5wRpGwbZie0byOTL9rda+Ttg16JcavjgB8AE=</DigestValue>
      </Reference>
      <Reference URI="/xl/worksheets/sheet8.xml?ContentType=application/vnd.openxmlformats-officedocument.spreadsheetml.worksheet+xml">
        <DigestMethod Algorithm="http://www.w3.org/2001/04/xmlenc#sha256"/>
        <DigestValue>/Jc8jn6ha2u6IKkfiXkE3DHZX8kE+p4RlPYQx+wszgM=</DigestValue>
      </Reference>
    </Manifest>
    <SignatureProperties>
      <SignatureProperty Id="idSignatureTime" Target="#idPackageSignature">
        <mdssi:SignatureTime xmlns:mdssi="http://schemas.openxmlformats.org/package/2006/digital-signature">
          <mdssi:Format>YYYY-MM-DDThh:mm:ssTZD</mdssi:Format>
          <mdssi:Value>2025-03-11T20:26:12Z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2025-03-11T20:26:12Z</xd:SigningTime>
          <xd:SigningCertificate>
            <xd:Cert>
              <xd:CertDigest>
                <DigestMethod Algorithm="http://www.w3.org/2001/04/xmlenc#sha256"/>
                <DigestValue>M0ZiuzHacODt1A0nFYHbT612HzLe0fo14GIMyuEa6Rg=</DigestValue>
              </xd:CertDigest>
              <xd:IssuerSerial>
                <X509IssuerName>C=PY, O=DOCUMENTA S.A., SERIALNUMBER=RUC80050172-1, CN=CA-DOCUMENTA S.A.</X509IssuerName>
                <X509SerialNumber>6673855411729222534</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4.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nVhElO6w5blKMC2a8T69zL+CLJZvXHkmW/dGEON4Baw=</DigestValue>
    </Reference>
    <Reference Type="http://www.w3.org/2000/09/xmldsig#Object" URI="#idOfficeObject">
      <DigestMethod Algorithm="http://www.w3.org/2001/04/xmlenc#sha256"/>
      <DigestValue>IsViX02WZjJS3JKShLcJoB/rbHa9MwNroXD0SXE7qXk=</DigestValue>
    </Reference>
    <Reference Type="http://uri.etsi.org/01903#SignedProperties" URI="#idSignedProperties">
      <Transforms>
        <Transform Algorithm="http://www.w3.org/TR/2001/REC-xml-c14n-20010315"/>
      </Transforms>
      <DigestMethod Algorithm="http://www.w3.org/2001/04/xmlenc#sha256"/>
      <DigestValue>G48A03InRrZly0eGzpqg3ckaKqH0A6Xz0e7IAuaNaxc=</DigestValue>
    </Reference>
  </SignedInfo>
  <SignatureValue>kduBE/Z7draWHqmpsa/Wv67x2G9p4v7Fe4FAwOejs8TozzhlSY8IE+vmpAtbCjrSq86hBQ2yceMO
/oV58J/SN2IiCG3vzY2SuRQ+tH9mToeM4UuWzLTNrgeMQK0MZQ5Io3w0uuv2pdF04/79LEcWH5Me
QjcTPdkgfAsHRvU3W0PbJFZWQvJDGJ3Tl5OnWMvHooY1p4TKo42swF9P7hoXFLYPUVI7Q09lVQSs
xiX5qVUODPy/f15GIK2v1kz9XuyhusKoWEfIzRl0Gk9uV1bnX17R/7m/jb7OTPcVeXho3AQG2eY8
KREoVNjT6hCDN1+mtm/EvSsoySN1YT7tx2/1EQ==</SignatureValue>
  <KeyInfo>
    <X509Data>
      <X509Certificate>MIIIjTCCBnWgAwIBAgIQHBs3j5jc0k1mM8brJ/68DDANBgkqhkiG9w0BAQsFADCBgTEWMBQGA1UEBRMNUlVDODAwODAwOTktMDERMA8GA1UEAxMIVklUIFMuQS4xODA2BgNVBAsML1ByZXN0YWRvciBDdWFsaWZpY2FkbyBkZSBTZXJ2aWNpb3MgZGUgQ29uZmlhbnphMQ0wCwYDVQQKDARJQ1BQMQswCQYDVQQGEwJQWTAeFw0yNDA1MDIxNzAxMzFaFw0yNjA1MDIxNzAxMzFaMIG9MRYwFAYDVQQqDA1KQVZJRVIgQU5EUkVTMRcwFQYDVQQEDA5CRU5JVEVaIERVQVJURTESMBAGA1UEBRMJQ0kxMjIzNjAxMSUwIwYDVQQDDBxKQVZJRVIgQU5EUkVTIEJFTklURVogRFVBUlRFMQswCQYDVQQLDAJGMjE1MDMGA1UECgwsQ0VSVElGSUNBRE8gQ1VBTElGSUNBRE8gREUgRklSTUEgRUxFQ1RST05JQ0ExCzAJBgNVBAYTAlBZMIIBIjANBgkqhkiG9w0BAQEFAAOCAQ8AMIIBCgKCAQEA1AkL17K47Q/fliaNrsfLpEVcjVLN9HjGCJnKxEm2yGw7e1hwvSoCz7zHbE1SeaGrHhoFnyPDFpZQPEIHN9Yu7uuy1fttNCj2qyuKxwuIO6UUNx37ZdKjEVxycMx+PHZqXkAWQuHYzEg1RAqHIuHGmXOcEorTTT0YiD4QbSK/YEBbJUyMNfQh9mjwO0VqVQWcoz4WMHGp1lus+vBfSqC7RWHECp6+GTVefqPs+yj/g0xCjyp6cIk7+UwcGtaioqM/9mcQZlgU8OcFYEJavE0kJLeCmyRCtuGunzrItWV70Xz+6GSrzhF88UM6A5kB+TJPiVQssHCIKBLF1tRSymycGQIDAQABo4IDwTCCA70wDAYDVR0TAQH/BAIwADAOBgNVHQ8BAf8EBAMCBeAwLAYDVR0lAQH/BCIwIAYIKwYBBQUHAwQGCCsGAQUFBwMCBgorBgEEAYI3FAICMB0GA1UdDgQWBBT9+WX0WBLd/QXCdfK0uSaO8pM0fDAfBgNVHSMEGDAWgBS7ZRErZ+2GOCAcKGcZFARl6pGhszCCAesGA1UdIASCAeIwggHeMIIB2gYMKwYBBAGC2UoBAQEHMIIByDAxBggrBgEFBQcCARYlaHR0cHM6Ly93d3cuZWZpcm1hLmNvbS5weS9yZXBvc2l0b3JpbzCBzwYIKwYBBQUHAgIwgcIagb9DZXJ0aWZpY2FkbyBDdWFsaWZpY2FkbyBkZSBGaXJtYSBFbGVjdHLzbmljYSBUaXBvIEYyIChjbGF2ZXMgZW4gZGlzcG9zaXRpdm8gY3VhbGlmaWNhZG8pLCBzdWpldGEgYSBsYXMgY29uZGljaW9uZXMgZGUgdXNvIGV4cHVlc3RhcyBlbiBsYSBEZWNsYXJhY2nzbiBkZSBQcuFjdGljYXMgZGUgQ2VydGlmaWNhY2nzbiBkZSBWSVQgUy5BLjCBwAYIKwYBBQUHAgIwgbMagbBRdWFsaWZpZWQgY2VydGlmaWNhdGUgb2YgZWxlY3Ryb25pYyBzaWduYXR1cmUgdHlwZSBGMiAoa2V5cyBpbiBxdWFsaWZpZWQgZGV2aWNlKSwgc3ViZHVlZCB0byB0aGUgY29uZGl0aW9ucyBvZiB1c2Ugc2V0IGZvcnRoIGluIHRoZSBDZXJ0aWZpY2F0aW9uIFByYWN0aWNlIFN0YXRlbWVudCBvZiBWSVQgUy5BLjBKBgNVHREEQzBBgRNKQkVOSVRFWkBCQ0EuQ09NLlBZpCowKDEmMCQGA1UEDQwdRklSTUEgRUxFQ1RST05JQ0EgQ1VBTElGSUNBREEwdwYIKwYBBQUHAQEEazBpMCgGCCsGAQUFBzABhhxodHRwczovL3d3dy5lZmlybWEuY29tLnB5L3ZhMD0GCCsGAQUFBzAChjFodHRwczovL3d3dy5lZmlybWEuY29tLnB5L3JlcG9zaXRvcmlvL2VmaXJtYTEuY3J0MHsGA1UdHwR0MHIwN6A1oDOGMWh0dHBzOi8vd3d3LmVmaXJtYS5jb20ucHkvcmVwb3NpdG9yaW8vZWZpcm1hMi5jcmwwN6A1oDOGMWh0dHBzOi8vd3d3LmVmaXJtYS5jb20ucHkvcmVwb3NpdG9yaW8vZWZpcm1hMy5jcmwwDQYJKoZIhvcNAQELBQADggIBAAEnCviZMGekmp1COCzv1fh1EhlySYLOGwU0C5qyMGql7c9coGc38AASqUhFD0MqamIGernGuYzpobgJiV0j89S35aG780bAGDs+5ItVQLbfVp74f/8GdNgRJixlcGidrfHDik9xM3gCzR69DzdE7V6gktgJC8LaHwfz+oUXRynXECuY3gcdNXgiyooNK1yDo9JB0MyfgDAyO/Mcw4V6cnOeAeptB9vLRTPB56cZ8+tAG+7e/Z+evOWb0GgqpbwginN1JLjVHNo7Gj30A517o0v05YiaElWaJ077Ua7ZeDOWv5Qu7fb6LICPRdNl6asoqIhO7tjPBvELZTcbjv0UszlSg+M0QF+UFy9+zUVEbQG0nV2fiB9aRuRYuBgC0xA2+biMSIrsPF0V3L7JqjRWbDgxY4nB6rJ6vlSyK0poLlJS/w00XXr4Rw51+C0ovLDUi9bvQVJZwyM5+AxYDO15IChDKQucJbKtDXVJJ90kLWYopZwhJHUw8xlMWzl5E/2ldAV9ENSLF+16mft+TGNdzJT2QR/iKTCprpiGVeXSOvJkvvixpyFQOSTPKnLY+OKMgTG2wnYWbKaEifzl7lUrDgfVxNCmMjo5Mc1E8hMrAGYXJCo8xrJUgcmkekYraUD7LToR2hz4bj79+GlOAwQSB7RQl5Ch+PfXnZNW9rJepHQp</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llyUBmrQAtH6UvEjujO+R1qLU4u9lZTJOaDCcRSKv9Q=</DigestValue>
      </Reference>
      <Reference URI="/xl/printerSettings/printerSettings1.bin?ContentType=application/vnd.openxmlformats-officedocument.spreadsheetml.printerSettings">
        <DigestMethod Algorithm="http://www.w3.org/2001/04/xmlenc#sha256"/>
        <DigestValue>8uuDiYskLg0ZBuBN8EWDPaFPiGHM9zXZIatAQICPsmQ=</DigestValue>
      </Reference>
      <Reference URI="/xl/printerSettings/printerSettings2.bin?ContentType=application/vnd.openxmlformats-officedocument.spreadsheetml.printerSettings">
        <DigestMethod Algorithm="http://www.w3.org/2001/04/xmlenc#sha256"/>
        <DigestValue>uz/qIlFr/UwynZFcgTPJpVnax7pTcsoFR5EL4f/g+RM=</DigestValue>
      </Reference>
      <Reference URI="/xl/printerSettings/printerSettings3.bin?ContentType=application/vnd.openxmlformats-officedocument.spreadsheetml.printerSettings">
        <DigestMethod Algorithm="http://www.w3.org/2001/04/xmlenc#sha256"/>
        <DigestValue>05U/a0cRFjB5qHC88egIdaLtfwK9uGKo+5tb9LVi3DU=</DigestValue>
      </Reference>
      <Reference URI="/xl/printerSettings/printerSettings4.bin?ContentType=application/vnd.openxmlformats-officedocument.spreadsheetml.printerSettings">
        <DigestMethod Algorithm="http://www.w3.org/2001/04/xmlenc#sha256"/>
        <DigestValue>AH9y18M9oiRVb3hAE4Hqeb9cpZ00CjFkkE0iwzqSzDY=</DigestValue>
      </Reference>
      <Reference URI="/xl/printerSettings/printerSettings5.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AH4m8EfxuZL5ItBLcJDgpi4K+l2xd9+mFYPcXPNNabU=</DigestValue>
      </Reference>
      <Reference URI="/xl/styles.xml?ContentType=application/vnd.openxmlformats-officedocument.spreadsheetml.styles+xml">
        <DigestMethod Algorithm="http://www.w3.org/2001/04/xmlenc#sha256"/>
        <DigestValue>iQKQ4xYlrhCPCRCw92DDZZYqJWIIMTVaiqn/YsXx/TU=</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RsV12F9rxCsHD9UgVjEECpCmQNzXV+wdJOni7wqSbAE=</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40k9rxMp5t+n4+iCyVHUnow936LrCe5YF8jkWcjRjNw=</DigestValue>
      </Reference>
      <Reference URI="/xl/worksheets/sheet2.xml?ContentType=application/vnd.openxmlformats-officedocument.spreadsheetml.worksheet+xml">
        <DigestMethod Algorithm="http://www.w3.org/2001/04/xmlenc#sha256"/>
        <DigestValue>0pD4bk3WWAnsS3jb+VIt4az8bCNHYK3NzpG0HpXuPKc=</DigestValue>
      </Reference>
      <Reference URI="/xl/worksheets/sheet3.xml?ContentType=application/vnd.openxmlformats-officedocument.spreadsheetml.worksheet+xml">
        <DigestMethod Algorithm="http://www.w3.org/2001/04/xmlenc#sha256"/>
        <DigestValue>I6YyuSN5S10TMNE8+RtMMsSgIL6yd6tIhMl6eQfra+I=</DigestValue>
      </Reference>
      <Reference URI="/xl/worksheets/sheet4.xml?ContentType=application/vnd.openxmlformats-officedocument.spreadsheetml.worksheet+xml">
        <DigestMethod Algorithm="http://www.w3.org/2001/04/xmlenc#sha256"/>
        <DigestValue>nHIt9s0lbyVJ5jdfyJ2BQ4LoD3WT8KPDVHy37Ulj/D8=</DigestValue>
      </Reference>
      <Reference URI="/xl/worksheets/sheet5.xml?ContentType=application/vnd.openxmlformats-officedocument.spreadsheetml.worksheet+xml">
        <DigestMethod Algorithm="http://www.w3.org/2001/04/xmlenc#sha256"/>
        <DigestValue>yeHT255MfMOOjGd19Wek+mWynNsiHPOmLqibKri3r+8=</DigestValue>
      </Reference>
      <Reference URI="/xl/worksheets/sheet6.xml?ContentType=application/vnd.openxmlformats-officedocument.spreadsheetml.worksheet+xml">
        <DigestMethod Algorithm="http://www.w3.org/2001/04/xmlenc#sha256"/>
        <DigestValue>7shfHseSmImDDkxGAvIFDA+al3fP0McGLqwyBYT5oUQ=</DigestValue>
      </Reference>
      <Reference URI="/xl/worksheets/sheet7.xml?ContentType=application/vnd.openxmlformats-officedocument.spreadsheetml.worksheet+xml">
        <DigestMethod Algorithm="http://www.w3.org/2001/04/xmlenc#sha256"/>
        <DigestValue>ay9x1K/5wRpGwbZie0byOTL9rda+Ttg16JcavjgB8AE=</DigestValue>
      </Reference>
      <Reference URI="/xl/worksheets/sheet8.xml?ContentType=application/vnd.openxmlformats-officedocument.spreadsheetml.worksheet+xml">
        <DigestMethod Algorithm="http://www.w3.org/2001/04/xmlenc#sha256"/>
        <DigestValue>/Jc8jn6ha2u6IKkfiXkE3DHZX8kE+p4RlPYQx+wszgM=</DigestValue>
      </Reference>
    </Manifest>
    <SignatureProperties>
      <SignatureProperty Id="idSignatureTime" Target="#idPackageSignature">
        <mdssi:SignatureTime xmlns:mdssi="http://schemas.openxmlformats.org/package/2006/digital-signature">
          <mdssi:Format>YYYY-MM-DDThh:mm:ssTZD</mdssi:Format>
          <mdssi:Value>2025-03-12T12:32:58Z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BCA-Solo para identificación</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2025-03-12T12:32:58Z</xd:SigningTime>
          <xd:SigningCertificate>
            <xd:Cert>
              <xd:CertDigest>
                <DigestMethod Algorithm="http://www.w3.org/2001/04/xmlenc#sha256"/>
                <DigestValue>Ez+NBCkBckkDl7xQqXPZ1rf3YEKZs3VVfxk8Du0nwt8=</DigestValue>
              </xd:CertDigest>
              <xd:IssuerSerial>
                <X509IssuerName>C=PY, O=ICPP, OU=Prestador Cualificado de Servicios de Confianza, CN=VIT S.A., SERIALNUMBER=RUC80080099-0</X509IssuerName>
                <X509SerialNumber>37359702806622203466835327759048162316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BCA-Solo para identificación</xd:CommitmentTypeQualifier>
            </xd:CommitmentTypeQualifiers>
          </xd:CommitmentTypeIndication>
        </xd:SignedDataObjectProperties>
      </xd:SignedProperties>
      <xd:UnsignedProperties>
        <xd:UnsignedSignatureProperties>
          <xd:CertificateValues>
            <xd:EncapsulatedX509Certificate>MIIHbjCCBVagAwIBAgIQSpdgnP2qBmVjBPSSUfh9kDANBgkqhkiG9w0BAQsFADBvMQswCQYDVQQGEwJQWTErMCkGA1UECgwiTWluaXN0ZXJpbyBkZSBJbmR1c3RyaWEgeSBDb21lcmNpbzEzMDEGA1UEAwwqQXV0b3JpZGFkIENlcnRpZmljYWRvcmEgUmHDrXogZGVsIFBhcmFndWF5MB4XDTIyMDgyMzE1Mzg1OFoXDTMxMDgyMzE1Mzg1OFowgYExFjAUBgNVBAUTDVJVQzgwMDgwMDk5LTAxETAPBgNVBAMTCFZJVCBTLkEuMTgwNgYDVQQLDC9QcmVzdGFkb3IgQ3VhbGlmaWNhZG8gZGUgU2VydmljaW9zIGRlIENvbmZpYW56YTENMAsGA1UECgwESUNQUDELMAkGA1UEBhMCUFkwggIiMA0GCSqGSIb3DQEBAQUAA4ICDwAwggIKAoICAQC/gCyq2lnZYFppRkpouXyzTwSNUIVxFKpnpqOz+6n31PMACcPFkGhFT5ruiaujjLBzAh+ctneA/SN3qOZ4hqOe+AcWNhErBtkD+h0NiMZHDBxpBdhlSxnzR/BeDIELfRGCBPuFSLFqOVZ2+alyEU5KzHXjzLR+1AmJtFxAzAiulTMRnxNIvPxScqYJqjRfkrQ9376s9HhI0Yeig4YwzKG9TpSXNnKYoPgwTeCVGCLK7TVwFW7RH7FXP9awg6mSbz7kjtotCqTk1HzfHFTkI0tetMgK+lvD2xjICkUmqCmcXVtTwEDxdSkiiC+uz3w4NonjtbsHEoqQpkO0jeACTu3fTUNkOPqh7dLvHnTve4G9Yg+hYjHR6TQ/VtAu83fHfYGQZZg+dW34KCYzjtnGNnbXXfajvb4OGzg8T5WSPqV/BBjHs+PGORc4I5EgF08Rx6vLujJSz/thP2oNcMi3RIQMCkAptZiaeTK/CW/HvxQWSqsRpYYnkf1ivlU3RWx0zUtdBSopFcIlOqfRhB+1zqvzGxC0rpoGbkkw3lERMPDQjUQlmQd5ikxYuzWfzJSx4icRhBzgXCRbAa/KC4FhGU3mRZyuiyZ7MR6kRSVD5qK4EUwuf+DzoVHmh2xU7ue89btRyCZ1Frir4WZGpalM0N3ycyLj6rRsxnlGX6cdKtu3OQIDAQABo4IB8TCCAe0wEgYDVR0TAQH/BAgwBgEB/wIBADAOBgNVHQ8BAf8EBAMCAQYwHQYDVR0OBBYEFLtlEStn7YY4IBwoZxkUBGXqkaGzMB8GA1UdIwQYMBaAFMLEEfIqaEQMACjsTNYp25L7Xr3WMHkGCCsGAQUFBwEBBG0wazA/BggrBgEFBQcwAoYzaHR0cHM6Ly93d3cuYWNyYWl6Lmdvdi5weS9jcnQvYWNfcmFpel9weV9zaGEyNTYuY3J0MCgGCCsGAQUFBzABhhxodHRwczovL3d3dy5lZmlybWEuY29tLnB5L3ZhMIHNBgNVHSAEgcUwgcIwgb8GA1UdIDCBtzA5BggrBgEFBQcCARYtaHR0cHM6Ly93d3cuYWNyYWl6Lmdvdi5weS9kcGMvRE9DLUlDUFAtMDEucGRmMHoGCCsGAQUFBwICMG4abFN1amV0byBhIGxhcyBjb25kaWNpb25lcyBkZSB1c28gZXhwdWVzdGFzIGVuIGxhIERlY2xhcmFjafNuIGRlIFBy4WN0aWNhcyBkZSBDZXJ0aWZpY2FjafNuIGRlIGxhIEFDIFJh7XogLSBQeTA8BgNVHR8ENTAzMDGgL6AthitodHRwOi8vd3d3LmFjcmFpei5nb3YucHkvYXJsL2FjX3JhaXpfcHkuY3JsMA0GCSqGSIb3DQEBCwUAA4ICAQBoDEALsfLuJkxRCTBEGdn7o5BSZwaFGaDcoCKQ7cXhuybJRLMOnEdS3BXkBpd82s8Ts2wS0yV+EcOOHf9KrZuf/+jtmclFuIZmhCPv3iZohVsmbCCuSo8aYFcvFcKif61s7mJTzyeI3w4KAk8zVAtZLRiq80CbWMAeVE+Ukd0xv15Td9ZS/r1xjAGRdeJHBTnMLdeVcgL8WbB3dSzjijIAJd3qqm86rB9uojSBoy0di9e2I0QJ6j7vSGF+e3ZyS4KIGsNJZfec3/+iJj3kwUCDZ4KE+FXeoRQBE0Cki661bI1tpuEOOUq7It4vWKwuGqE5kAvojULTkKAStepBf5oKeoThue2YImE8dNkhGp3NeQtFj7rJPp9GLvCD+SVKSfw64pdMeLJ/3krqazXBd4L+1ScyrweGp4TnH35gQIwLRYyabw+vogRy32ybJb+iLCROrN+VA70CpykIDuC4x9Cyj8OJ68uatHrmol4wLPflcsg0kNP0+Ri0NYaJnug/vSf/J1xqxkR7sZ8w3WhJAeDWSL5oMVZtQ0Lc48lTXiXAxf7weYaDcZr8SW2pHHJe8kcltKqq72eJUEz/wxdkynhvVJTJKGkJ8sh+jdNqDib/b2RD/ATI4324y+Q6C2mwDZJEIU9WTpbO5+Fq5fVs7sUJ82u543lcwgBlESrd9JK9Zw==</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ABD5FF55-D5A9-464E-814B-BE8E31893D64}"/>
</file>

<file path=customXml/itemProps2.xml><?xml version="1.0" encoding="utf-8"?>
<ds:datastoreItem xmlns:ds="http://schemas.openxmlformats.org/officeDocument/2006/customXml" ds:itemID="{75DF172B-9A19-4D82-B1DE-977DFBAD9CB6}"/>
</file>

<file path=customXml/itemProps3.xml><?xml version="1.0" encoding="utf-8"?>
<ds:datastoreItem xmlns:ds="http://schemas.openxmlformats.org/officeDocument/2006/customXml" ds:itemID="{6FC5317F-3733-4605-8FD8-DD2909DCEA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CARATULA</vt:lpstr>
      <vt:lpstr>INDICE</vt:lpstr>
      <vt:lpstr>01</vt:lpstr>
      <vt:lpstr>02</vt:lpstr>
      <vt:lpstr>03</vt:lpstr>
      <vt:lpstr>04</vt:lpstr>
      <vt:lpstr>05</vt:lpstr>
      <vt:lpstr>06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2025-03-10T20:41:48Z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y fmtid="{D5CDD505-2E9C-101B-9397-08002B2CF9AE}" pid="3" name="MediaServiceImageTags">
    <vt:lpwstr/>
  </property>
</Properties>
</file>