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4.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94F588E0-EAA9-4FA4-A6D7-0426B9F9B369}" xr6:coauthVersionLast="47" xr6:coauthVersionMax="47" xr10:uidLastSave="{00000000-0000-0000-0000-000000000000}"/>
  <bookViews>
    <workbookView xWindow="-120" yWindow="-120" windowWidth="20730" windowHeight="11160" tabRatio="719" activeTab="4" xr2:uid="{00000000-000D-0000-FFFF-FFFF00000000}"/>
  </bookViews>
  <sheets>
    <sheet name="EAN" sheetId="1" r:id="rId1"/>
    <sheet name="EIE" sheetId="2" r:id="rId2"/>
    <sheet name="EVAN" sheetId="3" r:id="rId3"/>
    <sheet name="EFE" sheetId="4" r:id="rId4"/>
    <sheet name="NOTAS" sheetId="5" r:id="rId5"/>
    <sheet name="Hoja1" sheetId="19" state="hidden" r:id="rId6"/>
  </sheets>
  <definedNames>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3" i="5" l="1"/>
  <c r="J476" i="5"/>
  <c r="K476" i="5"/>
  <c r="L476" i="5"/>
  <c r="B480" i="5"/>
  <c r="J864" i="5"/>
  <c r="K864" i="5"/>
  <c r="L864" i="5"/>
  <c r="M864" i="5"/>
  <c r="D138" i="5" l="1"/>
  <c r="C138" i="5" l="1"/>
  <c r="C131" i="5"/>
  <c r="C125" i="5"/>
  <c r="C119" i="5"/>
  <c r="C114" i="5"/>
  <c r="C24" i="4" l="1"/>
  <c r="E3" i="19" l="1"/>
  <c r="E4" i="19"/>
  <c r="E5" i="19"/>
  <c r="E6" i="19"/>
  <c r="E7" i="19"/>
  <c r="E8" i="19"/>
  <c r="E9" i="19"/>
  <c r="E10" i="19"/>
  <c r="E11" i="19"/>
  <c r="E12" i="19"/>
  <c r="E13" i="19"/>
  <c r="E14" i="19"/>
  <c r="E15" i="19"/>
  <c r="E16" i="19"/>
  <c r="E17" i="19"/>
  <c r="E18" i="19"/>
  <c r="E19" i="19"/>
  <c r="E20" i="19"/>
  <c r="E21" i="19"/>
  <c r="E22" i="19"/>
  <c r="E23" i="19"/>
  <c r="E2" i="19"/>
  <c r="D132" i="5"/>
  <c r="D126" i="5"/>
  <c r="D120" i="5"/>
  <c r="D115" i="5"/>
  <c r="E88" i="5"/>
  <c r="D29" i="4"/>
  <c r="D24" i="4"/>
  <c r="D16" i="2"/>
  <c r="D11" i="2"/>
  <c r="D7" i="2"/>
  <c r="D7" i="4" s="1"/>
  <c r="D113" i="5" s="1"/>
  <c r="D17" i="1"/>
  <c r="D12" i="1"/>
  <c r="D124" i="5" l="1"/>
  <c r="D118" i="5"/>
  <c r="E24" i="19"/>
  <c r="F22" i="19" s="1"/>
  <c r="D31" i="4"/>
  <c r="D17" i="2"/>
  <c r="D18" i="1"/>
  <c r="C16" i="2"/>
  <c r="D130" i="5" l="1"/>
  <c r="D135" i="5" s="1"/>
  <c r="F8" i="19"/>
  <c r="F2" i="19"/>
  <c r="F17" i="19"/>
  <c r="F10" i="19"/>
  <c r="F12" i="19"/>
  <c r="F5" i="19"/>
  <c r="F21" i="19"/>
  <c r="F14" i="19"/>
  <c r="F16" i="19"/>
  <c r="F9" i="19"/>
  <c r="F18" i="19"/>
  <c r="F3" i="19"/>
  <c r="F7" i="19"/>
  <c r="F11" i="19"/>
  <c r="F15" i="19"/>
  <c r="F19" i="19"/>
  <c r="F4" i="19"/>
  <c r="F20" i="19"/>
  <c r="F13" i="19"/>
  <c r="F6" i="19"/>
  <c r="F23" i="19"/>
  <c r="C11" i="2"/>
  <c r="C17" i="2" s="1"/>
  <c r="C120" i="5" l="1"/>
  <c r="B2" i="2" l="1"/>
  <c r="B2" i="3" s="1"/>
  <c r="B2" i="4" s="1"/>
  <c r="B2" i="5" s="1"/>
  <c r="B4" i="4" l="1"/>
  <c r="C115" i="5" l="1"/>
  <c r="C17" i="1"/>
  <c r="C12" i="1"/>
  <c r="C12" i="3"/>
  <c r="C18" i="1" l="1"/>
  <c r="C7" i="2" l="1"/>
  <c r="C7" i="4" s="1"/>
  <c r="C113" i="5" s="1"/>
  <c r="C124" i="5" l="1"/>
  <c r="C130" i="5" s="1"/>
  <c r="C135" i="5" s="1"/>
  <c r="C118" i="5"/>
  <c r="C132" i="5" l="1"/>
  <c r="C126" i="5"/>
  <c r="D88" i="5"/>
  <c r="C13" i="3" l="1"/>
  <c r="C29" i="4" l="1"/>
  <c r="C31" i="4" l="1"/>
  <c r="D13" i="3" l="1"/>
  <c r="E14" i="3" l="1"/>
</calcChain>
</file>

<file path=xl/sharedStrings.xml><?xml version="1.0" encoding="utf-8"?>
<sst xmlns="http://schemas.openxmlformats.org/spreadsheetml/2006/main" count="4055" uniqueCount="287">
  <si>
    <t>FONDO MUTUO PARA TODOS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</si>
  <si>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</si>
  <si>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</si>
  <si>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</si>
  <si>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</si>
  <si>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</si>
  <si>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</si>
  <si>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</si>
  <si>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</si>
  <si>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t>Cuentas a cobrar</t>
  </si>
  <si>
    <t>Intereses Devengados</t>
  </si>
  <si>
    <r>
      <t xml:space="preserve">Inversiones </t>
    </r>
    <r>
      <rPr>
        <b/>
        <u/>
        <sz val="11"/>
        <color theme="10"/>
        <rFont val="Gantari"/>
      </rPr>
      <t>Anexo I</t>
    </r>
  </si>
  <si>
    <t>TOTAL ACTIVO BRUTO</t>
  </si>
  <si>
    <t>PASIVO</t>
  </si>
  <si>
    <r>
      <t xml:space="preserve">Acreedores por Operaciones </t>
    </r>
    <r>
      <rPr>
        <b/>
        <sz val="11"/>
        <color rgb="FF000000"/>
        <rFont val="Gantari"/>
      </rPr>
      <t>(Nota 4.2)</t>
    </r>
  </si>
  <si>
    <r>
      <t xml:space="preserve">Comisiones a pagar a la administradora </t>
    </r>
    <r>
      <rPr>
        <b/>
        <sz val="11"/>
        <color rgb="FF000000"/>
        <rFont val="Gantari"/>
      </rPr>
      <t>(Nota 4.3)</t>
    </r>
  </si>
  <si>
    <t xml:space="preserve">Rescates a pagar </t>
  </si>
  <si>
    <t>TOTAL PASIVO</t>
  </si>
  <si>
    <t xml:space="preserve">TOTAL ACTIVO NETO </t>
  </si>
  <si>
    <t>CUOTAS PARTES EN CIRCULACIÓN</t>
  </si>
  <si>
    <t xml:space="preserve">VALOR CUOTA PARTE AL CIERRE </t>
  </si>
  <si>
    <t>Las 4 Notas y el Anexo I, II que acompañan son parte integrante de estos Estados Financieros</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</si>
  <si>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</si>
  <si>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</si>
  <si>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</si>
  <si>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</si>
  <si>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</si>
  <si>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</si>
  <si>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</si>
  <si>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</si>
  <si>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</si>
  <si>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</si>
  <si>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</si>
  <si>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</si>
  <si>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</si>
  <si>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</si>
  <si>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</si>
  <si>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TOTAL 31/12/2023</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</si>
  <si>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</si>
  <si>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</si>
  <si>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</si>
  <si>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</si>
  <si>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</si>
  <si>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</si>
  <si>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</si>
  <si>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</si>
  <si>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</si>
  <si>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</si>
  <si>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</si>
  <si>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</si>
  <si>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Matriculación</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</si>
  <si>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</si>
  <si>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</si>
  <si>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</si>
  <si>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</si>
  <si>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</si>
  <si>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</si>
  <si>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</si>
  <si>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</si>
  <si>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</si>
  <si>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</si>
  <si>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</si>
  <si>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</si>
  <si>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</si>
  <si>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</si>
  <si>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</si>
  <si>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</si>
  <si>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PARA TODOS RENTA FIJA EN GUARANÍES, que en adelante se denominará FONDO PARA TODOS, registrado en la Comisión Nacional de Valores de conformidad con la Resolución N.º 51 E/21 de fecha 20 de diciembre del 2021, el cual se regirá por el REGLAMENTO INTERNO, aprobado por Resolución 51 E/21 de fecha 20 de diciembre del 2021. El objeto del FONDO PARA TODOS será invertir en instrumentos de deuda. Está dirigido a personas físicas y jurídicas con horizonte de inversión acordes con la política de inversión del fondo. El riesgo del inversionista estará determinado por la naturaleza de los instrumentos en los que se inviertan los activos del FONDO PARA TODOS,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</si>
  <si>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</si>
  <si>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</si>
  <si>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</si>
  <si>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</si>
  <si>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</si>
  <si>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</si>
  <si>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</si>
  <si>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</si>
  <si>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</si>
  <si>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</si>
  <si>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</si>
  <si>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</si>
  <si>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31/12/2023</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</si>
  <si>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</si>
  <si>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</si>
  <si>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</si>
  <si>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</si>
  <si>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</si>
  <si>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</si>
  <si>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_Gastos Operacionales y comisión de la Sociedad Administradora:</t>
  </si>
  <si>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</si>
  <si>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TOTAL</t>
  </si>
  <si>
    <t>_Información Estadística</t>
  </si>
  <si>
    <t>MES</t>
  </si>
  <si>
    <t>VALOR CUOTA</t>
  </si>
  <si>
    <t>PATRIMONIO NETO DEL FONDO</t>
  </si>
  <si>
    <t>N° DE PARTICIPES</t>
  </si>
  <si>
    <t>1er. TRIMESTRE</t>
  </si>
  <si>
    <t>Enero</t>
  </si>
  <si>
    <t>Febrero</t>
  </si>
  <si>
    <t>Marzo</t>
  </si>
  <si>
    <t>2do. TRIMESTRE</t>
  </si>
  <si>
    <t>ABRIL</t>
  </si>
  <si>
    <t>MAYO</t>
  </si>
  <si>
    <t>JUNIO</t>
  </si>
  <si>
    <t>3er. TRIMESTRE</t>
  </si>
  <si>
    <t>JULIO</t>
  </si>
  <si>
    <t>AGOSTO</t>
  </si>
  <si>
    <t>SEPTIEMBRE</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</si>
  <si>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</si>
  <si>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</si>
  <si>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</si>
  <si>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Ueno Bank S.A</t>
  </si>
  <si>
    <r>
      <t xml:space="preserve">    </t>
    </r>
    <r>
      <rPr>
        <b/>
        <sz val="11"/>
        <color theme="1"/>
        <rFont val="Gantari"/>
      </rPr>
      <t xml:space="preserve">4.2) </t>
    </r>
    <r>
      <rPr>
        <b/>
        <u/>
        <sz val="11"/>
        <color theme="1"/>
        <rFont val="Gantari"/>
      </rPr>
      <t>Acreedores por Operación:</t>
    </r>
    <r>
      <rPr>
        <sz val="11"/>
        <color theme="1"/>
        <rFont val="Gantari"/>
      </rPr>
      <t xml:space="preserve"> Corresponde al cobro por matriculación que le cobra por única vez a cada cuotapartista</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</si>
  <si>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</si>
  <si>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</si>
  <si>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</si>
  <si>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</si>
  <si>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</si>
  <si>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</si>
  <si>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ANEXO I</t>
  </si>
  <si>
    <t>COMPOSICIÓN DE LAS INVERSIONES DEL FONDO</t>
  </si>
  <si>
    <t>Instrumento</t>
  </si>
  <si>
    <t>Emisor</t>
  </si>
  <si>
    <t>Grupo</t>
  </si>
  <si>
    <t>Sector</t>
  </si>
  <si>
    <t>País</t>
  </si>
  <si>
    <t>Fecha
Compra</t>
  </si>
  <si>
    <t>Fecha
 Vto.</t>
  </si>
  <si>
    <t>Moneda</t>
  </si>
  <si>
    <t>Monto</t>
  </si>
  <si>
    <t>Val. Compra</t>
  </si>
  <si>
    <t>Val. Contable</t>
  </si>
  <si>
    <t>Tasa</t>
  </si>
  <si>
    <t>Estado</t>
  </si>
  <si>
    <t>BONOS</t>
  </si>
  <si>
    <t>Alamo S.A.</t>
  </si>
  <si>
    <t>Paraguay</t>
  </si>
  <si>
    <t>17/07/2028</t>
  </si>
  <si>
    <t>PYG</t>
  </si>
  <si>
    <t>Alpaca S.A.</t>
  </si>
  <si>
    <t>28/01/2025</t>
  </si>
  <si>
    <t>27/01/2026</t>
  </si>
  <si>
    <t>BONOS SUBORDINADOS</t>
  </si>
  <si>
    <t>Banco Continental S.A.E.C.A.</t>
  </si>
  <si>
    <t>19/06/2025</t>
  </si>
  <si>
    <t>Biotec del Paraguay S.A.</t>
  </si>
  <si>
    <t>31/03/2025</t>
  </si>
  <si>
    <t>24/02/2026</t>
  </si>
  <si>
    <t>28/04/2027</t>
  </si>
  <si>
    <t>14/10/2027</t>
  </si>
  <si>
    <t>20/05/2027</t>
  </si>
  <si>
    <t>20/06/2028</t>
  </si>
  <si>
    <t>22/05/2025</t>
  </si>
  <si>
    <t>17/02/2028</t>
  </si>
  <si>
    <t>03/03/2027</t>
  </si>
  <si>
    <t>28/04/2026</t>
  </si>
  <si>
    <t>18/02/2027</t>
  </si>
  <si>
    <t>Cementos Concepción S.A.E.</t>
  </si>
  <si>
    <t>18/03/2030</t>
  </si>
  <si>
    <t>25/03/2030</t>
  </si>
  <si>
    <t>15/08/2031</t>
  </si>
  <si>
    <t>16/12/2030</t>
  </si>
  <si>
    <t>COOFY Ltda.</t>
  </si>
  <si>
    <t>05/04/2027</t>
  </si>
  <si>
    <t>Electroban S.A.E.C.A.</t>
  </si>
  <si>
    <t>17/06/2025</t>
  </si>
  <si>
    <t>17/03/2026</t>
  </si>
  <si>
    <t>07/07/2026</t>
  </si>
  <si>
    <t>19/06/2029</t>
  </si>
  <si>
    <t>17/06/2030</t>
  </si>
  <si>
    <t>21/08/2029</t>
  </si>
  <si>
    <t>13/03/2025</t>
  </si>
  <si>
    <t>21/11/2025</t>
  </si>
  <si>
    <t>16/10/2029</t>
  </si>
  <si>
    <t>20/03/2029</t>
  </si>
  <si>
    <t>Financiera Paraguayo Japonesa</t>
  </si>
  <si>
    <t>24/04/2029</t>
  </si>
  <si>
    <t>16/05/2028</t>
  </si>
  <si>
    <t>21/01/2031</t>
  </si>
  <si>
    <t>Frigorífico Concepción S.A.</t>
  </si>
  <si>
    <t>31/08/2027</t>
  </si>
  <si>
    <t>16/10/2025</t>
  </si>
  <si>
    <t>23/03/2026</t>
  </si>
  <si>
    <t>06/04/2028</t>
  </si>
  <si>
    <t>Gas Corona S.A.E.C.A.</t>
  </si>
  <si>
    <t>10/07/2025</t>
  </si>
  <si>
    <t>Grupo Vazquez S.A.E.</t>
  </si>
  <si>
    <t>27/06/2028</t>
  </si>
  <si>
    <t>29/06/2026</t>
  </si>
  <si>
    <t>28/06/2028</t>
  </si>
  <si>
    <t>INDEX S.A.C.I.</t>
  </si>
  <si>
    <t>22/09/2027</t>
  </si>
  <si>
    <t>02/11/2028</t>
  </si>
  <si>
    <t>06/05/2027</t>
  </si>
  <si>
    <t>04/05/2028</t>
  </si>
  <si>
    <t>22/03/2028</t>
  </si>
  <si>
    <t>Interfisa Banco S.A.E.C.A.</t>
  </si>
  <si>
    <t>ITTI S.A.E.C.A.</t>
  </si>
  <si>
    <t>24/11/2031</t>
  </si>
  <si>
    <t>19/12/2031</t>
  </si>
  <si>
    <t>21/06/2029</t>
  </si>
  <si>
    <t>29/01/2027</t>
  </si>
  <si>
    <t>27/11/2031</t>
  </si>
  <si>
    <t>19/05/2027</t>
  </si>
  <si>
    <t>23/11/2028</t>
  </si>
  <si>
    <t>26/06/2025</t>
  </si>
  <si>
    <t>Izaguirre Barrail Inversora S.A.E.C.A.</t>
  </si>
  <si>
    <t>03/11/2025</t>
  </si>
  <si>
    <t>22/01/2026</t>
  </si>
  <si>
    <t>02/04/2026</t>
  </si>
  <si>
    <t>20/02/2025</t>
  </si>
  <si>
    <t>20/07/2029</t>
  </si>
  <si>
    <t>20/02/2030</t>
  </si>
  <si>
    <t>19/05/2028</t>
  </si>
  <si>
    <t>25/04/2025</t>
  </si>
  <si>
    <t>04/10/2027</t>
  </si>
  <si>
    <t>Núcleo S.A.</t>
  </si>
  <si>
    <t>02/02/2028</t>
  </si>
  <si>
    <t>17/01/2031</t>
  </si>
  <si>
    <t>S.A.C.I. H. Petersen</t>
  </si>
  <si>
    <t>15/03/2027</t>
  </si>
  <si>
    <t>10/09/2029</t>
  </si>
  <si>
    <t>Telecel S.A.</t>
  </si>
  <si>
    <t>29/05/2026</t>
  </si>
  <si>
    <t>31/05/2029</t>
  </si>
  <si>
    <t>29/09/2028</t>
  </si>
  <si>
    <t>24/12/2029</t>
  </si>
  <si>
    <t>30/09/2031</t>
  </si>
  <si>
    <t>UENO BANK S.A.</t>
  </si>
  <si>
    <t>24/04/2025</t>
  </si>
  <si>
    <t>16/04/2025</t>
  </si>
  <si>
    <t>10/02/2026</t>
  </si>
  <si>
    <t>ueno Holding S.A.E.C.A.</t>
  </si>
  <si>
    <t>18/12/2025</t>
  </si>
  <si>
    <t>10/03/2025</t>
  </si>
  <si>
    <t>15/01/2026</t>
  </si>
  <si>
    <t>28/08/2026</t>
  </si>
  <si>
    <t>10/12/2026</t>
  </si>
  <si>
    <t>11/09/2025</t>
  </si>
  <si>
    <t>18/08/2026</t>
  </si>
  <si>
    <t>02/07/2025</t>
  </si>
  <si>
    <t>Zeta Banco S.A.E.C.A.</t>
  </si>
  <si>
    <t>BONOS FINANCIEROS</t>
  </si>
  <si>
    <t>TOTAL GENERAL</t>
  </si>
  <si>
    <t>Val. Nominal</t>
  </si>
  <si>
    <t>Financiero</t>
  </si>
  <si>
    <t>Automaq S.A.E.C.A.</t>
  </si>
  <si>
    <t>Banco Regional S.A.E.C.A.</t>
  </si>
  <si>
    <t>Finexpar S.A.E.C.A.</t>
  </si>
  <si>
    <t>Vision Banco S.A.E.C.A.</t>
  </si>
  <si>
    <t>SOLO</t>
  </si>
  <si>
    <t>Banco Familiar S.A.E.C.A.</t>
  </si>
  <si>
    <t>Banco Itaú Paraguay S.A.</t>
  </si>
  <si>
    <t>Banco Rio S.A.E.C.A.</t>
  </si>
  <si>
    <t>Cementos Concepción S.A.</t>
  </si>
  <si>
    <t>GRUPO CARTES</t>
  </si>
  <si>
    <t xml:space="preserve">Financiera Paraguayo </t>
  </si>
  <si>
    <t>GRUPO VAZQUEZ</t>
  </si>
  <si>
    <t xml:space="preserve">Izaguirre Barrail Inversora </t>
  </si>
  <si>
    <t>Sudameris Bank S.A.E.C.A.</t>
  </si>
  <si>
    <t>Correspondiente al 31/12/2024 comparativo al 31/12/2023</t>
  </si>
  <si>
    <t>TOTAL 31/12/2024</t>
  </si>
  <si>
    <t xml:space="preserve">El período que cubre los Estados Contables es del 01 de enero al 31 de diciembre de 2024 de forma comparativa con el mismo periodo del año anterior. </t>
  </si>
  <si>
    <t>4to. TRIMESTRE</t>
  </si>
  <si>
    <t>OCTUBRE</t>
  </si>
  <si>
    <t>NOVIEMBRE</t>
  </si>
  <si>
    <t>DICIEMBRE</t>
  </si>
  <si>
    <t>Acreedores - Matriculacion</t>
  </si>
  <si>
    <t>ENERSUR S.A.</t>
  </si>
  <si>
    <t>21/12/2027</t>
  </si>
  <si>
    <t>27/10/2026</t>
  </si>
  <si>
    <t>03/01/2030</t>
  </si>
  <si>
    <t>16/03/2027</t>
  </si>
  <si>
    <t>01/07/2026</t>
  </si>
  <si>
    <t>24/06/2027</t>
  </si>
  <si>
    <t>30/12/2026</t>
  </si>
  <si>
    <t>16/08/2028</t>
  </si>
  <si>
    <t>Cementos Concepcion S.A.E.</t>
  </si>
  <si>
    <t>Frigorifico Concepcion S.A.</t>
  </si>
  <si>
    <t>Nucleo S.A.</t>
  </si>
  <si>
    <t>Penalizacion</t>
  </si>
  <si>
    <t>Grupo Vázquez S.A.E.</t>
  </si>
  <si>
    <t>Visión Banco S.A.E.C.A.</t>
  </si>
  <si>
    <t>Grupo Vázquez </t>
  </si>
  <si>
    <t>||</t>
  </si>
  <si>
    <t>La cartera de inversiones está compuesta por el siguiente detalle, el criterio de evaluación es por el devengamiento diario. Al cierre de ejercicio 2023 la cartera esta concentrada en grupos económicos de la siguiente manera; Grupo Cartes 1,68%, Grupo Vázquez 11,54% con relación al Patrimonio Total del Fondo.</t>
  </si>
  <si>
    <t>Grupo Cartes Montañez</t>
  </si>
  <si>
    <t>Hasta la fecha, la cartera está compuesta por el siguiente saldo, valorizado al costo histórico mas el devengado. La exposición por grupo de empresas se detalla de la siguiente manera: Grupo Vázquez con un 27,52% y el Grupo Cartes Montaña de 6,56% con relación al Patrimonio Total del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</si>
</sst>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_ ;_ * \-#,##0_ ;_ * &quot;-&quot;_ ;_ @_ "/>
    <numFmt numFmtId="165" formatCode="_ * #,##0.00_ ;_ * \-#,##0.00_ ;_ * &quot;-&quot;??_ ;_ @_ "/>
    <numFmt numFmtId="166" formatCode="_ * #,##0.000000_ ;_ * \-#,##0.000000_ ;_ * &quot;-&quot;_ ;_ @_ "/>
    <numFmt numFmtId="167" formatCode="_ * #,##0.00_ ;_ * \-#,##0.00_ ;_ * &quot;-&quot;_ ;_ @_ "/>
    <numFmt numFmtId="168" formatCode="dd\ mmmmm\ yyyy"/>
    <numFmt numFmtId="169" formatCode="_ * #,##0.000000_ ;_ * \-#,##0.000000_ ;_ * &quot;-&quot;??????_ ;_ @_ "/>
    <numFmt numFmtId="170" formatCode="_(* #,##0.00_);_(* \(#,##0.00\);_(* &quot;-&quot;??_);_(@_)"/>
    <numFmt numFmtId="171" formatCode="#,##0.00#;\(#,##0.00#\-\)"/>
    <numFmt numFmtId="172" formatCode="#,##0.0000000000"/>
  </numFmts>
  <fonts count="27">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indexed="8"/>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u/>
      <sz val="11"/>
      <color theme="10"/>
      <name val="Gantari"/>
    </font>
    <font>
      <b/>
      <sz val="8"/>
      <color indexed="72"/>
      <name val="Gantari"/>
    </font>
    <font>
      <b/>
      <sz val="11"/>
      <color theme="1"/>
      <name val="Museo Sans 100"/>
      <family val="3"/>
    </font>
    <font>
      <sz val="11"/>
      <color rgb="FF001D35"/>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s>
  <cellStyleXfs count="11">
    <xf numFmtId="0" fontId="0" fillId="0" borderId="0"/>
    <xf numFmtId="164" fontId="1" fillId="0" borderId="0" applyFont="0" applyFill="0" applyBorder="0" applyAlignment="0" applyProtection="0"/>
    <xf numFmtId="0" fontId="2" fillId="0" borderId="0" applyNumberFormat="0" applyFont="0" applyFill="0" applyBorder="0" applyAlignment="0" applyProtection="0"/>
    <xf numFmtId="164"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70"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78">
    <xf numFmtId="0" fontId="0" fillId="0" borderId="0" xfId="0"/>
    <xf numFmtId="0" fontId="7" fillId="0" borderId="0" xfId="0" applyFont="1" applyAlignment="1">
      <alignment vertical="top"/>
    </xf>
    <xf numFmtId="164" fontId="0" fillId="0" borderId="0" xfId="1" applyFont="1"/>
    <xf numFmtId="164" fontId="8" fillId="0" borderId="0" xfId="0" applyNumberFormat="1" applyFont="1"/>
    <xf numFmtId="10" fontId="0" fillId="0" borderId="0" xfId="10" applyNumberFormat="1" applyFont="1"/>
    <xf numFmtId="0" fontId="9" fillId="0" borderId="0" xfId="0" applyFont="1"/>
    <xf numFmtId="0" fontId="10" fillId="0" borderId="0" xfId="9" applyNumberFormat="1" applyFont="1" applyFill="1" applyBorder="1" applyAlignment="1"/>
    <xf numFmtId="0" fontId="11" fillId="0" borderId="0" xfId="0" applyFont="1" applyAlignment="1">
      <alignment horizontal="left" vertical="top"/>
    </xf>
    <xf numFmtId="0" fontId="13" fillId="0" borderId="14" xfId="0" applyFont="1" applyBorder="1" applyAlignment="1">
      <alignment horizontal="centerContinuous" vertical="top"/>
    </xf>
    <xf numFmtId="0" fontId="13" fillId="0" borderId="1" xfId="0" applyFont="1" applyBorder="1" applyAlignment="1">
      <alignment horizontal="centerContinuous" vertical="top"/>
    </xf>
    <xf numFmtId="168" fontId="12" fillId="0" borderId="0" xfId="0" applyNumberFormat="1" applyFont="1" applyAlignment="1">
      <alignment vertical="top"/>
    </xf>
    <xf numFmtId="14" fontId="13" fillId="0" borderId="1" xfId="0" applyNumberFormat="1" applyFont="1" applyBorder="1" applyAlignment="1">
      <alignment horizontal="centerContinuous" vertical="top"/>
    </xf>
    <xf numFmtId="14" fontId="11" fillId="0" borderId="0" xfId="0" applyNumberFormat="1" applyFont="1" applyAlignment="1">
      <alignment horizontal="center" vertical="center"/>
    </xf>
    <xf numFmtId="0" fontId="11" fillId="0" borderId="0" xfId="0" applyFont="1" applyAlignment="1">
      <alignment horizontal="center" vertical="center"/>
    </xf>
    <xf numFmtId="0" fontId="9" fillId="0" borderId="0" xfId="0" applyFont="1" applyAlignment="1">
      <alignment wrapText="1"/>
    </xf>
    <xf numFmtId="0" fontId="12" fillId="0" borderId="1" xfId="0" applyFont="1" applyBorder="1" applyAlignment="1">
      <alignment horizontal="center" vertical="center" wrapText="1"/>
    </xf>
    <xf numFmtId="0" fontId="14" fillId="0" borderId="8" xfId="0" applyFont="1" applyBorder="1" applyAlignment="1">
      <alignment horizontal="left"/>
    </xf>
    <xf numFmtId="0" fontId="14" fillId="0" borderId="0" xfId="0" applyFont="1" applyAlignment="1">
      <alignment vertical="top"/>
    </xf>
    <xf numFmtId="0" fontId="14" fillId="0" borderId="0" xfId="0" applyFont="1" applyAlignment="1">
      <alignment horizontal="center" vertical="top"/>
    </xf>
    <xf numFmtId="14" fontId="14" fillId="0" borderId="0" xfId="0" applyNumberFormat="1" applyFont="1" applyAlignment="1">
      <alignment horizontal="center" vertical="top"/>
    </xf>
    <xf numFmtId="3" fontId="14" fillId="0" borderId="0" xfId="0" applyNumberFormat="1" applyFont="1" applyAlignment="1">
      <alignment horizontal="right" vertical="top"/>
    </xf>
    <xf numFmtId="3" fontId="14" fillId="0" borderId="0" xfId="0" applyNumberFormat="1" applyFont="1" applyAlignment="1">
      <alignment vertical="top"/>
    </xf>
    <xf numFmtId="171" fontId="14" fillId="0" borderId="9" xfId="0" applyNumberFormat="1" applyFont="1" applyBorder="1" applyAlignment="1">
      <alignment horizontal="center" vertical="top"/>
    </xf>
    <xf numFmtId="0" fontId="15" fillId="0" borderId="8" xfId="0" applyFont="1" applyBorder="1"/>
    <xf numFmtId="0" fontId="15" fillId="0" borderId="0" xfId="0" applyFont="1"/>
    <xf numFmtId="164" fontId="15" fillId="0" borderId="16" xfId="1" applyFont="1" applyBorder="1" applyAlignment="1"/>
    <xf numFmtId="0" fontId="9" fillId="0" borderId="13" xfId="0" applyFont="1" applyBorder="1"/>
    <xf numFmtId="0" fontId="9" fillId="0" borderId="14" xfId="0" applyFont="1" applyBorder="1"/>
    <xf numFmtId="0" fontId="9" fillId="0" borderId="15" xfId="0" applyFont="1" applyBorder="1"/>
    <xf numFmtId="0" fontId="10" fillId="0" borderId="0" xfId="9" applyFont="1" applyAlignment="1"/>
    <xf numFmtId="167" fontId="9" fillId="0" borderId="0" xfId="1" applyNumberFormat="1" applyFont="1"/>
    <xf numFmtId="165" fontId="9" fillId="0" borderId="0" xfId="0" applyNumberFormat="1" applyFont="1"/>
    <xf numFmtId="0" fontId="15" fillId="0" borderId="0" xfId="0" applyFont="1" applyAlignment="1">
      <alignment horizontal="left" wrapText="1"/>
    </xf>
    <xf numFmtId="0" fontId="9" fillId="0" borderId="0" xfId="0" applyFont="1" applyAlignment="1">
      <alignment vertical="top" wrapText="1"/>
    </xf>
    <xf numFmtId="0" fontId="15" fillId="0" borderId="0" xfId="0" applyFont="1" applyAlignment="1">
      <alignment horizontal="left" vertical="center" wrapText="1"/>
    </xf>
    <xf numFmtId="0" fontId="9"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9" fillId="0" borderId="1" xfId="0" applyFont="1" applyBorder="1" applyAlignment="1">
      <alignment horizontal="justify" vertical="center"/>
    </xf>
    <xf numFmtId="167" fontId="9" fillId="0" borderId="1" xfId="1" applyNumberFormat="1" applyFont="1" applyBorder="1" applyAlignment="1">
      <alignment horizontal="center" vertical="center"/>
    </xf>
    <xf numFmtId="164" fontId="9" fillId="0" borderId="2" xfId="1" applyFont="1" applyBorder="1" applyAlignment="1">
      <alignment horizontal="center" vertical="center"/>
    </xf>
    <xf numFmtId="164" fontId="9" fillId="0" borderId="4" xfId="1" applyFont="1" applyBorder="1" applyAlignment="1">
      <alignment horizontal="center" vertical="center"/>
    </xf>
    <xf numFmtId="164" fontId="15" fillId="0" borderId="1" xfId="1"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9" fillId="0" borderId="2" xfId="0" applyFont="1" applyBorder="1"/>
    <xf numFmtId="166" fontId="9" fillId="0" borderId="2" xfId="1" applyNumberFormat="1" applyFont="1" applyBorder="1" applyAlignment="1">
      <alignment horizontal="center" vertical="center"/>
    </xf>
    <xf numFmtId="0" fontId="9" fillId="0" borderId="3" xfId="0" applyFont="1" applyBorder="1"/>
    <xf numFmtId="166" fontId="9" fillId="0" borderId="3" xfId="1" applyNumberFormat="1" applyFont="1" applyBorder="1" applyAlignment="1">
      <alignment horizontal="center" vertical="center"/>
    </xf>
    <xf numFmtId="164" fontId="9" fillId="0" borderId="3" xfId="1" applyFont="1" applyBorder="1" applyAlignment="1">
      <alignment horizontal="center" vertical="center"/>
    </xf>
    <xf numFmtId="0" fontId="9" fillId="0" borderId="4" xfId="0" applyFont="1" applyBorder="1"/>
    <xf numFmtId="166" fontId="9" fillId="0" borderId="4" xfId="1" applyNumberFormat="1" applyFont="1" applyBorder="1" applyAlignment="1">
      <alignment horizontal="center" vertical="center"/>
    </xf>
    <xf numFmtId="0" fontId="15" fillId="0" borderId="5" xfId="0" applyFont="1" applyBorder="1"/>
    <xf numFmtId="166" fontId="9" fillId="0" borderId="0" xfId="1" applyNumberFormat="1" applyFont="1" applyBorder="1" applyAlignment="1">
      <alignment horizontal="right" vertical="center"/>
    </xf>
    <xf numFmtId="164" fontId="18" fillId="0" borderId="0" xfId="1" applyFont="1" applyBorder="1"/>
    <xf numFmtId="164" fontId="9" fillId="0" borderId="0" xfId="1" applyFont="1" applyBorder="1" applyAlignment="1">
      <alignment horizontal="center" vertical="center"/>
    </xf>
    <xf numFmtId="0" fontId="15" fillId="0" borderId="2" xfId="0" applyFont="1" applyBorder="1" applyAlignment="1">
      <alignment horizontal="center" vertical="center"/>
    </xf>
    <xf numFmtId="164" fontId="9" fillId="0" borderId="2" xfId="1" applyFont="1" applyBorder="1"/>
    <xf numFmtId="164" fontId="9" fillId="0" borderId="0" xfId="1" applyFont="1" applyBorder="1"/>
    <xf numFmtId="164" fontId="9" fillId="0" borderId="0" xfId="0" applyNumberFormat="1" applyFont="1"/>
    <xf numFmtId="164" fontId="9" fillId="0" borderId="4" xfId="1" applyFont="1" applyBorder="1"/>
    <xf numFmtId="0" fontId="9" fillId="0" borderId="1" xfId="0" applyFont="1" applyBorder="1"/>
    <xf numFmtId="164" fontId="9" fillId="0" borderId="1" xfId="1" applyFont="1" applyBorder="1"/>
    <xf numFmtId="164" fontId="9" fillId="0" borderId="0" xfId="0" applyNumberFormat="1" applyFont="1" applyAlignment="1">
      <alignment wrapText="1"/>
    </xf>
    <xf numFmtId="164" fontId="20" fillId="0" borderId="0" xfId="0" applyNumberFormat="1" applyFont="1"/>
    <xf numFmtId="0" fontId="10" fillId="0" borderId="0" xfId="9" applyFont="1"/>
    <xf numFmtId="0" fontId="15" fillId="0" borderId="1" xfId="0" applyFont="1" applyBorder="1"/>
    <xf numFmtId="164" fontId="15" fillId="0" borderId="2" xfId="1" applyFont="1" applyBorder="1"/>
    <xf numFmtId="0" fontId="16" fillId="0" borderId="8" xfId="0" applyFont="1" applyBorder="1"/>
    <xf numFmtId="164" fontId="15" fillId="0" borderId="3" xfId="1" applyFont="1" applyBorder="1"/>
    <xf numFmtId="0" fontId="9" fillId="0" borderId="8" xfId="0" applyFont="1" applyBorder="1"/>
    <xf numFmtId="164" fontId="9" fillId="0" borderId="3" xfId="1" applyFont="1" applyBorder="1"/>
    <xf numFmtId="0" fontId="15" fillId="0" borderId="1" xfId="0" applyFont="1" applyBorder="1" applyAlignment="1">
      <alignment horizontal="left" vertical="center" wrapText="1"/>
    </xf>
    <xf numFmtId="164" fontId="15" fillId="0" borderId="1" xfId="1" applyFont="1" applyBorder="1" applyAlignment="1">
      <alignment horizontal="center" vertical="center" wrapText="1"/>
    </xf>
    <xf numFmtId="0" fontId="15" fillId="0" borderId="1" xfId="0" applyFont="1" applyBorder="1" applyAlignment="1">
      <alignment horizontal="left" wrapText="1"/>
    </xf>
    <xf numFmtId="164" fontId="9" fillId="0" borderId="9" xfId="1" applyFont="1" applyBorder="1" applyAlignment="1">
      <alignment horizontal="center"/>
    </xf>
    <xf numFmtId="164" fontId="15" fillId="0" borderId="1" xfId="1" applyFont="1" applyBorder="1" applyAlignment="1">
      <alignment horizontal="center"/>
    </xf>
    <xf numFmtId="0" fontId="21" fillId="0" borderId="0" xfId="0" applyFont="1" applyAlignment="1">
      <alignment horizontal="left"/>
    </xf>
    <xf numFmtId="164" fontId="9" fillId="0" borderId="0" xfId="1" applyFont="1"/>
    <xf numFmtId="0" fontId="15" fillId="0" borderId="1" xfId="0" applyFont="1" applyBorder="1" applyAlignment="1">
      <alignment horizontal="center"/>
    </xf>
    <xf numFmtId="164" fontId="15" fillId="0" borderId="1" xfId="1" applyFont="1" applyFill="1" applyBorder="1"/>
    <xf numFmtId="0" fontId="15" fillId="0" borderId="2" xfId="0" applyFont="1" applyBorder="1"/>
    <xf numFmtId="164" fontId="9" fillId="0" borderId="2" xfId="1" applyFont="1" applyFill="1" applyBorder="1"/>
    <xf numFmtId="164" fontId="9" fillId="0" borderId="3" xfId="1" applyFont="1" applyFill="1" applyBorder="1"/>
    <xf numFmtId="0" fontId="15" fillId="0" borderId="4" xfId="0" applyFont="1" applyBorder="1"/>
    <xf numFmtId="164" fontId="15" fillId="0" borderId="4" xfId="1" applyFont="1" applyFill="1" applyBorder="1"/>
    <xf numFmtId="164" fontId="9" fillId="0" borderId="4" xfId="1" applyFont="1" applyFill="1" applyBorder="1"/>
    <xf numFmtId="14" fontId="15" fillId="0" borderId="1" xfId="0" applyNumberFormat="1" applyFont="1" applyBorder="1" applyAlignment="1">
      <alignment horizontal="center"/>
    </xf>
    <xf numFmtId="164" fontId="9" fillId="0" borderId="2" xfId="1" applyFont="1" applyBorder="1" applyAlignment="1"/>
    <xf numFmtId="164" fontId="15" fillId="0" borderId="1" xfId="1" applyFont="1" applyBorder="1"/>
    <xf numFmtId="164" fontId="15" fillId="0" borderId="6" xfId="1" applyFont="1" applyBorder="1"/>
    <xf numFmtId="0" fontId="22" fillId="2" borderId="1" xfId="0" applyFont="1" applyFill="1" applyBorder="1" applyAlignment="1">
      <alignment horizontal="center" vertical="center"/>
    </xf>
    <xf numFmtId="14" fontId="22" fillId="2" borderId="1" xfId="0" applyNumberFormat="1" applyFont="1" applyFill="1" applyBorder="1" applyAlignment="1">
      <alignment horizontal="center" vertical="center"/>
    </xf>
    <xf numFmtId="14" fontId="22" fillId="2" borderId="0" xfId="0" applyNumberFormat="1" applyFont="1" applyFill="1" applyAlignment="1">
      <alignment horizontal="center" vertical="center"/>
    </xf>
    <xf numFmtId="0" fontId="18" fillId="2" borderId="3" xfId="0" applyFont="1" applyFill="1" applyBorder="1" applyAlignment="1">
      <alignment vertical="center"/>
    </xf>
    <xf numFmtId="164" fontId="18" fillId="0" borderId="3" xfId="1" applyFont="1" applyBorder="1" applyAlignment="1">
      <alignment horizontal="center" vertical="center"/>
    </xf>
    <xf numFmtId="164" fontId="18" fillId="2" borderId="0" xfId="1" applyFont="1" applyFill="1" applyBorder="1" applyAlignment="1">
      <alignment horizontal="center" vertical="center"/>
    </xf>
    <xf numFmtId="164" fontId="18" fillId="2" borderId="3" xfId="1" applyFont="1" applyFill="1" applyBorder="1" applyAlignment="1">
      <alignment horizontal="center" vertical="center"/>
    </xf>
    <xf numFmtId="164" fontId="18" fillId="0" borderId="3" xfId="1" applyFont="1" applyFill="1" applyBorder="1" applyAlignment="1">
      <alignment horizontal="center" vertical="center"/>
    </xf>
    <xf numFmtId="164" fontId="18" fillId="2" borderId="8" xfId="1" applyFont="1" applyFill="1" applyBorder="1" applyAlignment="1">
      <alignment horizontal="center" vertical="center"/>
    </xf>
    <xf numFmtId="0" fontId="10" fillId="2" borderId="4" xfId="9" applyFont="1" applyFill="1" applyBorder="1" applyAlignment="1">
      <alignment vertical="center"/>
    </xf>
    <xf numFmtId="164" fontId="18" fillId="2" borderId="4" xfId="1" applyFont="1" applyFill="1" applyBorder="1" applyAlignment="1">
      <alignment horizontal="center" vertical="center"/>
    </xf>
    <xf numFmtId="0" fontId="22" fillId="2" borderId="4" xfId="0" applyFont="1" applyFill="1" applyBorder="1" applyAlignment="1">
      <alignment vertical="center"/>
    </xf>
    <xf numFmtId="164" fontId="22" fillId="2" borderId="1" xfId="1" applyFont="1" applyFill="1" applyBorder="1" applyAlignment="1">
      <alignment horizontal="center" vertical="center"/>
    </xf>
    <xf numFmtId="164" fontId="22" fillId="2" borderId="0" xfId="1" applyFont="1" applyFill="1" applyBorder="1" applyAlignment="1">
      <alignment horizontal="center" vertical="center"/>
    </xf>
    <xf numFmtId="0" fontId="22" fillId="2" borderId="1" xfId="0" applyFont="1" applyFill="1" applyBorder="1" applyAlignment="1">
      <alignment vertical="center"/>
    </xf>
    <xf numFmtId="0" fontId="18" fillId="2" borderId="2" xfId="0" applyFont="1" applyFill="1" applyBorder="1" applyAlignment="1">
      <alignment vertical="center"/>
    </xf>
    <xf numFmtId="164" fontId="18" fillId="2" borderId="2" xfId="1" applyFont="1" applyFill="1" applyBorder="1" applyAlignment="1">
      <alignment horizontal="center" vertical="center"/>
    </xf>
    <xf numFmtId="0" fontId="18" fillId="2" borderId="3" xfId="0" applyFont="1" applyFill="1" applyBorder="1" applyAlignment="1">
      <alignment horizontal="left" vertical="center"/>
    </xf>
    <xf numFmtId="164" fontId="22" fillId="0" borderId="1" xfId="1" applyFont="1" applyFill="1" applyBorder="1" applyAlignment="1">
      <alignment horizontal="center" vertical="center"/>
    </xf>
    <xf numFmtId="166" fontId="22" fillId="2" borderId="0" xfId="1" applyNumberFormat="1" applyFont="1" applyFill="1" applyBorder="1" applyAlignment="1">
      <alignment horizontal="center" vertical="center"/>
    </xf>
    <xf numFmtId="166" fontId="22" fillId="2" borderId="1" xfId="1" applyNumberFormat="1" applyFont="1" applyFill="1" applyBorder="1" applyAlignment="1">
      <alignment horizontal="center" vertical="center"/>
    </xf>
    <xf numFmtId="166" fontId="22" fillId="0" borderId="1" xfId="1" applyNumberFormat="1" applyFont="1" applyFill="1" applyBorder="1" applyAlignment="1">
      <alignment horizontal="center" vertical="center"/>
    </xf>
    <xf numFmtId="3" fontId="24" fillId="0" borderId="0" xfId="0" applyNumberFormat="1" applyFont="1" applyAlignment="1">
      <alignment vertical="top"/>
    </xf>
    <xf numFmtId="167" fontId="9" fillId="0" borderId="0" xfId="0" applyNumberFormat="1" applyFont="1"/>
    <xf numFmtId="166" fontId="9" fillId="0" borderId="0" xfId="1" applyNumberFormat="1" applyFont="1"/>
    <xf numFmtId="169" fontId="9" fillId="0" borderId="0" xfId="0" applyNumberFormat="1" applyFont="1"/>
    <xf numFmtId="14" fontId="15" fillId="0" borderId="2" xfId="0" applyNumberFormat="1" applyFont="1" applyBorder="1" applyAlignment="1">
      <alignment horizontal="center" vertical="center"/>
    </xf>
    <xf numFmtId="169" fontId="21" fillId="0" borderId="0" xfId="0" applyNumberFormat="1" applyFont="1" applyAlignment="1">
      <alignment horizontal="left"/>
    </xf>
    <xf numFmtId="172" fontId="24" fillId="0" borderId="0" xfId="0" applyNumberFormat="1" applyFont="1" applyAlignment="1">
      <alignment vertical="top"/>
    </xf>
    <xf numFmtId="0" fontId="0" fillId="0" borderId="8" xfId="0" applyBorder="1"/>
    <xf numFmtId="0" fontId="0" fillId="0" borderId="9" xfId="0" applyBorder="1"/>
    <xf numFmtId="164" fontId="15" fillId="0" borderId="14" xfId="1" applyFont="1" applyBorder="1" applyAlignment="1"/>
    <xf numFmtId="10" fontId="9" fillId="0" borderId="0" xfId="10" applyNumberFormat="1" applyFont="1"/>
    <xf numFmtId="0" fontId="9" fillId="0" borderId="10" xfId="0" applyFont="1" applyBorder="1" applyAlignment="1">
      <alignment horizontal="left" vertical="center"/>
    </xf>
    <xf numFmtId="0" fontId="25" fillId="0" borderId="0" xfId="0" applyFont="1"/>
    <xf numFmtId="0" fontId="25" fillId="0" borderId="12" xfId="0" applyFont="1" applyBorder="1"/>
    <xf numFmtId="164" fontId="9" fillId="0" borderId="11" xfId="1" applyFont="1" applyBorder="1" applyAlignment="1">
      <alignment horizontal="center" vertical="center"/>
    </xf>
    <xf numFmtId="164" fontId="9" fillId="0" borderId="14" xfId="1" applyFont="1" applyBorder="1" applyAlignment="1">
      <alignment horizontal="center" vertical="center"/>
    </xf>
    <xf numFmtId="0" fontId="0" fillId="0" borderId="10" xfId="0" applyBorder="1"/>
    <xf numFmtId="0" fontId="0" fillId="0" borderId="11" xfId="0" applyBorder="1"/>
    <xf numFmtId="14" fontId="0" fillId="0" borderId="11" xfId="0" applyNumberFormat="1" applyBorder="1"/>
    <xf numFmtId="164" fontId="0" fillId="0" borderId="11" xfId="1" applyFont="1" applyBorder="1"/>
    <xf numFmtId="0" fontId="0" fillId="0" borderId="12" xfId="0" applyBorder="1"/>
    <xf numFmtId="14" fontId="0" fillId="0" borderId="0" xfId="0" applyNumberFormat="1"/>
    <xf numFmtId="164" fontId="0" fillId="0" borderId="0" xfId="1" applyFont="1" applyBorder="1"/>
    <xf numFmtId="0" fontId="15" fillId="0" borderId="4" xfId="0" applyFont="1" applyBorder="1" applyAlignment="1">
      <alignment horizontal="center" vertical="center"/>
    </xf>
    <xf numFmtId="164" fontId="15" fillId="0" borderId="4" xfId="1" applyFont="1" applyBorder="1" applyAlignment="1">
      <alignment horizontal="center" vertical="center"/>
    </xf>
    <xf numFmtId="164" fontId="9" fillId="0" borderId="12" xfId="1" applyFont="1" applyBorder="1" applyAlignment="1">
      <alignment horizontal="center" vertical="center"/>
    </xf>
    <xf numFmtId="0" fontId="9" fillId="0" borderId="13" xfId="0" applyFont="1" applyBorder="1" applyAlignment="1">
      <alignment horizontal="left" vertical="center"/>
    </xf>
    <xf numFmtId="164" fontId="9" fillId="0" borderId="15" xfId="1" applyFont="1" applyBorder="1" applyAlignment="1">
      <alignment horizontal="center" vertical="center"/>
    </xf>
    <xf numFmtId="14" fontId="9" fillId="0" borderId="0" xfId="0" applyNumberFormat="1" applyFont="1"/>
    <xf numFmtId="0" fontId="9" fillId="0" borderId="9" xfId="0" applyFont="1" applyBorder="1"/>
    <xf numFmtId="0" fontId="26" fillId="0" borderId="0" xfId="0" applyFont="1"/>
    <xf numFmtId="0" fontId="21" fillId="0" borderId="0" xfId="0" applyFont="1" applyAlignment="1">
      <alignment horizontal="left"/>
    </xf>
    <xf numFmtId="0" fontId="9" fillId="0" borderId="0" xfId="0" applyFont="1" applyAlignment="1">
      <alignment horizontal="center"/>
    </xf>
    <xf numFmtId="0" fontId="15" fillId="3" borderId="0" xfId="0" applyFont="1" applyFill="1" applyAlignment="1">
      <alignment horizontal="center"/>
    </xf>
    <xf numFmtId="0" fontId="16" fillId="0" borderId="0" xfId="0" applyFont="1" applyAlignment="1">
      <alignment horizontal="center"/>
    </xf>
    <xf numFmtId="0" fontId="15" fillId="0" borderId="0" xfId="0" applyFont="1" applyAlignment="1">
      <alignment horizontal="center"/>
    </xf>
    <xf numFmtId="164" fontId="15" fillId="3" borderId="0" xfId="1" applyFont="1" applyFill="1" applyAlignment="1">
      <alignment horizontal="center"/>
    </xf>
    <xf numFmtId="0" fontId="15" fillId="0" borderId="0" xfId="0" applyFont="1" applyAlignment="1">
      <alignment horizontal="center" wrapText="1"/>
    </xf>
    <xf numFmtId="0" fontId="15" fillId="0" borderId="2" xfId="0" applyFont="1" applyBorder="1" applyAlignment="1">
      <alignment horizontal="left" wrapText="1"/>
    </xf>
    <xf numFmtId="0" fontId="15" fillId="0" borderId="4" xfId="0" applyFont="1" applyBorder="1" applyAlignment="1">
      <alignment horizontal="left" wrapText="1"/>
    </xf>
    <xf numFmtId="164" fontId="15" fillId="0" borderId="2" xfId="1" applyFont="1" applyFill="1" applyBorder="1" applyAlignment="1">
      <alignment horizontal="center"/>
    </xf>
    <xf numFmtId="164" fontId="15" fillId="0" borderId="4" xfId="1" applyFont="1" applyFill="1" applyBorder="1" applyAlignment="1">
      <alignment horizontal="center"/>
    </xf>
    <xf numFmtId="14" fontId="11" fillId="0" borderId="0" xfId="0" applyNumberFormat="1" applyFont="1" applyAlignment="1">
      <alignment horizontal="left" vertical="center" wrapText="1"/>
    </xf>
    <xf numFmtId="0" fontId="15" fillId="0" borderId="14" xfId="0" applyFont="1" applyBorder="1" applyAlignment="1">
      <alignment horizontal="center"/>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14" fontId="13" fillId="0" borderId="5" xfId="0" applyNumberFormat="1" applyFont="1" applyBorder="1" applyAlignment="1">
      <alignment horizontal="center" vertical="top"/>
    </xf>
    <xf numFmtId="14" fontId="13" fillId="0" borderId="6" xfId="0" applyNumberFormat="1" applyFont="1" applyBorder="1" applyAlignment="1">
      <alignment horizontal="center" vertical="top"/>
    </xf>
    <xf numFmtId="14" fontId="13" fillId="0" borderId="7" xfId="0" applyNumberFormat="1" applyFont="1" applyBorder="1" applyAlignment="1">
      <alignment horizontal="center" vertical="top"/>
    </xf>
    <xf numFmtId="0" fontId="15" fillId="0" borderId="0" xfId="0" applyFont="1" applyAlignment="1">
      <alignment horizontal="left" wrapText="1"/>
    </xf>
    <xf numFmtId="0" fontId="15" fillId="0" borderId="0" xfId="0" applyFont="1" applyAlignment="1">
      <alignment horizontal="left"/>
    </xf>
    <xf numFmtId="0" fontId="9" fillId="0" borderId="0" xfId="0" applyFont="1" applyAlignment="1">
      <alignment horizontal="left" wrapText="1"/>
    </xf>
    <xf numFmtId="0" fontId="15" fillId="0" borderId="0" xfId="0" applyFont="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16" fillId="0" borderId="0" xfId="0" applyFont="1" applyAlignment="1">
      <alignment horizontal="center" wrapText="1"/>
    </xf>
    <xf numFmtId="0" fontId="9" fillId="0" borderId="0" xfId="0" applyFont="1" applyAlignment="1">
      <alignment horizontal="center" wrapText="1"/>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I27"/>
  <sheetViews>
    <sheetView showGridLines="0" workbookViewId="0">
      <selection activeCell="C25" sqref="C25:C27"/>
    </sheetView>
  </sheetViews>
  <sheetFormatPr baseColWidth="10" defaultColWidth="9.140625" defaultRowHeight="14.25"/>
  <cols>
    <col min="1" max="1" width="3.5703125" style="5" customWidth="1"/>
    <col min="2" max="2" width="52.7109375" style="5" customWidth="1"/>
    <col min="3" max="3" width="23.140625" style="5" bestFit="1" customWidth="1"/>
    <col min="4" max="4" width="21.28515625" style="5" customWidth="1"/>
    <col min="5" max="5" width="3.5703125" style="5" customWidth="1"/>
    <col min="6" max="6" width="12.7109375" style="5" bestFit="1" customWidth="1"/>
    <col min="7" max="7" width="15.5703125" style="30" bestFit="1" customWidth="1"/>
    <col min="8" max="8" width="9.140625" style="5"/>
    <col min="9" max="9" width="15.5703125" style="5" bestFit="1" customWidth="1"/>
    <col min="10" max="16384" width="9.140625" style="5"/>
  </cols>
  <sheetData>
    <row r="1" spans="1:6">
      <c r="A1" s="68" t="s">
        <v>5</v>
      </c>
    </row>
    <row r="2" spans="1:6" ht="15">
      <c r="B2" s="149" t="s">
        <v>0</v>
      </c>
      <c r="C2" s="149"/>
      <c r="D2" s="149"/>
    </row>
    <row r="3" spans="1:6" ht="15">
      <c r="B3" s="150" t="s">
        <v>1</v>
      </c>
      <c r="C3" s="150"/>
      <c r="D3" s="150"/>
    </row>
    <row r="4" spans="1:6" ht="15">
      <c r="B4" s="151" t="s">
        <v>259</v>
      </c>
      <c r="C4" s="151"/>
      <c r="D4" s="151"/>
    </row>
    <row r="5" spans="1:6" ht="15">
      <c r="B5" s="151" t="s">
        <v>6</v>
      </c>
      <c r="C5" s="151"/>
      <c r="D5" s="151"/>
    </row>
    <row r="7" spans="1:6" ht="15">
      <c r="B7" s="94" t="s">
        <v>7</v>
      </c>
      <c r="C7" s="95">
        <v>45657</v>
      </c>
      <c r="D7" s="95">
        <v>45291</v>
      </c>
      <c r="E7" s="96"/>
    </row>
    <row r="8" spans="1:6" ht="15">
      <c r="B8" s="97" t="s">
        <v>8</v>
      </c>
      <c r="C8" s="98">
        <v>532650206</v>
      </c>
      <c r="D8" s="98">
        <v>36684505</v>
      </c>
      <c r="E8" s="99"/>
    </row>
    <row r="9" spans="1:6">
      <c r="B9" s="97" t="s">
        <v>9</v>
      </c>
      <c r="C9" s="100">
        <v>0</v>
      </c>
      <c r="D9" s="100">
        <v>2939924</v>
      </c>
      <c r="E9" s="99"/>
    </row>
    <row r="10" spans="1:6">
      <c r="B10" s="97" t="s">
        <v>10</v>
      </c>
      <c r="C10" s="101">
        <v>6547310</v>
      </c>
      <c r="D10" s="101">
        <v>2656086.66</v>
      </c>
      <c r="E10" s="102"/>
      <c r="F10" s="148"/>
    </row>
    <row r="11" spans="1:6" ht="15">
      <c r="B11" s="103" t="s">
        <v>11</v>
      </c>
      <c r="C11" s="104">
        <v>21819072791.429985</v>
      </c>
      <c r="D11" s="104">
        <v>8567165823</v>
      </c>
      <c r="E11" s="102"/>
      <c r="F11" s="148"/>
    </row>
    <row r="12" spans="1:6" ht="15">
      <c r="B12" s="105" t="s">
        <v>12</v>
      </c>
      <c r="C12" s="106">
        <f>SUM(C8:C11)</f>
        <v>22358270307.429985</v>
      </c>
      <c r="D12" s="106">
        <f>SUM(D8:D11)</f>
        <v>8609446338.6599998</v>
      </c>
      <c r="E12" s="107"/>
    </row>
    <row r="13" spans="1:6" ht="15">
      <c r="B13" s="108" t="s">
        <v>13</v>
      </c>
      <c r="C13" s="106"/>
      <c r="D13" s="106"/>
      <c r="E13" s="107"/>
    </row>
    <row r="14" spans="1:6" ht="15">
      <c r="B14" s="109" t="s">
        <v>14</v>
      </c>
      <c r="C14" s="110">
        <v>35600000</v>
      </c>
      <c r="D14" s="110">
        <v>2250000</v>
      </c>
      <c r="E14" s="99"/>
    </row>
    <row r="15" spans="1:6" ht="15">
      <c r="B15" s="111" t="s">
        <v>15</v>
      </c>
      <c r="C15" s="100">
        <v>60746497</v>
      </c>
      <c r="D15" s="100">
        <v>23035494</v>
      </c>
      <c r="E15" s="99"/>
    </row>
    <row r="16" spans="1:6">
      <c r="B16" s="97" t="s">
        <v>16</v>
      </c>
      <c r="C16" s="100">
        <v>0</v>
      </c>
      <c r="D16" s="100">
        <v>0</v>
      </c>
      <c r="E16" s="99"/>
    </row>
    <row r="17" spans="2:9" ht="15">
      <c r="B17" s="108" t="s">
        <v>17</v>
      </c>
      <c r="C17" s="106">
        <f>+SUM(C14:C16)</f>
        <v>96346497</v>
      </c>
      <c r="D17" s="106">
        <f>+SUM(D14:D16)</f>
        <v>25285494</v>
      </c>
      <c r="E17" s="107"/>
    </row>
    <row r="18" spans="2:9" ht="15">
      <c r="B18" s="108" t="s">
        <v>18</v>
      </c>
      <c r="C18" s="112">
        <f>+C12-C17</f>
        <v>22261923810.429985</v>
      </c>
      <c r="D18" s="112">
        <f>+D12-D17</f>
        <v>8584160844.6599998</v>
      </c>
      <c r="E18" s="113"/>
      <c r="F18" s="62"/>
    </row>
    <row r="19" spans="2:9" ht="15">
      <c r="B19" s="108" t="s">
        <v>19</v>
      </c>
      <c r="C19" s="114">
        <v>173752.19759336681</v>
      </c>
      <c r="D19" s="115">
        <v>72949.935771446311</v>
      </c>
      <c r="E19" s="113"/>
      <c r="I19" s="119"/>
    </row>
    <row r="20" spans="2:9" ht="15">
      <c r="B20" s="108" t="s">
        <v>20</v>
      </c>
      <c r="C20" s="115">
        <v>128124.55968200001</v>
      </c>
      <c r="D20" s="115">
        <v>117671.945203</v>
      </c>
    </row>
    <row r="22" spans="2:9">
      <c r="B22" s="147" t="s">
        <v>21</v>
      </c>
      <c r="C22" s="147"/>
      <c r="D22" s="121"/>
      <c r="E22" s="62"/>
    </row>
    <row r="23" spans="2:9" ht="15">
      <c r="B23" s="24"/>
      <c r="C23" s="116"/>
      <c r="D23" s="122"/>
      <c r="E23" s="81"/>
    </row>
    <row r="24" spans="2:9">
      <c r="C24" s="61"/>
      <c r="D24" s="61"/>
      <c r="E24" s="117"/>
    </row>
    <row r="25" spans="2:9">
      <c r="C25" s="61"/>
      <c r="D25" s="61"/>
    </row>
    <row r="26" spans="2:9">
      <c r="C26" s="118"/>
      <c r="D26" s="118"/>
    </row>
    <row r="27" spans="2:9">
      <c r="C27" s="119"/>
      <c r="D27" s="119"/>
    </row>
  </sheetData>
  <mergeCells count="6">
    <mergeCell ref="B22:C22"/>
    <mergeCell ref="F10:F11"/>
    <mergeCell ref="B2:D2"/>
    <mergeCell ref="B3:D3"/>
    <mergeCell ref="B4:D4"/>
    <mergeCell ref="B5:D5"/>
  </mergeCells>
  <hyperlinks>
    <hyperlink ref="A1" location="INDICE!A1" display="INDICE!A1" xr:uid="{6B0E43CA-D2DB-4852-9D6C-9F9A602766EB}"/>
    <hyperlink ref="B11" location="'06'!A1" display="Inversiones " xr:uid="{B9FB7D52-3CFD-407E-993D-9DA8C6D9BAA8}"/>
  </hyperlinks>
  <pageMargins left="0.7" right="0.7" top="0.75" bottom="0.75" header="0.3" footer="0.3"/>
  <pageSetup orientation="portrait" r:id="rId1"/>
  <ignoredErrors>
    <ignoredError sqref="C12:D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workbookViewId="0">
      <selection activeCell="C10" sqref="C10"/>
    </sheetView>
  </sheetViews>
  <sheetFormatPr baseColWidth="10" defaultColWidth="11.42578125" defaultRowHeight="14.25"/>
  <cols>
    <col min="1" max="1" width="3.5703125" style="5" customWidth="1"/>
    <col min="2" max="2" width="52.7109375" style="5" customWidth="1"/>
    <col min="3" max="4" width="18.7109375" style="5" customWidth="1"/>
    <col min="5" max="5" width="3.5703125" style="5" customWidth="1"/>
    <col min="6" max="6" width="12.42578125" style="5" bestFit="1" customWidth="1"/>
    <col min="7" max="16384" width="11.42578125" style="5"/>
  </cols>
  <sheetData>
    <row r="1" spans="1:7">
      <c r="A1" s="68" t="s">
        <v>5</v>
      </c>
    </row>
    <row r="2" spans="1:7" ht="15">
      <c r="B2" s="149" t="str">
        <f>+EAN!B2</f>
        <v>FONDO MUTUO PARA TODOS RENTA FIJA EN GUARANÍES</v>
      </c>
      <c r="C2" s="149"/>
      <c r="D2" s="149"/>
    </row>
    <row r="3" spans="1:7" ht="15">
      <c r="B3" s="150" t="s">
        <v>22</v>
      </c>
      <c r="C3" s="150"/>
      <c r="D3" s="150"/>
    </row>
    <row r="4" spans="1:7" ht="15">
      <c r="B4" s="151" t="s">
        <v>259</v>
      </c>
      <c r="C4" s="151"/>
      <c r="D4" s="151"/>
    </row>
    <row r="5" spans="1:7" ht="15">
      <c r="B5" s="151" t="s">
        <v>6</v>
      </c>
      <c r="C5" s="151"/>
      <c r="D5" s="151"/>
    </row>
    <row r="7" spans="1:7" s="24" customFormat="1" ht="15">
      <c r="B7" s="82" t="s">
        <v>23</v>
      </c>
      <c r="C7" s="90">
        <f>+EAN!C7</f>
        <v>45657</v>
      </c>
      <c r="D7" s="90">
        <f>+EAN!D7</f>
        <v>45291</v>
      </c>
    </row>
    <row r="8" spans="1:7" ht="15">
      <c r="B8" s="50" t="s">
        <v>24</v>
      </c>
      <c r="C8" s="91">
        <v>31990992</v>
      </c>
      <c r="D8" s="91">
        <v>-32803355</v>
      </c>
      <c r="F8" s="30"/>
      <c r="G8" s="31"/>
    </row>
    <row r="9" spans="1:7">
      <c r="B9" s="50" t="s">
        <v>25</v>
      </c>
      <c r="C9" s="74">
        <v>1642203385</v>
      </c>
      <c r="D9" s="74">
        <v>575579122</v>
      </c>
    </row>
    <row r="10" spans="1:7" ht="15">
      <c r="B10" s="50" t="s">
        <v>26</v>
      </c>
      <c r="C10" s="74">
        <v>234866</v>
      </c>
      <c r="D10" s="74">
        <v>40278615</v>
      </c>
    </row>
    <row r="11" spans="1:7" s="24" customFormat="1" ht="15">
      <c r="B11" s="69" t="s">
        <v>27</v>
      </c>
      <c r="C11" s="92">
        <f>SUM(C8:C10)</f>
        <v>1674429243</v>
      </c>
      <c r="D11" s="92">
        <f>SUM(D8:D10)</f>
        <v>583054382</v>
      </c>
    </row>
    <row r="12" spans="1:7" s="24" customFormat="1" ht="15">
      <c r="B12" s="55" t="s">
        <v>28</v>
      </c>
      <c r="C12" s="93"/>
      <c r="D12" s="93"/>
    </row>
    <row r="13" spans="1:7">
      <c r="B13" s="48" t="s">
        <v>29</v>
      </c>
      <c r="C13" s="60">
        <v>498400398</v>
      </c>
      <c r="D13" s="60">
        <v>160449599</v>
      </c>
    </row>
    <row r="14" spans="1:7">
      <c r="B14" s="50" t="s">
        <v>30</v>
      </c>
      <c r="C14" s="74">
        <v>0</v>
      </c>
      <c r="D14" s="74">
        <v>0</v>
      </c>
    </row>
    <row r="15" spans="1:7" ht="15">
      <c r="B15" s="50" t="s">
        <v>31</v>
      </c>
      <c r="C15" s="74">
        <v>0</v>
      </c>
      <c r="D15" s="74">
        <v>0</v>
      </c>
    </row>
    <row r="16" spans="1:7" s="24" customFormat="1" ht="15">
      <c r="B16" s="69" t="s">
        <v>32</v>
      </c>
      <c r="C16" s="92">
        <f>SUM(C13:C15)</f>
        <v>498400398</v>
      </c>
      <c r="D16" s="92">
        <f>SUM(D13:D15)</f>
        <v>160449599</v>
      </c>
    </row>
    <row r="17" spans="2:4" s="24" customFormat="1" ht="15">
      <c r="B17" s="69" t="s">
        <v>33</v>
      </c>
      <c r="C17" s="92">
        <f>+C11-C16</f>
        <v>1176028845</v>
      </c>
      <c r="D17" s="92">
        <f>+D11-D16</f>
        <v>422604783</v>
      </c>
    </row>
    <row r="19" spans="2:4">
      <c r="B19" s="147" t="s">
        <v>21</v>
      </c>
      <c r="C19" s="147"/>
      <c r="D19" s="80"/>
    </row>
    <row r="20" spans="2:4">
      <c r="C20" s="62"/>
      <c r="D20" s="62"/>
    </row>
    <row r="21" spans="2:4">
      <c r="C21" s="62"/>
      <c r="D21" s="62"/>
    </row>
  </sheetData>
  <mergeCells count="5">
    <mergeCell ref="B19:C19"/>
    <mergeCell ref="B2:D2"/>
    <mergeCell ref="B3:D3"/>
    <mergeCell ref="B4:D4"/>
    <mergeCell ref="B5:D5"/>
  </mergeCells>
  <hyperlinks>
    <hyperlink ref="A1" location="INDICE!A1" display="INDICE!A1" xr:uid="{A23ED2F9-D8EB-426D-AF3D-BC6E2634EFB9}"/>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6"/>
  <sheetViews>
    <sheetView showGridLines="0" workbookViewId="0">
      <selection activeCell="B7" sqref="B7:E14"/>
    </sheetView>
  </sheetViews>
  <sheetFormatPr baseColWidth="10" defaultColWidth="11.42578125" defaultRowHeight="14.25"/>
  <cols>
    <col min="1" max="1" width="3.5703125" style="5" customWidth="1"/>
    <col min="2" max="2" width="30.85546875" style="5" customWidth="1"/>
    <col min="3" max="3" width="20.7109375" style="5" bestFit="1" customWidth="1"/>
    <col min="4" max="4" width="20" style="5" customWidth="1"/>
    <col min="5" max="5" width="21.140625" style="5" bestFit="1" customWidth="1"/>
    <col min="6" max="6" width="3.5703125" style="5" customWidth="1"/>
    <col min="7" max="7" width="18.7109375" style="5" bestFit="1" customWidth="1"/>
    <col min="8" max="8" width="13.5703125" style="5" bestFit="1" customWidth="1"/>
    <col min="9" max="16384" width="11.42578125" style="5"/>
  </cols>
  <sheetData>
    <row r="1" spans="1:10">
      <c r="A1" s="68" t="s">
        <v>5</v>
      </c>
    </row>
    <row r="2" spans="1:10" ht="15">
      <c r="B2" s="152" t="str">
        <f>+EIE!B2</f>
        <v>FONDO MUTUO PARA TODOS RENTA FIJA EN GUARANÍES</v>
      </c>
      <c r="C2" s="152"/>
      <c r="D2" s="152"/>
      <c r="E2" s="152"/>
    </row>
    <row r="3" spans="1:10" ht="15">
      <c r="B3" s="150" t="s">
        <v>2</v>
      </c>
      <c r="C3" s="150"/>
      <c r="D3" s="150"/>
      <c r="E3" s="150"/>
    </row>
    <row r="4" spans="1:10" ht="15" customHeight="1">
      <c r="B4" s="153" t="s">
        <v>259</v>
      </c>
      <c r="C4" s="153"/>
      <c r="D4" s="153"/>
      <c r="E4" s="153"/>
    </row>
    <row r="5" spans="1:10" ht="15">
      <c r="B5" s="151" t="s">
        <v>6</v>
      </c>
      <c r="C5" s="151"/>
      <c r="D5" s="151"/>
      <c r="E5" s="151"/>
    </row>
    <row r="7" spans="1:10" ht="15">
      <c r="B7" s="82" t="s">
        <v>34</v>
      </c>
      <c r="C7" s="82" t="s">
        <v>35</v>
      </c>
      <c r="D7" s="82" t="s">
        <v>36</v>
      </c>
      <c r="E7" s="82" t="s">
        <v>37</v>
      </c>
    </row>
    <row r="8" spans="1:10" ht="15">
      <c r="B8" s="69" t="s">
        <v>38</v>
      </c>
      <c r="C8" s="83">
        <v>8161556062</v>
      </c>
      <c r="D8" s="83">
        <v>422604783</v>
      </c>
      <c r="E8" s="83">
        <v>8584160845</v>
      </c>
      <c r="G8" s="30"/>
      <c r="H8" s="30"/>
      <c r="I8" s="30"/>
      <c r="J8" s="31"/>
    </row>
    <row r="9" spans="1:10" ht="15">
      <c r="B9" s="84" t="s">
        <v>39</v>
      </c>
      <c r="C9" s="85"/>
      <c r="D9" s="85"/>
      <c r="E9" s="85"/>
    </row>
    <row r="10" spans="1:10">
      <c r="B10" s="50" t="s">
        <v>40</v>
      </c>
      <c r="C10" s="86">
        <v>16892644335</v>
      </c>
      <c r="D10" s="86"/>
      <c r="E10" s="86"/>
    </row>
    <row r="11" spans="1:10">
      <c r="B11" s="50" t="s">
        <v>41</v>
      </c>
      <c r="C11" s="86">
        <v>-4390910215</v>
      </c>
      <c r="D11" s="86"/>
      <c r="E11" s="86"/>
    </row>
    <row r="12" spans="1:10" ht="15">
      <c r="B12" s="87" t="s">
        <v>42</v>
      </c>
      <c r="C12" s="88">
        <f>+C10+C11</f>
        <v>12501734120</v>
      </c>
      <c r="D12" s="89"/>
      <c r="E12" s="89"/>
    </row>
    <row r="13" spans="1:10" ht="15">
      <c r="B13" s="154" t="s">
        <v>43</v>
      </c>
      <c r="C13" s="156">
        <f>+E8+C12</f>
        <v>21085894965</v>
      </c>
      <c r="D13" s="156">
        <f>+EIE!C17</f>
        <v>1176028845</v>
      </c>
      <c r="E13" s="84" t="s">
        <v>260</v>
      </c>
    </row>
    <row r="14" spans="1:10" ht="15">
      <c r="B14" s="155"/>
      <c r="C14" s="157"/>
      <c r="D14" s="157"/>
      <c r="E14" s="88">
        <f>+C13+D13</f>
        <v>22261923810</v>
      </c>
      <c r="G14" s="81"/>
      <c r="H14" s="62"/>
    </row>
    <row r="15" spans="1:10">
      <c r="D15" s="62"/>
      <c r="E15" s="62"/>
    </row>
    <row r="16" spans="1:10">
      <c r="B16" s="147" t="s">
        <v>21</v>
      </c>
      <c r="C16" s="147"/>
      <c r="D16" s="147"/>
      <c r="E16" s="147"/>
    </row>
    <row r="17" spans="3:3">
      <c r="C17" s="81"/>
    </row>
    <row r="19" spans="3:3">
      <c r="C19" s="81"/>
    </row>
    <row r="20" spans="3:3">
      <c r="C20" s="81"/>
    </row>
    <row r="21" spans="3:3">
      <c r="C21" s="81"/>
    </row>
    <row r="22" spans="3:3">
      <c r="C22" s="81"/>
    </row>
    <row r="23" spans="3:3">
      <c r="C23" s="81"/>
    </row>
    <row r="24" spans="3:3">
      <c r="C24" s="81"/>
    </row>
    <row r="26" spans="3:3">
      <c r="C26" s="62"/>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7"/>
  <sheetViews>
    <sheetView showGridLines="0" topLeftCell="A16" workbookViewId="0">
      <selection activeCell="C27" sqref="C27"/>
    </sheetView>
  </sheetViews>
  <sheetFormatPr baseColWidth="10" defaultColWidth="11.42578125" defaultRowHeight="14.25"/>
  <cols>
    <col min="1" max="1" width="3.5703125" style="5" customWidth="1"/>
    <col min="2" max="2" width="58.140625" style="5" bestFit="1" customWidth="1"/>
    <col min="3" max="4" width="22.7109375" style="5" customWidth="1"/>
    <col min="5" max="5" width="3.5703125" style="5" customWidth="1"/>
    <col min="6" max="16384" width="11.42578125" style="5"/>
  </cols>
  <sheetData>
    <row r="1" spans="1:4">
      <c r="A1" s="68" t="s">
        <v>5</v>
      </c>
    </row>
    <row r="2" spans="1:4" ht="15">
      <c r="B2" s="149" t="str">
        <f>+EVAN!B2</f>
        <v>FONDO MUTUO PARA TODOS RENTA FIJA EN GUARANÍES</v>
      </c>
      <c r="C2" s="149"/>
      <c r="D2" s="149"/>
    </row>
    <row r="3" spans="1:4" ht="15">
      <c r="B3" s="150" t="s">
        <v>3</v>
      </c>
      <c r="C3" s="150"/>
      <c r="D3" s="150"/>
    </row>
    <row r="4" spans="1:4" ht="15">
      <c r="B4" s="151" t="str">
        <f>+EIE!B4</f>
        <v>Correspondiente al 31/12/2024 comparativo al 31/12/2023</v>
      </c>
      <c r="C4" s="151"/>
      <c r="D4" s="151"/>
    </row>
    <row r="5" spans="1:4" ht="15">
      <c r="B5" s="151" t="s">
        <v>6</v>
      </c>
      <c r="C5" s="151"/>
      <c r="D5" s="151"/>
    </row>
    <row r="7" spans="1:4" s="24" customFormat="1" ht="15">
      <c r="B7" s="36" t="s">
        <v>44</v>
      </c>
      <c r="C7" s="37">
        <f>+EIE!C7</f>
        <v>45657</v>
      </c>
      <c r="D7" s="37">
        <f>+EIE!D7</f>
        <v>45291</v>
      </c>
    </row>
    <row r="8" spans="1:4" s="24" customFormat="1" ht="15">
      <c r="B8" s="69" t="s">
        <v>45</v>
      </c>
      <c r="C8" s="70">
        <v>36684505</v>
      </c>
      <c r="D8" s="70">
        <v>73252746</v>
      </c>
    </row>
    <row r="9" spans="1:4" s="24" customFormat="1" ht="15">
      <c r="B9" s="71" t="s">
        <v>46</v>
      </c>
      <c r="C9" s="70"/>
      <c r="D9" s="70"/>
    </row>
    <row r="10" spans="1:4" s="24" customFormat="1" ht="15">
      <c r="B10" s="71" t="s">
        <v>47</v>
      </c>
      <c r="C10" s="72"/>
      <c r="D10" s="72"/>
    </row>
    <row r="11" spans="1:4">
      <c r="B11" s="73" t="s">
        <v>48</v>
      </c>
      <c r="C11" s="74">
        <v>234866</v>
      </c>
      <c r="D11" s="74">
        <v>148930</v>
      </c>
    </row>
    <row r="12" spans="1:4">
      <c r="B12" s="73" t="s">
        <v>49</v>
      </c>
      <c r="C12" s="74">
        <v>0</v>
      </c>
      <c r="D12" s="74">
        <v>0</v>
      </c>
    </row>
    <row r="13" spans="1:4">
      <c r="B13" s="73" t="s">
        <v>50</v>
      </c>
      <c r="C13" s="74">
        <v>33350000</v>
      </c>
      <c r="D13" s="74">
        <v>0</v>
      </c>
    </row>
    <row r="14" spans="1:4">
      <c r="B14" s="73" t="s">
        <v>51</v>
      </c>
      <c r="C14" s="74">
        <v>0</v>
      </c>
      <c r="D14" s="74">
        <v>0</v>
      </c>
    </row>
    <row r="15" spans="1:4" s="24" customFormat="1" ht="15">
      <c r="B15" s="23" t="s">
        <v>52</v>
      </c>
      <c r="C15" s="72"/>
      <c r="D15" s="72"/>
    </row>
    <row r="16" spans="1:4">
      <c r="B16" s="73" t="s">
        <v>53</v>
      </c>
      <c r="C16" s="74">
        <v>0</v>
      </c>
      <c r="D16" s="74">
        <v>0</v>
      </c>
    </row>
    <row r="17" spans="2:4">
      <c r="B17" s="73" t="s">
        <v>54</v>
      </c>
      <c r="C17" s="74">
        <v>-16509092273</v>
      </c>
      <c r="D17" s="74">
        <v>-8154788859</v>
      </c>
    </row>
    <row r="18" spans="2:4">
      <c r="B18" s="73" t="s">
        <v>55</v>
      </c>
      <c r="C18" s="74">
        <v>-460689396</v>
      </c>
      <c r="D18" s="74">
        <v>-142452169</v>
      </c>
    </row>
    <row r="19" spans="2:4">
      <c r="B19" s="73" t="s">
        <v>56</v>
      </c>
      <c r="C19" s="74">
        <v>0</v>
      </c>
      <c r="D19" s="74">
        <v>0</v>
      </c>
    </row>
    <row r="20" spans="2:4">
      <c r="B20" s="73" t="s">
        <v>57</v>
      </c>
      <c r="C20" s="74">
        <v>0</v>
      </c>
      <c r="D20" s="74">
        <v>0</v>
      </c>
    </row>
    <row r="21" spans="2:4">
      <c r="B21" s="73" t="s">
        <v>58</v>
      </c>
      <c r="C21" s="74">
        <v>3311143307</v>
      </c>
      <c r="D21" s="74">
        <v>1256884069</v>
      </c>
    </row>
    <row r="22" spans="2:4">
      <c r="B22" s="73" t="s">
        <v>59</v>
      </c>
      <c r="C22" s="74">
        <v>1619285077</v>
      </c>
      <c r="D22" s="74">
        <v>832281440</v>
      </c>
    </row>
    <row r="23" spans="2:4">
      <c r="B23" s="73" t="s">
        <v>60</v>
      </c>
      <c r="C23" s="63">
        <v>0</v>
      </c>
      <c r="D23" s="63">
        <v>-41830000</v>
      </c>
    </row>
    <row r="24" spans="2:4" s="34" customFormat="1" ht="30">
      <c r="B24" s="75" t="s">
        <v>61</v>
      </c>
      <c r="C24" s="76">
        <f>SUM(C9:C23)</f>
        <v>-12005768419</v>
      </c>
      <c r="D24" s="76">
        <f>SUM(D9:D23)</f>
        <v>-6249756589</v>
      </c>
    </row>
    <row r="25" spans="2:4" ht="6.75" customHeight="1">
      <c r="B25" s="73"/>
      <c r="C25" s="60"/>
      <c r="D25" s="60"/>
    </row>
    <row r="26" spans="2:4" s="24" customFormat="1" ht="15">
      <c r="B26" s="71" t="s">
        <v>62</v>
      </c>
      <c r="C26" s="72"/>
      <c r="D26" s="72"/>
    </row>
    <row r="27" spans="2:4">
      <c r="B27" s="73" t="s">
        <v>63</v>
      </c>
      <c r="C27" s="74">
        <v>-4390910215</v>
      </c>
      <c r="D27" s="74">
        <v>-1558727927</v>
      </c>
    </row>
    <row r="28" spans="2:4">
      <c r="B28" s="73" t="s">
        <v>40</v>
      </c>
      <c r="C28" s="63">
        <v>16892644335</v>
      </c>
      <c r="D28" s="63">
        <v>7771916275</v>
      </c>
    </row>
    <row r="29" spans="2:4" s="32" customFormat="1" ht="30">
      <c r="B29" s="77" t="s">
        <v>64</v>
      </c>
      <c r="C29" s="76">
        <f>+C27+C28</f>
        <v>12501734120</v>
      </c>
      <c r="D29" s="76">
        <f>+D27+D28</f>
        <v>6213188348</v>
      </c>
    </row>
    <row r="30" spans="2:4" ht="6.75" customHeight="1">
      <c r="B30" s="73"/>
      <c r="C30" s="78"/>
      <c r="D30" s="78"/>
    </row>
    <row r="31" spans="2:4" s="24" customFormat="1" ht="15">
      <c r="B31" s="69" t="s">
        <v>65</v>
      </c>
      <c r="C31" s="79">
        <f>+C8+C24+C29</f>
        <v>532650206</v>
      </c>
      <c r="D31" s="79">
        <f>+D8+D24+D29</f>
        <v>36684505</v>
      </c>
    </row>
    <row r="33" spans="2:4">
      <c r="B33" s="147" t="s">
        <v>21</v>
      </c>
      <c r="C33" s="147"/>
      <c r="D33" s="80"/>
    </row>
    <row r="34" spans="2:4">
      <c r="C34" s="62"/>
      <c r="D34" s="62"/>
    </row>
    <row r="35" spans="2:4">
      <c r="C35" s="62"/>
      <c r="D35" s="62"/>
    </row>
    <row r="36" spans="2:4">
      <c r="C36" s="81"/>
      <c r="D36" s="81"/>
    </row>
    <row r="37" spans="2:4">
      <c r="C37" s="81"/>
      <c r="D37" s="81"/>
    </row>
  </sheetData>
  <mergeCells count="5">
    <mergeCell ref="B33:C33"/>
    <mergeCell ref="B2:D2"/>
    <mergeCell ref="B3:D3"/>
    <mergeCell ref="B4:D4"/>
    <mergeCell ref="B5:D5"/>
  </mergeCells>
  <hyperlinks>
    <hyperlink ref="A1" location="INDICE!A1" display="INDICE" xr:uid="{630895AD-8647-40C8-91E2-41E112A0799E}"/>
  </hyperlinks>
  <pageMargins left="0.7" right="0.7" top="0.75" bottom="0.75" header="0.3" footer="0.3"/>
  <pageSetup orientation="portrait" r:id="rId1"/>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865"/>
  <sheetViews>
    <sheetView showGridLines="0" tabSelected="1" topLeftCell="C1" workbookViewId="0">
      <pane ySplit="3" topLeftCell="A466" activePane="bottomLeft" state="frozen"/>
      <selection activeCell="A4" sqref="A4"/>
      <selection pane="bottomLeft" activeCell="F473" sqref="F473"/>
    </sheetView>
  </sheetViews>
  <sheetFormatPr baseColWidth="10" defaultColWidth="11.42578125" defaultRowHeight="14.25"/>
  <cols>
    <col min="1" max="1" width="3.5703125" style="5" customWidth="1"/>
    <col min="2" max="2" width="34.28515625" style="5" customWidth="1"/>
    <col min="3" max="3" width="22.140625" style="5" bestFit="1" customWidth="1"/>
    <col min="4" max="4" width="26.85546875" style="5" bestFit="1" customWidth="1"/>
    <col min="5" max="5" width="19.28515625" style="5" customWidth="1"/>
    <col min="6" max="6" width="24.140625" style="5" customWidth="1"/>
    <col min="7" max="7" width="14.5703125" style="5" customWidth="1"/>
    <col min="8" max="8" width="13.42578125" style="5" bestFit="1" customWidth="1"/>
    <col min="9" max="9" width="11.42578125" style="5"/>
    <col min="10" max="12" width="16.7109375" style="5" customWidth="1"/>
    <col min="13" max="16384" width="11.42578125" style="5"/>
  </cols>
  <sheetData>
    <row r="1" spans="1:12">
      <c r="A1" s="29" t="s">
        <v>5</v>
      </c>
    </row>
    <row r="2" spans="1:12" s="14" customFormat="1" ht="15">
      <c r="B2" s="149" t="str">
        <f>+EFE!B2</f>
        <v>FONDO MUTUO PARA TODOS RENTA FIJA EN GUARANÍES</v>
      </c>
      <c r="C2" s="149"/>
      <c r="D2" s="149"/>
      <c r="E2" s="149"/>
      <c r="F2" s="149"/>
    </row>
    <row r="3" spans="1:12" s="14" customFormat="1" ht="15">
      <c r="B3" s="176" t="s">
        <v>4</v>
      </c>
      <c r="C3" s="176"/>
      <c r="D3" s="176"/>
      <c r="E3" s="176"/>
      <c r="F3" s="176"/>
      <c r="H3" s="30"/>
      <c r="I3" s="30"/>
      <c r="J3" s="30"/>
      <c r="K3" s="31"/>
    </row>
    <row r="4" spans="1:12" s="14" customFormat="1" ht="15">
      <c r="B4" s="166" t="s">
        <v>66</v>
      </c>
      <c r="C4" s="166"/>
      <c r="D4" s="166"/>
      <c r="E4" s="166"/>
      <c r="F4" s="166"/>
    </row>
    <row r="5" spans="1:12" s="14" customFormat="1" ht="15">
      <c r="B5" s="32"/>
      <c r="C5" s="32"/>
      <c r="D5" s="32"/>
      <c r="E5" s="32"/>
      <c r="F5" s="32"/>
    </row>
    <row r="6" spans="1:12" s="14" customFormat="1">
      <c r="B6" s="171" t="s">
        <v>67</v>
      </c>
      <c r="C6" s="171"/>
      <c r="D6" s="171"/>
      <c r="E6" s="171"/>
      <c r="F6" s="171"/>
      <c r="H6" s="33"/>
      <c r="I6" s="33"/>
      <c r="J6" s="33"/>
      <c r="K6" s="33"/>
      <c r="L6" s="33"/>
    </row>
    <row r="7" spans="1:12" s="14" customFormat="1">
      <c r="B7" s="171"/>
      <c r="C7" s="171"/>
      <c r="D7" s="171"/>
      <c r="E7" s="171"/>
      <c r="F7" s="171"/>
      <c r="H7" s="33"/>
      <c r="I7" s="33"/>
      <c r="J7" s="33"/>
      <c r="K7" s="33"/>
      <c r="L7" s="33"/>
    </row>
    <row r="8" spans="1:12" s="14" customFormat="1">
      <c r="B8" s="171"/>
      <c r="C8" s="171"/>
      <c r="D8" s="171"/>
      <c r="E8" s="171"/>
      <c r="F8" s="171"/>
      <c r="H8" s="33"/>
      <c r="I8" s="33"/>
      <c r="J8" s="33"/>
      <c r="K8" s="33"/>
      <c r="L8" s="33"/>
    </row>
    <row r="9" spans="1:12" s="14" customFormat="1">
      <c r="B9" s="171"/>
      <c r="C9" s="171"/>
      <c r="D9" s="171"/>
      <c r="E9" s="171"/>
      <c r="F9" s="171"/>
      <c r="H9" s="33"/>
      <c r="I9" s="33"/>
      <c r="J9" s="33"/>
      <c r="K9" s="33"/>
      <c r="L9" s="33"/>
    </row>
    <row r="10" spans="1:12" s="14" customFormat="1">
      <c r="B10" s="171"/>
      <c r="C10" s="171"/>
      <c r="D10" s="171"/>
      <c r="E10" s="171"/>
      <c r="F10" s="171"/>
      <c r="H10" s="33"/>
      <c r="I10" s="33"/>
      <c r="J10" s="33"/>
      <c r="K10" s="33"/>
      <c r="L10" s="33"/>
    </row>
    <row r="11" spans="1:12" s="14" customFormat="1">
      <c r="B11" s="171"/>
      <c r="C11" s="171"/>
      <c r="D11" s="171"/>
      <c r="E11" s="171"/>
      <c r="F11" s="171"/>
      <c r="H11" s="33"/>
      <c r="I11" s="33"/>
      <c r="J11" s="33"/>
      <c r="K11" s="33"/>
      <c r="L11" s="33"/>
    </row>
    <row r="12" spans="1:12" s="14" customFormat="1">
      <c r="B12" s="171"/>
      <c r="C12" s="171"/>
      <c r="D12" s="171"/>
      <c r="E12" s="171"/>
      <c r="F12" s="171"/>
    </row>
    <row r="13" spans="1:12" s="14" customFormat="1">
      <c r="B13" s="171"/>
      <c r="C13" s="171"/>
      <c r="D13" s="171"/>
      <c r="E13" s="171"/>
      <c r="F13" s="171"/>
    </row>
    <row r="14" spans="1:12" s="14" customFormat="1">
      <c r="B14" s="171"/>
      <c r="C14" s="171"/>
      <c r="D14" s="171"/>
      <c r="E14" s="171"/>
      <c r="F14" s="171"/>
    </row>
    <row r="15" spans="1:12" s="14" customFormat="1" ht="15">
      <c r="B15" s="166" t="s">
        <v>68</v>
      </c>
      <c r="C15" s="166"/>
      <c r="D15" s="166"/>
      <c r="E15" s="166"/>
      <c r="F15" s="166"/>
    </row>
    <row r="16" spans="1:12" s="14" customFormat="1" ht="15">
      <c r="B16" s="32"/>
      <c r="C16" s="32"/>
      <c r="D16" s="32"/>
      <c r="E16" s="32"/>
      <c r="F16" s="32"/>
    </row>
    <row r="17" spans="2:6" s="14" customFormat="1" ht="15">
      <c r="B17" s="166" t="s">
        <v>69</v>
      </c>
      <c r="C17" s="166"/>
      <c r="D17" s="166"/>
      <c r="E17" s="166"/>
      <c r="F17" s="166"/>
    </row>
    <row r="18" spans="2:6" s="14" customFormat="1">
      <c r="B18" s="171" t="s">
        <v>70</v>
      </c>
      <c r="C18" s="171"/>
      <c r="D18" s="171"/>
      <c r="E18" s="171"/>
      <c r="F18" s="171"/>
    </row>
    <row r="19" spans="2:6" s="14" customFormat="1">
      <c r="B19" s="171"/>
      <c r="C19" s="171"/>
      <c r="D19" s="171"/>
      <c r="E19" s="171"/>
      <c r="F19" s="171"/>
    </row>
    <row r="20" spans="2:6" s="14" customFormat="1">
      <c r="B20" s="171"/>
      <c r="C20" s="171"/>
      <c r="D20" s="171"/>
      <c r="E20" s="171"/>
      <c r="F20" s="171"/>
    </row>
    <row r="21" spans="2:6" s="14" customFormat="1">
      <c r="B21" s="171"/>
      <c r="C21" s="171"/>
      <c r="D21" s="171"/>
      <c r="E21" s="171"/>
      <c r="F21" s="171"/>
    </row>
    <row r="22" spans="2:6" s="14" customFormat="1">
      <c r="B22" s="171"/>
      <c r="C22" s="171"/>
      <c r="D22" s="171"/>
      <c r="E22" s="171"/>
      <c r="F22" s="171"/>
    </row>
    <row r="23" spans="2:6" s="14" customFormat="1">
      <c r="B23" s="171"/>
      <c r="C23" s="171"/>
      <c r="D23" s="171"/>
      <c r="E23" s="171"/>
      <c r="F23" s="171"/>
    </row>
    <row r="24" spans="2:6" s="14" customFormat="1">
      <c r="B24" s="171"/>
      <c r="C24" s="171"/>
      <c r="D24" s="171"/>
      <c r="E24" s="171"/>
      <c r="F24" s="171"/>
    </row>
    <row r="25" spans="2:6" s="14" customFormat="1">
      <c r="B25" s="171"/>
      <c r="C25" s="171"/>
      <c r="D25" s="171"/>
      <c r="E25" s="171"/>
      <c r="F25" s="171"/>
    </row>
    <row r="26" spans="2:6" s="14" customFormat="1">
      <c r="B26" s="171"/>
      <c r="C26" s="171"/>
      <c r="D26" s="171"/>
      <c r="E26" s="171"/>
      <c r="F26" s="171"/>
    </row>
    <row r="27" spans="2:6" s="14" customFormat="1">
      <c r="B27" s="171"/>
      <c r="C27" s="171"/>
      <c r="D27" s="171"/>
      <c r="E27" s="171"/>
      <c r="F27" s="171"/>
    </row>
    <row r="28" spans="2:6" s="14" customFormat="1">
      <c r="B28" s="171"/>
      <c r="C28" s="171"/>
      <c r="D28" s="171"/>
      <c r="E28" s="171"/>
      <c r="F28" s="171"/>
    </row>
    <row r="29" spans="2:6" s="14" customFormat="1">
      <c r="B29" s="171"/>
      <c r="C29" s="171"/>
      <c r="D29" s="171"/>
      <c r="E29" s="171"/>
      <c r="F29" s="171"/>
    </row>
    <row r="30" spans="2:6" s="14" customFormat="1">
      <c r="B30" s="171"/>
      <c r="C30" s="171"/>
      <c r="D30" s="171"/>
      <c r="E30" s="171"/>
      <c r="F30" s="171"/>
    </row>
    <row r="31" spans="2:6" s="14" customFormat="1">
      <c r="B31" s="171"/>
      <c r="C31" s="171"/>
      <c r="D31" s="171"/>
      <c r="E31" s="171"/>
      <c r="F31" s="171"/>
    </row>
    <row r="32" spans="2:6" s="14" customFormat="1">
      <c r="B32" s="171"/>
      <c r="C32" s="171"/>
      <c r="D32" s="171"/>
      <c r="E32" s="171"/>
      <c r="F32" s="171"/>
    </row>
    <row r="33" spans="2:6" s="14" customFormat="1">
      <c r="B33" s="171"/>
      <c r="C33" s="171"/>
      <c r="D33" s="171"/>
      <c r="E33" s="171"/>
      <c r="F33" s="171"/>
    </row>
    <row r="34" spans="2:6" s="14" customFormat="1">
      <c r="B34" s="171"/>
      <c r="C34" s="171"/>
      <c r="D34" s="171"/>
      <c r="E34" s="171"/>
      <c r="F34" s="171"/>
    </row>
    <row r="35" spans="2:6" s="14" customFormat="1">
      <c r="B35" s="171"/>
      <c r="C35" s="171"/>
      <c r="D35" s="171"/>
      <c r="E35" s="171"/>
      <c r="F35" s="171"/>
    </row>
    <row r="36" spans="2:6" s="14" customFormat="1">
      <c r="B36" s="171"/>
      <c r="C36" s="171"/>
      <c r="D36" s="171"/>
      <c r="E36" s="171"/>
      <c r="F36" s="171"/>
    </row>
    <row r="37" spans="2:6" s="14" customFormat="1">
      <c r="B37" s="171"/>
      <c r="C37" s="171"/>
      <c r="D37" s="171"/>
      <c r="E37" s="171"/>
      <c r="F37" s="171"/>
    </row>
    <row r="38" spans="2:6" s="14" customFormat="1">
      <c r="B38" s="171"/>
      <c r="C38" s="171"/>
      <c r="D38" s="171"/>
      <c r="E38" s="171"/>
      <c r="F38" s="171"/>
    </row>
    <row r="39" spans="2:6" s="14" customFormat="1">
      <c r="B39" s="171"/>
      <c r="C39" s="171"/>
      <c r="D39" s="171"/>
      <c r="E39" s="171"/>
      <c r="F39" s="171"/>
    </row>
    <row r="40" spans="2:6" s="14" customFormat="1">
      <c r="B40" s="171"/>
      <c r="C40" s="171"/>
      <c r="D40" s="171"/>
      <c r="E40" s="171"/>
      <c r="F40" s="171"/>
    </row>
    <row r="41" spans="2:6" s="14" customFormat="1">
      <c r="B41" s="171"/>
      <c r="C41" s="171"/>
      <c r="D41" s="171"/>
      <c r="E41" s="171"/>
      <c r="F41" s="171"/>
    </row>
    <row r="42" spans="2:6" s="14" customFormat="1">
      <c r="B42" s="171"/>
      <c r="C42" s="171"/>
      <c r="D42" s="171"/>
      <c r="E42" s="171"/>
      <c r="F42" s="171"/>
    </row>
    <row r="43" spans="2:6" s="14" customFormat="1">
      <c r="B43" s="171"/>
      <c r="C43" s="171"/>
      <c r="D43" s="171"/>
      <c r="E43" s="171"/>
      <c r="F43" s="171"/>
    </row>
    <row r="44" spans="2:6" s="14" customFormat="1">
      <c r="B44" s="171"/>
      <c r="C44" s="171"/>
      <c r="D44" s="171"/>
      <c r="E44" s="171"/>
      <c r="F44" s="171"/>
    </row>
    <row r="45" spans="2:6" s="14" customFormat="1">
      <c r="B45" s="171"/>
      <c r="C45" s="171"/>
      <c r="D45" s="171"/>
      <c r="E45" s="171"/>
      <c r="F45" s="171"/>
    </row>
    <row r="46" spans="2:6" s="14" customFormat="1">
      <c r="B46" s="171"/>
      <c r="C46" s="171"/>
      <c r="D46" s="171"/>
      <c r="E46" s="171"/>
      <c r="F46" s="171"/>
    </row>
    <row r="47" spans="2:6" s="14" customFormat="1">
      <c r="B47" s="171"/>
      <c r="C47" s="171"/>
      <c r="D47" s="171"/>
      <c r="E47" s="171"/>
      <c r="F47" s="171"/>
    </row>
    <row r="48" spans="2:6" s="14" customFormat="1" ht="15">
      <c r="B48" s="166" t="s">
        <v>71</v>
      </c>
      <c r="C48" s="166"/>
      <c r="D48" s="166"/>
      <c r="E48" s="166"/>
      <c r="F48" s="166"/>
    </row>
    <row r="49" spans="2:6" s="14" customFormat="1">
      <c r="B49" s="171" t="s">
        <v>72</v>
      </c>
      <c r="C49" s="171"/>
      <c r="D49" s="171"/>
      <c r="E49" s="171"/>
      <c r="F49" s="171"/>
    </row>
    <row r="50" spans="2:6" s="14" customFormat="1">
      <c r="B50" s="171"/>
      <c r="C50" s="171"/>
      <c r="D50" s="171"/>
      <c r="E50" s="171"/>
      <c r="F50" s="171"/>
    </row>
    <row r="51" spans="2:6" s="14" customFormat="1">
      <c r="B51" s="171"/>
      <c r="C51" s="171"/>
      <c r="D51" s="171"/>
      <c r="E51" s="171"/>
      <c r="F51" s="171"/>
    </row>
    <row r="52" spans="2:6" s="14" customFormat="1" ht="15">
      <c r="B52" s="169" t="s">
        <v>73</v>
      </c>
      <c r="C52" s="169"/>
      <c r="D52" s="169"/>
      <c r="E52" s="169"/>
      <c r="F52" s="169"/>
    </row>
    <row r="53" spans="2:6" s="14" customFormat="1">
      <c r="B53" s="177"/>
      <c r="C53" s="177"/>
      <c r="D53" s="177"/>
      <c r="E53" s="177"/>
      <c r="F53" s="177"/>
    </row>
    <row r="54" spans="2:6" s="14" customFormat="1">
      <c r="B54" s="171" t="s">
        <v>74</v>
      </c>
      <c r="C54" s="171"/>
      <c r="D54" s="171"/>
      <c r="E54" s="171"/>
      <c r="F54" s="171"/>
    </row>
    <row r="55" spans="2:6" s="14" customFormat="1">
      <c r="B55" s="171"/>
      <c r="C55" s="171"/>
      <c r="D55" s="171"/>
      <c r="E55" s="171"/>
      <c r="F55" s="171"/>
    </row>
    <row r="56" spans="2:6" s="14" customFormat="1" ht="21" customHeight="1">
      <c r="B56" s="171"/>
      <c r="C56" s="171"/>
      <c r="D56" s="171"/>
      <c r="E56" s="171"/>
      <c r="F56" s="171"/>
    </row>
    <row r="57" spans="2:6" s="14" customFormat="1">
      <c r="B57" s="171" t="s">
        <v>261</v>
      </c>
      <c r="C57" s="171"/>
      <c r="D57" s="171"/>
      <c r="E57" s="171"/>
      <c r="F57" s="171"/>
    </row>
    <row r="58" spans="2:6" s="14" customFormat="1" ht="22.5" customHeight="1">
      <c r="B58" s="171"/>
      <c r="C58" s="171"/>
      <c r="D58" s="171"/>
      <c r="E58" s="171"/>
      <c r="F58" s="171"/>
    </row>
    <row r="59" spans="2:6" s="14" customFormat="1">
      <c r="B59" s="171" t="s">
        <v>75</v>
      </c>
      <c r="C59" s="171"/>
      <c r="D59" s="171"/>
      <c r="E59" s="171"/>
      <c r="F59" s="171"/>
    </row>
    <row r="60" spans="2:6" s="14" customFormat="1" ht="20.25" customHeight="1">
      <c r="B60" s="171"/>
      <c r="C60" s="171"/>
      <c r="D60" s="171"/>
      <c r="E60" s="171"/>
      <c r="F60" s="171"/>
    </row>
    <row r="61" spans="2:6" s="14" customFormat="1">
      <c r="B61" s="171" t="s">
        <v>76</v>
      </c>
      <c r="C61" s="171"/>
      <c r="D61" s="171"/>
      <c r="E61" s="171"/>
      <c r="F61" s="171"/>
    </row>
    <row r="62" spans="2:6" s="14" customFormat="1">
      <c r="B62" s="171"/>
      <c r="C62" s="171"/>
      <c r="D62" s="171"/>
      <c r="E62" s="171"/>
      <c r="F62" s="171"/>
    </row>
    <row r="63" spans="2:6" s="14" customFormat="1">
      <c r="B63" s="170" t="s">
        <v>77</v>
      </c>
      <c r="C63" s="170"/>
      <c r="D63" s="170"/>
      <c r="E63" s="170"/>
      <c r="F63" s="170"/>
    </row>
    <row r="64" spans="2:6" s="14" customFormat="1" ht="9" customHeight="1">
      <c r="B64" s="170"/>
      <c r="C64" s="170"/>
      <c r="D64" s="170"/>
      <c r="E64" s="170"/>
      <c r="F64" s="170"/>
    </row>
    <row r="65" spans="2:6" s="14" customFormat="1" ht="18.75" customHeight="1">
      <c r="B65" s="171" t="s">
        <v>78</v>
      </c>
      <c r="C65" s="171"/>
      <c r="D65" s="171"/>
      <c r="E65" s="171"/>
      <c r="F65" s="171"/>
    </row>
    <row r="66" spans="2:6" s="14" customFormat="1">
      <c r="B66" s="171"/>
      <c r="C66" s="171"/>
      <c r="D66" s="171"/>
      <c r="E66" s="171"/>
      <c r="F66" s="171"/>
    </row>
    <row r="67" spans="2:6" s="14" customFormat="1">
      <c r="B67" s="168" t="s">
        <v>79</v>
      </c>
      <c r="C67" s="168"/>
      <c r="D67" s="168"/>
      <c r="E67" s="168"/>
      <c r="F67" s="168"/>
    </row>
    <row r="68" spans="2:6" s="14" customFormat="1">
      <c r="B68" s="168"/>
      <c r="C68" s="168"/>
      <c r="D68" s="168"/>
      <c r="E68" s="168"/>
      <c r="F68" s="168"/>
    </row>
    <row r="69" spans="2:6" s="14" customFormat="1"/>
    <row r="70" spans="2:6" s="38" customFormat="1" ht="15">
      <c r="B70" s="36" t="s">
        <v>44</v>
      </c>
      <c r="C70" s="37">
        <v>45657</v>
      </c>
      <c r="D70" s="37">
        <v>45657</v>
      </c>
      <c r="E70" s="37" t="s">
        <v>80</v>
      </c>
    </row>
    <row r="71" spans="2:6">
      <c r="B71" s="39" t="s">
        <v>81</v>
      </c>
      <c r="C71" s="40">
        <v>7812.22</v>
      </c>
      <c r="D71" s="40">
        <v>7263.59</v>
      </c>
      <c r="E71" s="40">
        <v>7263.59</v>
      </c>
    </row>
    <row r="72" spans="2:6">
      <c r="B72" s="39" t="s">
        <v>82</v>
      </c>
      <c r="C72" s="40">
        <v>7843.41</v>
      </c>
      <c r="D72" s="40">
        <v>7283.62</v>
      </c>
      <c r="E72" s="40">
        <v>7283.62</v>
      </c>
    </row>
    <row r="73" spans="2:6" s="14" customFormat="1"/>
    <row r="74" spans="2:6" s="14" customFormat="1" ht="15">
      <c r="B74" s="166" t="s">
        <v>83</v>
      </c>
      <c r="C74" s="166"/>
      <c r="D74" s="166"/>
      <c r="E74" s="166"/>
      <c r="F74" s="166"/>
    </row>
    <row r="75" spans="2:6" s="14" customFormat="1">
      <c r="B75" s="171" t="s">
        <v>84</v>
      </c>
      <c r="C75" s="171"/>
      <c r="D75" s="171"/>
      <c r="E75" s="171"/>
      <c r="F75" s="171"/>
    </row>
    <row r="76" spans="2:6" s="14" customFormat="1">
      <c r="B76" s="171"/>
      <c r="C76" s="171"/>
      <c r="D76" s="171"/>
      <c r="E76" s="171"/>
      <c r="F76" s="171"/>
    </row>
    <row r="77" spans="2:6" s="14" customFormat="1" ht="15">
      <c r="B77" s="166" t="s">
        <v>85</v>
      </c>
      <c r="C77" s="166"/>
      <c r="D77" s="166"/>
      <c r="E77" s="166"/>
      <c r="F77" s="166"/>
    </row>
    <row r="78" spans="2:6" s="14" customFormat="1">
      <c r="B78" s="168" t="s">
        <v>86</v>
      </c>
      <c r="C78" s="168"/>
      <c r="D78" s="168"/>
      <c r="E78" s="168"/>
      <c r="F78" s="168"/>
    </row>
    <row r="79" spans="2:6" s="14" customFormat="1">
      <c r="B79" s="168"/>
      <c r="C79" s="168"/>
      <c r="D79" s="168"/>
      <c r="E79" s="168"/>
      <c r="F79" s="168"/>
    </row>
    <row r="80" spans="2:6" s="14" customFormat="1">
      <c r="B80" s="35"/>
      <c r="C80" s="35"/>
      <c r="D80" s="35"/>
      <c r="E80" s="35"/>
      <c r="F80" s="35"/>
    </row>
    <row r="81" spans="2:6" s="14" customFormat="1" ht="15">
      <c r="B81" s="167" t="s">
        <v>87</v>
      </c>
      <c r="C81" s="167"/>
      <c r="D81" s="167"/>
      <c r="E81" s="167"/>
      <c r="F81" s="167"/>
    </row>
    <row r="82" spans="2:6" s="14" customFormat="1">
      <c r="B82" s="168" t="s">
        <v>88</v>
      </c>
      <c r="C82" s="168"/>
      <c r="D82" s="168"/>
      <c r="E82" s="168"/>
      <c r="F82" s="168"/>
    </row>
    <row r="83" spans="2:6" s="14" customFormat="1">
      <c r="B83" s="168"/>
      <c r="C83" s="168"/>
      <c r="D83" s="168"/>
      <c r="E83" s="168"/>
      <c r="F83" s="168"/>
    </row>
    <row r="84" spans="2:6" s="14" customFormat="1">
      <c r="B84" s="168"/>
      <c r="C84" s="168"/>
      <c r="D84" s="168"/>
      <c r="E84" s="168"/>
      <c r="F84" s="168"/>
    </row>
    <row r="85" spans="2:6" s="14" customFormat="1">
      <c r="B85" s="35"/>
      <c r="C85" s="35"/>
      <c r="D85" s="35"/>
      <c r="E85" s="35"/>
      <c r="F85" s="35"/>
    </row>
    <row r="86" spans="2:6" s="14" customFormat="1" ht="15">
      <c r="B86" s="172" t="s">
        <v>44</v>
      </c>
      <c r="C86" s="173"/>
      <c r="D86" s="37">
        <v>45657</v>
      </c>
      <c r="E86" s="37">
        <v>45291</v>
      </c>
    </row>
    <row r="87" spans="2:6" s="14" customFormat="1">
      <c r="B87" s="174" t="s">
        <v>29</v>
      </c>
      <c r="C87" s="175"/>
      <c r="D87" s="41">
        <v>60746497</v>
      </c>
      <c r="E87" s="41">
        <v>160449599</v>
      </c>
    </row>
    <row r="88" spans="2:6" s="14" customFormat="1" ht="15">
      <c r="B88" s="172" t="s">
        <v>89</v>
      </c>
      <c r="C88" s="173"/>
      <c r="D88" s="43">
        <f>SUM(D87:D87)</f>
        <v>60746497</v>
      </c>
      <c r="E88" s="43">
        <f>SUM(E87:E87)</f>
        <v>160449599</v>
      </c>
    </row>
    <row r="89" spans="2:6" s="14" customFormat="1"/>
    <row r="90" spans="2:6" s="14" customFormat="1" ht="15">
      <c r="B90" s="166" t="s">
        <v>90</v>
      </c>
      <c r="C90" s="166"/>
      <c r="D90" s="166"/>
      <c r="E90" s="166"/>
      <c r="F90" s="166"/>
    </row>
    <row r="91" spans="2:6" s="14" customFormat="1"/>
    <row r="92" spans="2:6" s="14" customFormat="1" ht="47.25" customHeight="1">
      <c r="B92" s="44" t="s">
        <v>91</v>
      </c>
      <c r="C92" s="44" t="s">
        <v>92</v>
      </c>
      <c r="D92" s="44" t="s">
        <v>93</v>
      </c>
      <c r="E92" s="44" t="s">
        <v>94</v>
      </c>
    </row>
    <row r="93" spans="2:6" s="14" customFormat="1" ht="15">
      <c r="B93" s="45" t="s">
        <v>95</v>
      </c>
      <c r="C93" s="46"/>
      <c r="D93" s="46"/>
      <c r="E93" s="47"/>
    </row>
    <row r="94" spans="2:6" s="14" customFormat="1">
      <c r="B94" s="48" t="s">
        <v>96</v>
      </c>
      <c r="C94" s="49">
        <v>118588.176613808</v>
      </c>
      <c r="D94" s="41">
        <v>9249294211</v>
      </c>
      <c r="E94" s="41">
        <v>2242</v>
      </c>
    </row>
    <row r="95" spans="2:6" s="14" customFormat="1">
      <c r="B95" s="50" t="s">
        <v>97</v>
      </c>
      <c r="C95" s="51">
        <v>119392.757450344</v>
      </c>
      <c r="D95" s="52">
        <v>10662402716</v>
      </c>
      <c r="E95" s="52">
        <v>2324</v>
      </c>
    </row>
    <row r="96" spans="2:6" s="14" customFormat="1">
      <c r="B96" s="53" t="s">
        <v>98</v>
      </c>
      <c r="C96" s="54">
        <v>120282.640357788</v>
      </c>
      <c r="D96" s="42">
        <v>11316642377</v>
      </c>
      <c r="E96" s="42">
        <v>2412</v>
      </c>
    </row>
    <row r="97" spans="2:6" s="14" customFormat="1" ht="15">
      <c r="B97" s="45" t="s">
        <v>99</v>
      </c>
      <c r="C97" s="46"/>
      <c r="D97" s="46"/>
      <c r="E97" s="47"/>
    </row>
    <row r="98" spans="2:6" s="14" customFormat="1">
      <c r="B98" s="48" t="s">
        <v>100</v>
      </c>
      <c r="C98" s="49">
        <v>121164.171835708</v>
      </c>
      <c r="D98" s="41">
        <v>12280252277</v>
      </c>
      <c r="E98" s="41">
        <v>2516</v>
      </c>
    </row>
    <row r="99" spans="2:6" s="14" customFormat="1">
      <c r="B99" s="50" t="s">
        <v>101</v>
      </c>
      <c r="C99" s="51">
        <v>122049.16336678001</v>
      </c>
      <c r="D99" s="52">
        <v>13387410871</v>
      </c>
      <c r="E99" s="52">
        <v>2619</v>
      </c>
    </row>
    <row r="100" spans="2:6" s="14" customFormat="1">
      <c r="B100" s="53" t="s">
        <v>102</v>
      </c>
      <c r="C100" s="54">
        <v>122883.888198456</v>
      </c>
      <c r="D100" s="42">
        <v>14351888980</v>
      </c>
      <c r="E100" s="42">
        <v>2768</v>
      </c>
    </row>
    <row r="101" spans="2:6" s="14" customFormat="1" ht="15">
      <c r="B101" s="45" t="s">
        <v>103</v>
      </c>
      <c r="C101" s="46"/>
      <c r="D101" s="46"/>
      <c r="E101" s="47"/>
    </row>
    <row r="102" spans="2:6" s="14" customFormat="1">
      <c r="B102" s="48" t="s">
        <v>104</v>
      </c>
      <c r="C102" s="49">
        <v>123739.8307011594</v>
      </c>
      <c r="D102" s="41">
        <v>15858022035.895466</v>
      </c>
      <c r="E102" s="41">
        <v>2944</v>
      </c>
    </row>
    <row r="103" spans="2:6" s="14" customFormat="1">
      <c r="B103" s="50" t="s">
        <v>105</v>
      </c>
      <c r="C103" s="51">
        <v>124641.71352655441</v>
      </c>
      <c r="D103" s="52">
        <v>16978775991.859734</v>
      </c>
      <c r="E103" s="52">
        <v>3127</v>
      </c>
    </row>
    <row r="104" spans="2:6" s="14" customFormat="1">
      <c r="B104" s="53" t="s">
        <v>106</v>
      </c>
      <c r="C104" s="54">
        <v>125490.8022590254</v>
      </c>
      <c r="D104" s="42">
        <v>18350655692.644928</v>
      </c>
      <c r="E104" s="42">
        <v>3302</v>
      </c>
    </row>
    <row r="105" spans="2:6" s="14" customFormat="1" ht="15.75">
      <c r="B105" s="45" t="s">
        <v>262</v>
      </c>
      <c r="C105" s="128"/>
      <c r="D105" s="128"/>
      <c r="E105" s="129"/>
    </row>
    <row r="106" spans="2:6" s="14" customFormat="1">
      <c r="B106" s="48" t="s">
        <v>263</v>
      </c>
      <c r="C106" s="49">
        <v>126362.2333360436</v>
      </c>
      <c r="D106" s="130">
        <v>19412912536.859146</v>
      </c>
      <c r="E106" s="41">
        <v>3480</v>
      </c>
    </row>
    <row r="107" spans="2:6" s="14" customFormat="1">
      <c r="B107" s="50" t="s">
        <v>264</v>
      </c>
      <c r="C107" s="51">
        <v>127223.85577055679</v>
      </c>
      <c r="D107" s="58">
        <v>20621483667.530045</v>
      </c>
      <c r="E107" s="52">
        <v>3659</v>
      </c>
    </row>
    <row r="108" spans="2:6" s="14" customFormat="1">
      <c r="B108" s="53" t="s">
        <v>265</v>
      </c>
      <c r="C108" s="54">
        <v>128124.5596820311</v>
      </c>
      <c r="D108" s="131">
        <v>22261921585.691998</v>
      </c>
      <c r="E108" s="42">
        <v>3839</v>
      </c>
    </row>
    <row r="109" spans="2:6" s="14" customFormat="1">
      <c r="B109" s="5"/>
      <c r="C109" s="56"/>
      <c r="D109" s="57"/>
      <c r="E109" s="58"/>
    </row>
    <row r="110" spans="2:6" s="14" customFormat="1" ht="15">
      <c r="B110" s="167" t="s">
        <v>107</v>
      </c>
      <c r="C110" s="167"/>
      <c r="D110" s="167"/>
      <c r="E110" s="167"/>
      <c r="F110" s="167"/>
    </row>
    <row r="111" spans="2:6">
      <c r="B111" s="168" t="s">
        <v>108</v>
      </c>
      <c r="C111" s="168"/>
      <c r="D111" s="168"/>
      <c r="E111" s="168"/>
      <c r="F111" s="168"/>
    </row>
    <row r="112" spans="2:6">
      <c r="B112" s="168"/>
      <c r="C112" s="168"/>
      <c r="D112" s="168"/>
      <c r="E112" s="168"/>
      <c r="F112" s="168"/>
    </row>
    <row r="113" spans="2:7" ht="15">
      <c r="B113" s="59" t="s">
        <v>109</v>
      </c>
      <c r="C113" s="37">
        <f>+D86</f>
        <v>45657</v>
      </c>
      <c r="D113" s="37">
        <f>+E86</f>
        <v>45291</v>
      </c>
    </row>
    <row r="114" spans="2:7">
      <c r="B114" s="48" t="s">
        <v>110</v>
      </c>
      <c r="C114" s="60">
        <f>+EAN!C8</f>
        <v>532650206</v>
      </c>
      <c r="D114" s="60">
        <v>36684505</v>
      </c>
      <c r="E114" s="61"/>
      <c r="G114" s="62"/>
    </row>
    <row r="115" spans="2:7" ht="15">
      <c r="B115" s="36" t="s">
        <v>89</v>
      </c>
      <c r="C115" s="43">
        <f>SUM(C114:C114)</f>
        <v>532650206</v>
      </c>
      <c r="D115" s="43">
        <f>SUM(D114:D114)</f>
        <v>36684505</v>
      </c>
    </row>
    <row r="116" spans="2:7">
      <c r="C116" s="62"/>
    </row>
    <row r="117" spans="2:7" ht="32.25" customHeight="1">
      <c r="B117" s="170" t="s">
        <v>111</v>
      </c>
      <c r="C117" s="170"/>
      <c r="D117" s="170"/>
      <c r="E117" s="170"/>
      <c r="F117" s="170"/>
    </row>
    <row r="118" spans="2:7" ht="15">
      <c r="B118" s="36" t="s">
        <v>44</v>
      </c>
      <c r="C118" s="37">
        <f>+C113</f>
        <v>45657</v>
      </c>
      <c r="D118" s="37">
        <f>+D113</f>
        <v>45291</v>
      </c>
      <c r="E118" s="35"/>
      <c r="F118" s="35"/>
    </row>
    <row r="119" spans="2:7">
      <c r="B119" s="64" t="s">
        <v>266</v>
      </c>
      <c r="C119" s="65">
        <f>+EAN!C14</f>
        <v>35600000</v>
      </c>
      <c r="D119" s="65">
        <v>2250000</v>
      </c>
      <c r="E119" s="35"/>
      <c r="F119" s="35"/>
    </row>
    <row r="120" spans="2:7" ht="15">
      <c r="B120" s="36" t="s">
        <v>89</v>
      </c>
      <c r="C120" s="43">
        <f>SUM(C119)</f>
        <v>35600000</v>
      </c>
      <c r="D120" s="43">
        <f>SUM(D119)</f>
        <v>2250000</v>
      </c>
      <c r="E120" s="35"/>
      <c r="F120" s="35"/>
    </row>
    <row r="121" spans="2:7" ht="15" customHeight="1">
      <c r="B121" s="14"/>
      <c r="C121" s="66"/>
      <c r="D121" s="14"/>
      <c r="E121" s="14"/>
      <c r="F121" s="14"/>
    </row>
    <row r="122" spans="2:7">
      <c r="B122" s="168" t="s">
        <v>112</v>
      </c>
      <c r="C122" s="168"/>
      <c r="D122" s="168"/>
      <c r="E122" s="168"/>
      <c r="F122" s="168"/>
    </row>
    <row r="123" spans="2:7">
      <c r="B123" s="168"/>
      <c r="C123" s="168"/>
      <c r="D123" s="168"/>
      <c r="E123" s="168"/>
      <c r="F123" s="168"/>
    </row>
    <row r="124" spans="2:7" ht="15">
      <c r="B124" s="36" t="s">
        <v>44</v>
      </c>
      <c r="C124" s="37">
        <f>+C113</f>
        <v>45657</v>
      </c>
      <c r="D124" s="37">
        <f>+D113</f>
        <v>45291</v>
      </c>
    </row>
    <row r="125" spans="2:7">
      <c r="B125" s="64" t="s">
        <v>29</v>
      </c>
      <c r="C125" s="65">
        <f>+EAN!C15</f>
        <v>60746497</v>
      </c>
      <c r="D125" s="65">
        <v>23035494</v>
      </c>
    </row>
    <row r="126" spans="2:7" ht="15">
      <c r="B126" s="36" t="s">
        <v>89</v>
      </c>
      <c r="C126" s="43">
        <f>SUM(C125)</f>
        <v>60746497</v>
      </c>
      <c r="D126" s="43">
        <f>SUM(D125)</f>
        <v>23035494</v>
      </c>
      <c r="E126" s="62"/>
      <c r="F126" s="62"/>
    </row>
    <row r="127" spans="2:7" ht="16.5" customHeight="1">
      <c r="B127" s="168" t="s">
        <v>113</v>
      </c>
      <c r="C127" s="168"/>
      <c r="D127" s="168"/>
      <c r="E127" s="168"/>
      <c r="F127" s="168"/>
    </row>
    <row r="128" spans="2:7">
      <c r="B128" s="168"/>
      <c r="C128" s="168"/>
      <c r="D128" s="168"/>
      <c r="E128" s="168"/>
      <c r="F128" s="168"/>
    </row>
    <row r="129" spans="1:15">
      <c r="B129" s="168"/>
      <c r="C129" s="168"/>
      <c r="D129" s="168"/>
      <c r="E129" s="168"/>
      <c r="F129" s="168"/>
    </row>
    <row r="130" spans="1:15" ht="15">
      <c r="B130" s="36" t="s">
        <v>44</v>
      </c>
      <c r="C130" s="37">
        <f>+C124</f>
        <v>45657</v>
      </c>
      <c r="D130" s="37">
        <f>+D124</f>
        <v>45291</v>
      </c>
    </row>
    <row r="131" spans="1:15">
      <c r="B131" s="64" t="s">
        <v>114</v>
      </c>
      <c r="C131" s="65">
        <f>+EIE!C8</f>
        <v>31990992</v>
      </c>
      <c r="D131" s="65">
        <v>-32803355</v>
      </c>
    </row>
    <row r="132" spans="1:15" ht="15">
      <c r="B132" s="36" t="s">
        <v>89</v>
      </c>
      <c r="C132" s="43">
        <f>SUM(C131)</f>
        <v>31990992</v>
      </c>
      <c r="D132" s="43">
        <f>SUM(D131)</f>
        <v>-32803355</v>
      </c>
      <c r="E132" s="62"/>
    </row>
    <row r="133" spans="1:15">
      <c r="B133" s="168" t="s">
        <v>115</v>
      </c>
      <c r="C133" s="168"/>
      <c r="D133" s="168"/>
      <c r="E133" s="168"/>
      <c r="F133" s="168"/>
    </row>
    <row r="134" spans="1:15">
      <c r="B134" s="168"/>
      <c r="C134" s="168"/>
      <c r="D134" s="168"/>
      <c r="E134" s="168"/>
      <c r="F134" s="168"/>
    </row>
    <row r="135" spans="1:15" ht="15">
      <c r="B135" s="59" t="s">
        <v>116</v>
      </c>
      <c r="C135" s="120">
        <f>+C130</f>
        <v>45657</v>
      </c>
      <c r="D135" s="120">
        <f>+D130</f>
        <v>45291</v>
      </c>
    </row>
    <row r="136" spans="1:15">
      <c r="B136" s="127" t="s">
        <v>117</v>
      </c>
      <c r="C136" s="41">
        <v>234866</v>
      </c>
      <c r="D136" s="141">
        <v>148930</v>
      </c>
    </row>
    <row r="137" spans="1:15">
      <c r="B137" s="142" t="s">
        <v>279</v>
      </c>
      <c r="C137" s="42">
        <v>0</v>
      </c>
      <c r="D137" s="143">
        <v>40129685</v>
      </c>
    </row>
    <row r="138" spans="1:15" ht="15">
      <c r="B138" s="139" t="s">
        <v>89</v>
      </c>
      <c r="C138" s="140">
        <f>SUM(C136:C137)</f>
        <v>234866</v>
      </c>
      <c r="D138" s="140">
        <f>SUM(D136:D137)</f>
        <v>40278615</v>
      </c>
      <c r="E138" s="67"/>
    </row>
    <row r="140" spans="1:15" ht="15">
      <c r="A140" s="6"/>
      <c r="B140" s="8" t="s">
        <v>118</v>
      </c>
      <c r="C140" s="8"/>
      <c r="D140" s="8"/>
      <c r="E140" s="8"/>
      <c r="F140" s="8"/>
      <c r="G140" s="8"/>
      <c r="H140" s="8"/>
      <c r="I140" s="8"/>
      <c r="J140" s="8"/>
      <c r="K140" s="8"/>
      <c r="L140" s="8"/>
      <c r="M140" s="8"/>
      <c r="N140" s="8"/>
    </row>
    <row r="141" spans="1:15" ht="15">
      <c r="B141" s="9" t="s">
        <v>0</v>
      </c>
      <c r="C141" s="9"/>
      <c r="D141" s="9"/>
      <c r="E141" s="9"/>
      <c r="F141" s="9"/>
      <c r="G141" s="9"/>
      <c r="H141" s="9"/>
      <c r="I141" s="9"/>
      <c r="J141" s="9"/>
      <c r="K141" s="9"/>
      <c r="L141" s="9"/>
      <c r="M141" s="9"/>
      <c r="N141" s="9"/>
    </row>
    <row r="142" spans="1:15" ht="15">
      <c r="B142" s="9" t="s">
        <v>119</v>
      </c>
      <c r="C142" s="9"/>
      <c r="D142" s="9"/>
      <c r="E142" s="9"/>
      <c r="F142" s="9"/>
      <c r="G142" s="9"/>
      <c r="H142" s="9"/>
      <c r="I142" s="9"/>
      <c r="J142" s="9"/>
      <c r="K142" s="9"/>
      <c r="L142" s="9"/>
      <c r="M142" s="9"/>
      <c r="N142" s="9"/>
      <c r="O142" s="10"/>
    </row>
    <row r="143" spans="1:15" ht="15">
      <c r="B143" s="11">
        <f>+EAN!C7</f>
        <v>45657</v>
      </c>
      <c r="C143" s="9"/>
      <c r="D143" s="9"/>
      <c r="E143" s="9"/>
      <c r="F143" s="9"/>
      <c r="G143" s="9"/>
      <c r="H143" s="9"/>
      <c r="I143" s="9"/>
      <c r="J143" s="9"/>
      <c r="K143" s="9"/>
      <c r="L143" s="9"/>
      <c r="M143" s="9"/>
      <c r="N143" s="9"/>
      <c r="O143" s="7"/>
    </row>
    <row r="144" spans="1:15">
      <c r="B144" s="12"/>
      <c r="C144" s="13"/>
      <c r="D144" s="13"/>
      <c r="E144" s="13"/>
      <c r="F144" s="13"/>
      <c r="G144" s="13"/>
      <c r="H144" s="13"/>
      <c r="I144" s="13"/>
      <c r="J144" s="13"/>
      <c r="K144" s="13"/>
      <c r="L144" s="13"/>
      <c r="M144" s="13"/>
      <c r="N144" s="13"/>
      <c r="O144" s="7"/>
    </row>
    <row r="145" spans="1:15">
      <c r="B145" s="158" t="s">
        <v>286</v>
      </c>
      <c r="C145" s="158"/>
      <c r="D145" s="158"/>
      <c r="E145" s="158"/>
      <c r="F145" s="158"/>
      <c r="G145" s="158"/>
      <c r="H145" s="158"/>
      <c r="I145" s="158"/>
      <c r="J145" s="158"/>
      <c r="K145" s="158"/>
      <c r="L145" s="158"/>
      <c r="M145" s="158"/>
      <c r="N145" s="158"/>
      <c r="O145" s="7"/>
    </row>
    <row r="146" spans="1:15">
      <c r="B146" s="158"/>
      <c r="C146" s="158"/>
      <c r="D146" s="158"/>
      <c r="E146" s="158"/>
      <c r="F146" s="158"/>
      <c r="G146" s="158"/>
      <c r="H146" s="158"/>
      <c r="I146" s="158"/>
      <c r="J146" s="158"/>
      <c r="K146" s="158"/>
      <c r="L146" s="158"/>
      <c r="M146" s="158"/>
      <c r="N146" s="158"/>
      <c r="O146" s="7"/>
    </row>
    <row r="147" spans="1:15">
      <c r="B147" s="12"/>
      <c r="C147" s="13"/>
      <c r="D147" s="13"/>
      <c r="E147" s="13"/>
      <c r="F147" s="13"/>
      <c r="G147" s="13"/>
      <c r="H147" s="13"/>
      <c r="I147" s="13"/>
      <c r="J147" s="13"/>
      <c r="K147" s="13"/>
      <c r="L147" s="13"/>
      <c r="M147" s="13"/>
      <c r="N147" s="13"/>
      <c r="O147" s="7"/>
    </row>
    <row r="148" spans="1:15" ht="30">
      <c r="A148" s="14"/>
      <c r="B148" s="15" t="s">
        <v>120</v>
      </c>
      <c r="C148" s="15" t="s">
        <v>121</v>
      </c>
      <c r="D148" s="15" t="s">
        <v>122</v>
      </c>
      <c r="E148" s="15" t="s">
        <v>123</v>
      </c>
      <c r="F148" s="15" t="s">
        <v>124</v>
      </c>
      <c r="G148" s="15" t="s">
        <v>125</v>
      </c>
      <c r="H148" s="15" t="s">
        <v>126</v>
      </c>
      <c r="I148" s="15" t="s">
        <v>127</v>
      </c>
      <c r="J148" s="15" t="s">
        <v>128</v>
      </c>
      <c r="K148" s="15" t="s">
        <v>129</v>
      </c>
      <c r="L148" s="15" t="s">
        <v>130</v>
      </c>
      <c r="M148" s="15" t="s">
        <v>131</v>
      </c>
      <c r="N148" s="15" t="s">
        <v>132</v>
      </c>
      <c r="O148" s="14"/>
    </row>
    <row r="149" spans="1:15" ht="15">
      <c r="B149" s="132" t="s">
        <v>133</v>
      </c>
      <c r="C149" s="133" t="s">
        <v>134</v>
      </c>
      <c r="D149" s="133"/>
      <c r="E149" s="133"/>
      <c r="F149" s="133"/>
      <c r="G149" s="134">
        <v>45503.633703703701</v>
      </c>
      <c r="H149" s="133" t="s">
        <v>136</v>
      </c>
      <c r="I149" s="133" t="s">
        <v>137</v>
      </c>
      <c r="J149" s="135">
        <v>243916928</v>
      </c>
      <c r="K149" s="135">
        <v>172063638</v>
      </c>
      <c r="L149" s="135">
        <v>175110582.25</v>
      </c>
      <c r="M149" s="133">
        <v>10.6</v>
      </c>
      <c r="N149" s="136" t="s">
        <v>7</v>
      </c>
    </row>
    <row r="150" spans="1:15" ht="15">
      <c r="B150" s="123" t="s">
        <v>133</v>
      </c>
      <c r="C150" t="s">
        <v>134</v>
      </c>
      <c r="D150"/>
      <c r="E150"/>
      <c r="F150"/>
      <c r="G150" s="137">
        <v>45504.548935185187</v>
      </c>
      <c r="H150" t="s">
        <v>136</v>
      </c>
      <c r="I150" t="s">
        <v>137</v>
      </c>
      <c r="J150" s="138">
        <v>179350688</v>
      </c>
      <c r="K150" s="138">
        <v>126554710</v>
      </c>
      <c r="L150" s="138">
        <v>128758762.98</v>
      </c>
      <c r="M150">
        <v>10.6</v>
      </c>
      <c r="N150" s="124" t="s">
        <v>7</v>
      </c>
      <c r="O150"/>
    </row>
    <row r="151" spans="1:15" ht="15">
      <c r="B151" s="123" t="s">
        <v>133</v>
      </c>
      <c r="C151" t="s">
        <v>134</v>
      </c>
      <c r="D151"/>
      <c r="E151"/>
      <c r="F151"/>
      <c r="G151" s="137">
        <v>45509.630520833336</v>
      </c>
      <c r="H151" t="s">
        <v>136</v>
      </c>
      <c r="I151" t="s">
        <v>137</v>
      </c>
      <c r="J151" s="138">
        <v>133436912</v>
      </c>
      <c r="K151" s="138">
        <v>94295566</v>
      </c>
      <c r="L151" s="138">
        <v>95800076.730000004</v>
      </c>
      <c r="M151">
        <v>10.59</v>
      </c>
      <c r="N151" s="124" t="s">
        <v>7</v>
      </c>
      <c r="O151"/>
    </row>
    <row r="152" spans="1:15" ht="15">
      <c r="B152" s="123" t="s">
        <v>133</v>
      </c>
      <c r="C152" t="s">
        <v>134</v>
      </c>
      <c r="D152"/>
      <c r="E152"/>
      <c r="F152"/>
      <c r="G152" s="137">
        <v>45576.451053240744</v>
      </c>
      <c r="H152" t="s">
        <v>136</v>
      </c>
      <c r="I152" t="s">
        <v>137</v>
      </c>
      <c r="J152" s="138">
        <v>143480544</v>
      </c>
      <c r="K152" s="138">
        <v>103355906</v>
      </c>
      <c r="L152" s="138">
        <v>103008927.40000001</v>
      </c>
      <c r="M152">
        <v>10.59</v>
      </c>
      <c r="N152" s="124" t="s">
        <v>7</v>
      </c>
    </row>
    <row r="153" spans="1:15" ht="15">
      <c r="B153" s="123" t="s">
        <v>133</v>
      </c>
      <c r="C153" t="s">
        <v>138</v>
      </c>
      <c r="D153"/>
      <c r="E153"/>
      <c r="F153" t="s">
        <v>135</v>
      </c>
      <c r="G153" s="137">
        <v>44781.532048611109</v>
      </c>
      <c r="H153" t="s">
        <v>139</v>
      </c>
      <c r="I153" t="s">
        <v>137</v>
      </c>
      <c r="J153" s="138">
        <v>19730750</v>
      </c>
      <c r="K153" s="138">
        <v>15031193</v>
      </c>
      <c r="L153" s="138">
        <v>15325962</v>
      </c>
      <c r="M153">
        <v>12.65</v>
      </c>
      <c r="N153" s="124" t="s">
        <v>7</v>
      </c>
    </row>
    <row r="154" spans="1:15" ht="15">
      <c r="B154" s="123" t="s">
        <v>133</v>
      </c>
      <c r="C154" t="s">
        <v>138</v>
      </c>
      <c r="D154"/>
      <c r="E154"/>
      <c r="F154" t="s">
        <v>135</v>
      </c>
      <c r="G154" s="137">
        <v>45034.492997685185</v>
      </c>
      <c r="H154" t="s">
        <v>140</v>
      </c>
      <c r="I154" t="s">
        <v>137</v>
      </c>
      <c r="J154" s="138">
        <v>34723288</v>
      </c>
      <c r="K154" s="138">
        <v>25685615</v>
      </c>
      <c r="L154" s="138">
        <v>25558924.899999999</v>
      </c>
      <c r="M154">
        <v>13</v>
      </c>
      <c r="N154" s="124" t="s">
        <v>7</v>
      </c>
    </row>
    <row r="155" spans="1:15" ht="15">
      <c r="B155" s="123" t="s">
        <v>133</v>
      </c>
      <c r="C155" t="s">
        <v>138</v>
      </c>
      <c r="D155"/>
      <c r="E155"/>
      <c r="F155" t="s">
        <v>135</v>
      </c>
      <c r="G155" s="137">
        <v>45127.463819444441</v>
      </c>
      <c r="H155" t="s">
        <v>139</v>
      </c>
      <c r="I155" t="s">
        <v>137</v>
      </c>
      <c r="J155" s="138">
        <v>117193774</v>
      </c>
      <c r="K155" s="138">
        <v>98820426</v>
      </c>
      <c r="L155" s="138">
        <v>98096983.760000005</v>
      </c>
      <c r="M155">
        <v>12.65</v>
      </c>
      <c r="N155" s="124" t="s">
        <v>7</v>
      </c>
    </row>
    <row r="156" spans="1:15" ht="15">
      <c r="B156" s="123" t="s">
        <v>133</v>
      </c>
      <c r="C156" t="s">
        <v>138</v>
      </c>
      <c r="D156"/>
      <c r="E156"/>
      <c r="F156" t="s">
        <v>135</v>
      </c>
      <c r="G156" s="137">
        <v>45194.520011574074</v>
      </c>
      <c r="H156" t="s">
        <v>140</v>
      </c>
      <c r="I156" t="s">
        <v>137</v>
      </c>
      <c r="J156" s="138">
        <v>33102740</v>
      </c>
      <c r="K156" s="138">
        <v>25563477</v>
      </c>
      <c r="L156" s="138">
        <v>25596277.850000001</v>
      </c>
      <c r="M156">
        <v>13</v>
      </c>
      <c r="N156" s="124" t="s">
        <v>7</v>
      </c>
    </row>
    <row r="157" spans="1:15" ht="15">
      <c r="B157" s="123" t="s">
        <v>133</v>
      </c>
      <c r="C157" t="s">
        <v>138</v>
      </c>
      <c r="D157"/>
      <c r="E157"/>
      <c r="F157" t="s">
        <v>135</v>
      </c>
      <c r="G157" s="137">
        <v>45196.659594907411</v>
      </c>
      <c r="H157" t="s">
        <v>140</v>
      </c>
      <c r="I157" t="s">
        <v>137</v>
      </c>
      <c r="J157" s="138">
        <v>66205480</v>
      </c>
      <c r="K157" s="138">
        <v>51162568</v>
      </c>
      <c r="L157" s="138">
        <v>51192645.340000004</v>
      </c>
      <c r="M157">
        <v>13</v>
      </c>
      <c r="N157" s="124" t="s">
        <v>7</v>
      </c>
    </row>
    <row r="158" spans="1:15" ht="15">
      <c r="B158" s="123" t="s">
        <v>133</v>
      </c>
      <c r="C158" t="s">
        <v>138</v>
      </c>
      <c r="D158"/>
      <c r="E158"/>
      <c r="F158" t="s">
        <v>135</v>
      </c>
      <c r="G158" s="137">
        <v>45197.656643518516</v>
      </c>
      <c r="H158" t="s">
        <v>140</v>
      </c>
      <c r="I158" t="s">
        <v>137</v>
      </c>
      <c r="J158" s="138">
        <v>33102740</v>
      </c>
      <c r="K158" s="138">
        <v>25590189</v>
      </c>
      <c r="L158" s="138">
        <v>25596342.800000001</v>
      </c>
      <c r="M158">
        <v>13</v>
      </c>
      <c r="N158" s="124" t="s">
        <v>7</v>
      </c>
    </row>
    <row r="159" spans="1:15" ht="15">
      <c r="B159" s="123" t="s">
        <v>133</v>
      </c>
      <c r="C159" t="s">
        <v>138</v>
      </c>
      <c r="D159"/>
      <c r="E159"/>
      <c r="F159" t="s">
        <v>135</v>
      </c>
      <c r="G159" s="137">
        <v>45384.627175925925</v>
      </c>
      <c r="H159" t="s">
        <v>140</v>
      </c>
      <c r="I159" t="s">
        <v>137</v>
      </c>
      <c r="J159" s="138">
        <v>566679456</v>
      </c>
      <c r="K159" s="138">
        <v>461132259</v>
      </c>
      <c r="L159" s="138">
        <v>460717203.49000001</v>
      </c>
      <c r="M159">
        <v>13</v>
      </c>
      <c r="N159" s="124" t="s">
        <v>7</v>
      </c>
    </row>
    <row r="160" spans="1:15" ht="15">
      <c r="B160" s="123" t="s">
        <v>133</v>
      </c>
      <c r="C160" t="s">
        <v>138</v>
      </c>
      <c r="D160"/>
      <c r="E160"/>
      <c r="F160" t="s">
        <v>135</v>
      </c>
      <c r="G160" s="137">
        <v>45573.497800925928</v>
      </c>
      <c r="H160" t="s">
        <v>140</v>
      </c>
      <c r="I160" t="s">
        <v>137</v>
      </c>
      <c r="J160" s="138">
        <v>124224440</v>
      </c>
      <c r="K160" s="138">
        <v>107216878</v>
      </c>
      <c r="L160" s="138">
        <v>106851266.40000001</v>
      </c>
      <c r="M160">
        <v>12.49</v>
      </c>
      <c r="N160" s="124" t="s">
        <v>7</v>
      </c>
    </row>
    <row r="161" spans="2:14" ht="15">
      <c r="B161" s="123" t="s">
        <v>141</v>
      </c>
      <c r="C161" t="s">
        <v>142</v>
      </c>
      <c r="D161"/>
      <c r="E161" t="s">
        <v>244</v>
      </c>
      <c r="F161" t="s">
        <v>135</v>
      </c>
      <c r="G161" s="137">
        <v>45054.603819444441</v>
      </c>
      <c r="H161" t="s">
        <v>143</v>
      </c>
      <c r="I161" t="s">
        <v>137</v>
      </c>
      <c r="J161" s="138">
        <v>34037671</v>
      </c>
      <c r="K161" s="138">
        <v>27941234</v>
      </c>
      <c r="L161" s="138">
        <v>25459771.77</v>
      </c>
      <c r="M161">
        <v>14.5</v>
      </c>
      <c r="N161" s="124" t="s">
        <v>7</v>
      </c>
    </row>
    <row r="162" spans="2:14" ht="15">
      <c r="B162" s="123" t="s">
        <v>133</v>
      </c>
      <c r="C162" t="s">
        <v>144</v>
      </c>
      <c r="D162"/>
      <c r="E162"/>
      <c r="F162" t="s">
        <v>135</v>
      </c>
      <c r="G162" s="137">
        <v>44886.552881944444</v>
      </c>
      <c r="H162" t="s">
        <v>145</v>
      </c>
      <c r="I162" t="s">
        <v>137</v>
      </c>
      <c r="J162" s="138">
        <v>13321572</v>
      </c>
      <c r="K162" s="138">
        <v>10044727</v>
      </c>
      <c r="L162" s="138">
        <v>9985560.8599999994</v>
      </c>
      <c r="M162">
        <v>13.25</v>
      </c>
      <c r="N162" s="124" t="s">
        <v>7</v>
      </c>
    </row>
    <row r="163" spans="2:14" ht="15">
      <c r="B163" s="123" t="s">
        <v>133</v>
      </c>
      <c r="C163" t="s">
        <v>144</v>
      </c>
      <c r="D163"/>
      <c r="E163"/>
      <c r="F163" t="s">
        <v>135</v>
      </c>
      <c r="G163" s="137">
        <v>44894.527488425927</v>
      </c>
      <c r="H163" t="s">
        <v>145</v>
      </c>
      <c r="I163" t="s">
        <v>137</v>
      </c>
      <c r="J163" s="138">
        <v>19982365</v>
      </c>
      <c r="K163" s="138">
        <v>15110654</v>
      </c>
      <c r="L163" s="138">
        <v>14978101.609999999</v>
      </c>
      <c r="M163">
        <v>13.25</v>
      </c>
      <c r="N163" s="124" t="s">
        <v>7</v>
      </c>
    </row>
    <row r="164" spans="2:14" ht="15">
      <c r="B164" s="123" t="s">
        <v>133</v>
      </c>
      <c r="C164" t="s">
        <v>144</v>
      </c>
      <c r="D164"/>
      <c r="E164"/>
      <c r="F164" t="s">
        <v>135</v>
      </c>
      <c r="G164" s="137">
        <v>44900.59574074074</v>
      </c>
      <c r="H164" t="s">
        <v>145</v>
      </c>
      <c r="I164" t="s">
        <v>137</v>
      </c>
      <c r="J164" s="138">
        <v>33303938</v>
      </c>
      <c r="K164" s="138">
        <v>25238874</v>
      </c>
      <c r="L164" s="138">
        <v>24963178.530000001</v>
      </c>
      <c r="M164">
        <v>13.25</v>
      </c>
      <c r="N164" s="124" t="s">
        <v>7</v>
      </c>
    </row>
    <row r="165" spans="2:14" ht="15">
      <c r="B165" s="123" t="s">
        <v>133</v>
      </c>
      <c r="C165" t="s">
        <v>144</v>
      </c>
      <c r="D165"/>
      <c r="E165"/>
      <c r="F165" t="s">
        <v>135</v>
      </c>
      <c r="G165" s="137">
        <v>44924.617002314815</v>
      </c>
      <c r="H165" t="s">
        <v>145</v>
      </c>
      <c r="I165" t="s">
        <v>137</v>
      </c>
      <c r="J165" s="138">
        <v>7794737</v>
      </c>
      <c r="K165" s="138">
        <v>5917377</v>
      </c>
      <c r="L165" s="138">
        <v>5991565.8600000003</v>
      </c>
      <c r="M165">
        <v>13.25</v>
      </c>
      <c r="N165" s="124" t="s">
        <v>7</v>
      </c>
    </row>
    <row r="166" spans="2:14" ht="15">
      <c r="B166" s="123" t="s">
        <v>133</v>
      </c>
      <c r="C166" t="s">
        <v>144</v>
      </c>
      <c r="D166"/>
      <c r="E166"/>
      <c r="F166" t="s">
        <v>135</v>
      </c>
      <c r="G166" s="137">
        <v>45020.613715277781</v>
      </c>
      <c r="H166" t="s">
        <v>146</v>
      </c>
      <c r="I166" t="s">
        <v>137</v>
      </c>
      <c r="J166" s="138">
        <v>72114851</v>
      </c>
      <c r="K166" s="138">
        <v>53696985</v>
      </c>
      <c r="L166" s="138">
        <v>53692994.460000001</v>
      </c>
      <c r="M166">
        <v>12</v>
      </c>
      <c r="N166" s="124" t="s">
        <v>7</v>
      </c>
    </row>
    <row r="167" spans="2:14" ht="15">
      <c r="B167" s="123" t="s">
        <v>133</v>
      </c>
      <c r="C167" t="s">
        <v>144</v>
      </c>
      <c r="D167"/>
      <c r="E167"/>
      <c r="F167" t="s">
        <v>135</v>
      </c>
      <c r="G167" s="137">
        <v>45063.493101851855</v>
      </c>
      <c r="H167" t="s">
        <v>147</v>
      </c>
      <c r="I167" t="s">
        <v>137</v>
      </c>
      <c r="J167" s="138">
        <v>30013703</v>
      </c>
      <c r="K167" s="138">
        <v>20136985</v>
      </c>
      <c r="L167" s="138">
        <v>20457933.98</v>
      </c>
      <c r="M167">
        <v>12.5</v>
      </c>
      <c r="N167" s="124" t="s">
        <v>7</v>
      </c>
    </row>
    <row r="168" spans="2:14" ht="15">
      <c r="B168" s="123" t="s">
        <v>133</v>
      </c>
      <c r="C168" t="s">
        <v>144</v>
      </c>
      <c r="D168"/>
      <c r="E168"/>
      <c r="F168" t="s">
        <v>135</v>
      </c>
      <c r="G168" s="137">
        <v>45079.551377314812</v>
      </c>
      <c r="H168" t="s">
        <v>148</v>
      </c>
      <c r="I168" t="s">
        <v>137</v>
      </c>
      <c r="J168" s="138">
        <v>82677466</v>
      </c>
      <c r="K168" s="138">
        <v>53148107</v>
      </c>
      <c r="L168" s="138">
        <v>53737412.659999996</v>
      </c>
      <c r="M168">
        <v>12.75</v>
      </c>
      <c r="N168" s="124" t="s">
        <v>7</v>
      </c>
    </row>
    <row r="169" spans="2:14" ht="15">
      <c r="B169" s="123" t="s">
        <v>133</v>
      </c>
      <c r="C169" t="s">
        <v>144</v>
      </c>
      <c r="D169"/>
      <c r="E169"/>
      <c r="F169" t="s">
        <v>135</v>
      </c>
      <c r="G169" s="137">
        <v>45083.633449074077</v>
      </c>
      <c r="H169" t="s">
        <v>149</v>
      </c>
      <c r="I169" t="s">
        <v>137</v>
      </c>
      <c r="J169" s="138">
        <v>90157152</v>
      </c>
      <c r="K169" s="138">
        <v>60248548</v>
      </c>
      <c r="L169" s="138">
        <v>60823512.68</v>
      </c>
      <c r="M169">
        <v>12.6</v>
      </c>
      <c r="N169" s="124" t="s">
        <v>7</v>
      </c>
    </row>
    <row r="170" spans="2:14" ht="15">
      <c r="B170" s="123" t="s">
        <v>133</v>
      </c>
      <c r="C170" t="s">
        <v>144</v>
      </c>
      <c r="D170"/>
      <c r="E170"/>
      <c r="F170" t="s">
        <v>135</v>
      </c>
      <c r="G170" s="137">
        <v>45093.597083333334</v>
      </c>
      <c r="H170" t="s">
        <v>145</v>
      </c>
      <c r="I170" t="s">
        <v>137</v>
      </c>
      <c r="J170" s="138">
        <v>2528545</v>
      </c>
      <c r="K170" s="138">
        <v>2053727</v>
      </c>
      <c r="L170" s="138">
        <v>2000739.03</v>
      </c>
      <c r="M170">
        <v>13.25</v>
      </c>
      <c r="N170" s="124" t="s">
        <v>7</v>
      </c>
    </row>
    <row r="171" spans="2:14" ht="15">
      <c r="B171" s="123" t="s">
        <v>133</v>
      </c>
      <c r="C171" t="s">
        <v>144</v>
      </c>
      <c r="D171"/>
      <c r="E171"/>
      <c r="F171" t="s">
        <v>135</v>
      </c>
      <c r="G171" s="137">
        <v>45112.617546296293</v>
      </c>
      <c r="H171" t="s">
        <v>150</v>
      </c>
      <c r="I171" t="s">
        <v>137</v>
      </c>
      <c r="J171" s="138">
        <v>74249998</v>
      </c>
      <c r="K171" s="138">
        <v>45208357</v>
      </c>
      <c r="L171" s="138">
        <v>45175820.729999997</v>
      </c>
      <c r="M171">
        <v>13</v>
      </c>
      <c r="N171" s="124" t="s">
        <v>7</v>
      </c>
    </row>
    <row r="172" spans="2:14" ht="15">
      <c r="B172" s="123" t="s">
        <v>133</v>
      </c>
      <c r="C172" t="s">
        <v>144</v>
      </c>
      <c r="D172"/>
      <c r="E172"/>
      <c r="F172" t="s">
        <v>135</v>
      </c>
      <c r="G172" s="137">
        <v>45134.533599537041</v>
      </c>
      <c r="H172" t="s">
        <v>150</v>
      </c>
      <c r="I172" t="s">
        <v>137</v>
      </c>
      <c r="J172" s="138">
        <v>57750007</v>
      </c>
      <c r="K172" s="138">
        <v>35436300</v>
      </c>
      <c r="L172" s="138">
        <v>35138371.450000003</v>
      </c>
      <c r="M172">
        <v>13</v>
      </c>
      <c r="N172" s="124" t="s">
        <v>7</v>
      </c>
    </row>
    <row r="173" spans="2:14" ht="15">
      <c r="B173" s="123" t="s">
        <v>133</v>
      </c>
      <c r="C173" t="s">
        <v>144</v>
      </c>
      <c r="D173"/>
      <c r="E173"/>
      <c r="F173" t="s">
        <v>135</v>
      </c>
      <c r="G173" s="137">
        <v>45139.506377314814</v>
      </c>
      <c r="H173" t="s">
        <v>150</v>
      </c>
      <c r="I173" t="s">
        <v>137</v>
      </c>
      <c r="J173" s="138">
        <v>28049995</v>
      </c>
      <c r="K173" s="138">
        <v>17242191</v>
      </c>
      <c r="L173" s="138">
        <v>17067275.050000001</v>
      </c>
      <c r="M173">
        <v>13</v>
      </c>
      <c r="N173" s="124" t="s">
        <v>7</v>
      </c>
    </row>
    <row r="174" spans="2:14" ht="15">
      <c r="B174" s="123" t="s">
        <v>133</v>
      </c>
      <c r="C174" t="s">
        <v>144</v>
      </c>
      <c r="D174"/>
      <c r="E174"/>
      <c r="F174" t="s">
        <v>135</v>
      </c>
      <c r="G174" s="137">
        <v>45145.608460648145</v>
      </c>
      <c r="H174" t="s">
        <v>150</v>
      </c>
      <c r="I174" t="s">
        <v>137</v>
      </c>
      <c r="J174" s="138">
        <v>36299999</v>
      </c>
      <c r="K174" s="138">
        <v>22360438</v>
      </c>
      <c r="L174" s="138">
        <v>22087105.350000001</v>
      </c>
      <c r="M174">
        <v>13</v>
      </c>
      <c r="N174" s="124" t="s">
        <v>7</v>
      </c>
    </row>
    <row r="175" spans="2:14" ht="15">
      <c r="B175" s="123" t="s">
        <v>133</v>
      </c>
      <c r="C175" t="s">
        <v>144</v>
      </c>
      <c r="D175"/>
      <c r="E175"/>
      <c r="F175" t="s">
        <v>135</v>
      </c>
      <c r="G175" s="137">
        <v>45163.529872685183</v>
      </c>
      <c r="H175" t="s">
        <v>151</v>
      </c>
      <c r="I175" t="s">
        <v>137</v>
      </c>
      <c r="J175" s="138">
        <v>36806303</v>
      </c>
      <c r="K175" s="138">
        <v>30010684</v>
      </c>
      <c r="L175" s="138">
        <v>30423620.98</v>
      </c>
      <c r="M175">
        <v>13</v>
      </c>
      <c r="N175" s="124" t="s">
        <v>7</v>
      </c>
    </row>
    <row r="176" spans="2:14" ht="15">
      <c r="B176" s="123" t="s">
        <v>133</v>
      </c>
      <c r="C176" t="s">
        <v>144</v>
      </c>
      <c r="D176"/>
      <c r="E176"/>
      <c r="F176" t="s">
        <v>135</v>
      </c>
      <c r="G176" s="137">
        <v>45170.598356481481</v>
      </c>
      <c r="H176" t="s">
        <v>152</v>
      </c>
      <c r="I176" t="s">
        <v>137</v>
      </c>
      <c r="J176" s="138">
        <v>47501922</v>
      </c>
      <c r="K176" s="138">
        <v>30085479</v>
      </c>
      <c r="L176" s="138">
        <v>30424521.210000001</v>
      </c>
      <c r="M176">
        <v>13</v>
      </c>
      <c r="N176" s="124" t="s">
        <v>7</v>
      </c>
    </row>
    <row r="177" spans="2:15" ht="15">
      <c r="B177" s="123" t="s">
        <v>133</v>
      </c>
      <c r="C177" t="s">
        <v>144</v>
      </c>
      <c r="D177"/>
      <c r="E177"/>
      <c r="F177" t="s">
        <v>135</v>
      </c>
      <c r="G177" s="137">
        <v>45173.51972222222</v>
      </c>
      <c r="H177" t="s">
        <v>153</v>
      </c>
      <c r="I177" t="s">
        <v>137</v>
      </c>
      <c r="J177" s="138">
        <v>29135614</v>
      </c>
      <c r="K177" s="138">
        <v>20500769</v>
      </c>
      <c r="L177" s="138">
        <v>20074828.489999998</v>
      </c>
      <c r="M177">
        <v>12.35</v>
      </c>
      <c r="N177" s="124" t="s">
        <v>7</v>
      </c>
    </row>
    <row r="178" spans="2:15" ht="15">
      <c r="B178" s="123" t="s">
        <v>133</v>
      </c>
      <c r="C178" t="s">
        <v>144</v>
      </c>
      <c r="D178"/>
      <c r="E178"/>
      <c r="F178" t="s">
        <v>135</v>
      </c>
      <c r="G178" s="137">
        <v>45177.623391203706</v>
      </c>
      <c r="H178" t="s">
        <v>153</v>
      </c>
      <c r="I178" t="s">
        <v>137</v>
      </c>
      <c r="J178" s="138">
        <v>43703421</v>
      </c>
      <c r="K178" s="138">
        <v>30791755</v>
      </c>
      <c r="L178" s="138">
        <v>30111966.260000002</v>
      </c>
      <c r="M178">
        <v>12.35</v>
      </c>
      <c r="N178" s="124" t="s">
        <v>7</v>
      </c>
    </row>
    <row r="179" spans="2:15" ht="15">
      <c r="B179" s="123" t="s">
        <v>133</v>
      </c>
      <c r="C179" t="s">
        <v>144</v>
      </c>
      <c r="D179"/>
      <c r="E179"/>
      <c r="F179" t="s">
        <v>135</v>
      </c>
      <c r="G179" s="137">
        <v>45217.616585648146</v>
      </c>
      <c r="H179" t="s">
        <v>152</v>
      </c>
      <c r="I179" t="s">
        <v>137</v>
      </c>
      <c r="J179" s="138">
        <v>55418912</v>
      </c>
      <c r="K179" s="138">
        <v>35685616</v>
      </c>
      <c r="L179" s="138">
        <v>35497538.390000001</v>
      </c>
      <c r="M179">
        <v>13</v>
      </c>
      <c r="N179" s="124" t="s">
        <v>7</v>
      </c>
    </row>
    <row r="180" spans="2:15" ht="15">
      <c r="B180" s="123" t="s">
        <v>133</v>
      </c>
      <c r="C180" t="s">
        <v>144</v>
      </c>
      <c r="D180"/>
      <c r="E180"/>
      <c r="F180" t="s">
        <v>135</v>
      </c>
      <c r="G180" s="137">
        <v>45238.493298611109</v>
      </c>
      <c r="H180" t="s">
        <v>150</v>
      </c>
      <c r="I180" t="s">
        <v>137</v>
      </c>
      <c r="J180" s="138">
        <v>80879453</v>
      </c>
      <c r="K180" s="138">
        <v>50854794</v>
      </c>
      <c r="L180" s="138">
        <v>50198219.869999997</v>
      </c>
      <c r="M180">
        <v>13</v>
      </c>
      <c r="N180" s="124" t="s">
        <v>7</v>
      </c>
    </row>
    <row r="181" spans="2:15" ht="15">
      <c r="B181" s="123" t="s">
        <v>133</v>
      </c>
      <c r="C181" t="s">
        <v>144</v>
      </c>
      <c r="D181"/>
      <c r="E181"/>
      <c r="F181" t="s">
        <v>135</v>
      </c>
      <c r="G181" s="137">
        <v>45258.469259259262</v>
      </c>
      <c r="H181" t="s">
        <v>146</v>
      </c>
      <c r="I181" t="s">
        <v>137</v>
      </c>
      <c r="J181" s="138">
        <v>38127121</v>
      </c>
      <c r="K181" s="138">
        <v>30049315</v>
      </c>
      <c r="L181" s="138">
        <v>30391286.109999999</v>
      </c>
      <c r="M181">
        <v>12</v>
      </c>
      <c r="N181" s="124" t="s">
        <v>7</v>
      </c>
    </row>
    <row r="182" spans="2:15" ht="15">
      <c r="B182" s="123" t="s">
        <v>133</v>
      </c>
      <c r="C182" t="s">
        <v>144</v>
      </c>
      <c r="D182"/>
      <c r="E182"/>
      <c r="F182" t="s">
        <v>135</v>
      </c>
      <c r="G182" s="137">
        <v>45429.433622685188</v>
      </c>
      <c r="H182" t="s">
        <v>146</v>
      </c>
      <c r="I182" t="s">
        <v>137</v>
      </c>
      <c r="J182" s="138">
        <v>62049312</v>
      </c>
      <c r="K182" s="138">
        <v>51397260</v>
      </c>
      <c r="L182" s="138">
        <v>50652599.880000003</v>
      </c>
      <c r="M182">
        <v>12</v>
      </c>
      <c r="N182" s="124" t="s">
        <v>7</v>
      </c>
    </row>
    <row r="183" spans="2:15" ht="15">
      <c r="B183" s="123" t="s">
        <v>133</v>
      </c>
      <c r="C183" t="s">
        <v>144</v>
      </c>
      <c r="D183"/>
      <c r="E183"/>
      <c r="F183" t="s">
        <v>135</v>
      </c>
      <c r="G183" s="137">
        <v>45435.629710648151</v>
      </c>
      <c r="H183" t="s">
        <v>154</v>
      </c>
      <c r="I183" t="s">
        <v>137</v>
      </c>
      <c r="J183" s="138">
        <v>248131509</v>
      </c>
      <c r="K183" s="138">
        <v>203475343</v>
      </c>
      <c r="L183" s="138">
        <v>205604532.77000001</v>
      </c>
      <c r="M183">
        <v>11.5</v>
      </c>
      <c r="N183" s="124" t="s">
        <v>7</v>
      </c>
    </row>
    <row r="184" spans="2:15" ht="15">
      <c r="B184" s="123" t="s">
        <v>133</v>
      </c>
      <c r="C184" t="s">
        <v>144</v>
      </c>
      <c r="D184"/>
      <c r="E184"/>
      <c r="F184" t="s">
        <v>135</v>
      </c>
      <c r="G184" s="137">
        <v>45463.607199074075</v>
      </c>
      <c r="H184" t="s">
        <v>146</v>
      </c>
      <c r="I184" t="s">
        <v>137</v>
      </c>
      <c r="J184" s="138">
        <v>121106850</v>
      </c>
      <c r="K184" s="138">
        <v>100920547</v>
      </c>
      <c r="L184" s="138">
        <v>101310069.97</v>
      </c>
      <c r="M184">
        <v>11.99</v>
      </c>
      <c r="N184" s="124" t="s">
        <v>7</v>
      </c>
    </row>
    <row r="185" spans="2:15" ht="15">
      <c r="B185" s="123" t="s">
        <v>133</v>
      </c>
      <c r="C185" t="s">
        <v>144</v>
      </c>
      <c r="D185"/>
      <c r="E185"/>
      <c r="F185" t="s">
        <v>135</v>
      </c>
      <c r="G185" s="137">
        <v>45470.623657407406</v>
      </c>
      <c r="H185" t="s">
        <v>155</v>
      </c>
      <c r="I185" t="s">
        <v>137</v>
      </c>
      <c r="J185" s="138">
        <v>134280818</v>
      </c>
      <c r="K185" s="138">
        <v>101198628</v>
      </c>
      <c r="L185" s="138">
        <v>101367482.06</v>
      </c>
      <c r="M185">
        <v>12.5</v>
      </c>
      <c r="N185" s="124" t="s">
        <v>7</v>
      </c>
    </row>
    <row r="186" spans="2:15" ht="15">
      <c r="B186" s="123" t="s">
        <v>133</v>
      </c>
      <c r="C186" t="s">
        <v>144</v>
      </c>
      <c r="D186"/>
      <c r="E186"/>
      <c r="F186" t="s">
        <v>135</v>
      </c>
      <c r="G186" s="137">
        <v>45481.67763888889</v>
      </c>
      <c r="H186" t="s">
        <v>155</v>
      </c>
      <c r="I186" t="s">
        <v>137</v>
      </c>
      <c r="J186" s="138">
        <v>268561647</v>
      </c>
      <c r="K186" s="138">
        <v>203150686</v>
      </c>
      <c r="L186" s="138">
        <v>202736244.37</v>
      </c>
      <c r="M186">
        <v>12.5</v>
      </c>
      <c r="N186" s="124" t="s">
        <v>7</v>
      </c>
    </row>
    <row r="187" spans="2:15" ht="15">
      <c r="B187" s="123" t="s">
        <v>133</v>
      </c>
      <c r="C187" t="s">
        <v>144</v>
      </c>
      <c r="D187"/>
      <c r="E187"/>
      <c r="F187" t="s">
        <v>135</v>
      </c>
      <c r="G187" s="137">
        <v>45509.631504629629</v>
      </c>
      <c r="H187" t="s">
        <v>155</v>
      </c>
      <c r="I187" t="s">
        <v>137</v>
      </c>
      <c r="J187" s="138">
        <v>134280818</v>
      </c>
      <c r="K187" s="138">
        <v>102534246</v>
      </c>
      <c r="L187" s="138">
        <v>101364360.70999999</v>
      </c>
      <c r="M187">
        <v>12.5</v>
      </c>
      <c r="N187" s="124" t="s">
        <v>7</v>
      </c>
    </row>
    <row r="188" spans="2:15" ht="15">
      <c r="B188" s="123" t="s">
        <v>133</v>
      </c>
      <c r="C188" t="s">
        <v>144</v>
      </c>
      <c r="D188"/>
      <c r="E188"/>
      <c r="F188" t="s">
        <v>135</v>
      </c>
      <c r="G188" s="137">
        <v>45568.510648148149</v>
      </c>
      <c r="H188" t="s">
        <v>268</v>
      </c>
      <c r="I188" t="s">
        <v>137</v>
      </c>
      <c r="J188" s="138">
        <v>49983458</v>
      </c>
      <c r="K188" s="138">
        <v>35516791</v>
      </c>
      <c r="L188" s="138">
        <v>35492216.310000002</v>
      </c>
      <c r="M188">
        <v>12.85</v>
      </c>
      <c r="N188" s="124" t="s">
        <v>7</v>
      </c>
    </row>
    <row r="189" spans="2:15" ht="15">
      <c r="B189" s="123" t="s">
        <v>133</v>
      </c>
      <c r="C189" t="s">
        <v>144</v>
      </c>
      <c r="D189"/>
      <c r="E189"/>
      <c r="F189" t="s">
        <v>135</v>
      </c>
      <c r="G189" s="137">
        <v>45610.465219907404</v>
      </c>
      <c r="H189" t="s">
        <v>269</v>
      </c>
      <c r="I189" t="s">
        <v>137</v>
      </c>
      <c r="J189" s="138">
        <v>23667755</v>
      </c>
      <c r="K189" s="138">
        <v>19127533</v>
      </c>
      <c r="L189" s="138">
        <v>19426918.07</v>
      </c>
      <c r="M189">
        <v>12.24</v>
      </c>
      <c r="N189" s="124" t="s">
        <v>7</v>
      </c>
    </row>
    <row r="190" spans="2:15" ht="15">
      <c r="B190" s="123" t="s">
        <v>133</v>
      </c>
      <c r="C190" t="s">
        <v>144</v>
      </c>
      <c r="D190"/>
      <c r="E190"/>
      <c r="F190" t="s">
        <v>135</v>
      </c>
      <c r="G190" s="137">
        <v>45610.465833333335</v>
      </c>
      <c r="H190" t="s">
        <v>147</v>
      </c>
      <c r="I190" t="s">
        <v>137</v>
      </c>
      <c r="J190" s="138">
        <v>30207194</v>
      </c>
      <c r="K190" s="138">
        <v>23157535</v>
      </c>
      <c r="L190" s="138">
        <v>23527362.27</v>
      </c>
      <c r="M190">
        <v>12.5</v>
      </c>
      <c r="N190" s="124" t="s">
        <v>7</v>
      </c>
      <c r="O190" s="126"/>
    </row>
    <row r="191" spans="2:15" ht="15">
      <c r="B191" s="123" t="s">
        <v>133</v>
      </c>
      <c r="C191" t="s">
        <v>276</v>
      </c>
      <c r="D191" t="s">
        <v>285</v>
      </c>
      <c r="E191"/>
      <c r="F191" t="s">
        <v>135</v>
      </c>
      <c r="G191" s="137">
        <v>44631.532280092593</v>
      </c>
      <c r="H191" t="s">
        <v>157</v>
      </c>
      <c r="I191" t="s">
        <v>137</v>
      </c>
      <c r="J191" s="138">
        <v>1987294</v>
      </c>
      <c r="K191" s="138">
        <v>1024331</v>
      </c>
      <c r="L191" s="138">
        <v>1002645.45</v>
      </c>
      <c r="M191">
        <v>12</v>
      </c>
      <c r="N191" s="124" t="s">
        <v>7</v>
      </c>
      <c r="O191" s="126"/>
    </row>
    <row r="192" spans="2:15" ht="15">
      <c r="B192" s="123" t="s">
        <v>133</v>
      </c>
      <c r="C192" t="s">
        <v>276</v>
      </c>
      <c r="D192" t="s">
        <v>285</v>
      </c>
      <c r="E192"/>
      <c r="F192" t="s">
        <v>135</v>
      </c>
      <c r="G192" s="137">
        <v>44652.44358796296</v>
      </c>
      <c r="H192" t="s">
        <v>157</v>
      </c>
      <c r="I192" t="s">
        <v>137</v>
      </c>
      <c r="J192" s="138">
        <v>1957376</v>
      </c>
      <c r="K192" s="138">
        <v>1001312</v>
      </c>
      <c r="L192" s="138">
        <v>1002608.79</v>
      </c>
      <c r="M192">
        <v>12</v>
      </c>
      <c r="N192" s="124" t="s">
        <v>7</v>
      </c>
    </row>
    <row r="193" spans="2:14" ht="15">
      <c r="B193" s="123" t="s">
        <v>133</v>
      </c>
      <c r="C193" t="s">
        <v>276</v>
      </c>
      <c r="D193" t="s">
        <v>285</v>
      </c>
      <c r="E193"/>
      <c r="F193" t="s">
        <v>135</v>
      </c>
      <c r="G193" s="137">
        <v>44655.389456018522</v>
      </c>
      <c r="H193" t="s">
        <v>157</v>
      </c>
      <c r="I193" t="s">
        <v>137</v>
      </c>
      <c r="J193" s="138">
        <v>3914752</v>
      </c>
      <c r="K193" s="138">
        <v>2004605</v>
      </c>
      <c r="L193" s="138">
        <v>2005242.81</v>
      </c>
      <c r="M193">
        <v>12</v>
      </c>
      <c r="N193" s="124" t="s">
        <v>7</v>
      </c>
    </row>
    <row r="194" spans="2:14" ht="15">
      <c r="B194" s="123" t="s">
        <v>133</v>
      </c>
      <c r="C194" t="s">
        <v>276</v>
      </c>
      <c r="D194" t="s">
        <v>285</v>
      </c>
      <c r="E194"/>
      <c r="F194" t="s">
        <v>135</v>
      </c>
      <c r="G194" s="137">
        <v>44658.596631944441</v>
      </c>
      <c r="H194" t="s">
        <v>157</v>
      </c>
      <c r="I194" t="s">
        <v>137</v>
      </c>
      <c r="J194" s="138">
        <v>11744224</v>
      </c>
      <c r="K194" s="138">
        <v>6019724</v>
      </c>
      <c r="L194" s="138">
        <v>6015766.5</v>
      </c>
      <c r="M194">
        <v>12</v>
      </c>
      <c r="N194" s="124" t="s">
        <v>7</v>
      </c>
    </row>
    <row r="195" spans="2:14" ht="15">
      <c r="B195" s="123" t="s">
        <v>133</v>
      </c>
      <c r="C195" t="s">
        <v>276</v>
      </c>
      <c r="D195" t="s">
        <v>285</v>
      </c>
      <c r="E195"/>
      <c r="F195" t="s">
        <v>135</v>
      </c>
      <c r="G195" s="137">
        <v>44677.522893518515</v>
      </c>
      <c r="H195" t="s">
        <v>157</v>
      </c>
      <c r="I195" t="s">
        <v>137</v>
      </c>
      <c r="J195" s="138">
        <v>3914752</v>
      </c>
      <c r="K195" s="138">
        <v>2019070</v>
      </c>
      <c r="L195" s="138">
        <v>2005340.71</v>
      </c>
      <c r="M195">
        <v>12</v>
      </c>
      <c r="N195" s="124" t="s">
        <v>7</v>
      </c>
    </row>
    <row r="196" spans="2:14" ht="15">
      <c r="B196" s="123" t="s">
        <v>133</v>
      </c>
      <c r="C196" t="s">
        <v>276</v>
      </c>
      <c r="D196" t="s">
        <v>285</v>
      </c>
      <c r="E196"/>
      <c r="F196" t="s">
        <v>135</v>
      </c>
      <c r="G196" s="137">
        <v>44686.532280092593</v>
      </c>
      <c r="H196" t="s">
        <v>157</v>
      </c>
      <c r="I196" t="s">
        <v>137</v>
      </c>
      <c r="J196" s="138">
        <v>5872096</v>
      </c>
      <c r="K196" s="138">
        <v>3037479</v>
      </c>
      <c r="L196" s="138">
        <v>3008022.33</v>
      </c>
      <c r="M196">
        <v>12</v>
      </c>
      <c r="N196" s="124" t="s">
        <v>7</v>
      </c>
    </row>
    <row r="197" spans="2:14" ht="15">
      <c r="B197" s="123" t="s">
        <v>133</v>
      </c>
      <c r="C197" t="s">
        <v>276</v>
      </c>
      <c r="D197" t="s">
        <v>285</v>
      </c>
      <c r="E197"/>
      <c r="F197" t="s">
        <v>135</v>
      </c>
      <c r="G197" s="137">
        <v>44687.514699074076</v>
      </c>
      <c r="H197" t="s">
        <v>157</v>
      </c>
      <c r="I197" t="s">
        <v>137</v>
      </c>
      <c r="J197" s="138">
        <v>9786848</v>
      </c>
      <c r="K197" s="138">
        <v>5064111</v>
      </c>
      <c r="L197" s="138">
        <v>5013383.79</v>
      </c>
      <c r="M197">
        <v>12</v>
      </c>
      <c r="N197" s="124" t="s">
        <v>7</v>
      </c>
    </row>
    <row r="198" spans="2:14" ht="15">
      <c r="B198" s="123" t="s">
        <v>133</v>
      </c>
      <c r="C198" t="s">
        <v>276</v>
      </c>
      <c r="D198" t="s">
        <v>285</v>
      </c>
      <c r="E198"/>
      <c r="F198" t="s">
        <v>135</v>
      </c>
      <c r="G198" s="137">
        <v>44704.606550925928</v>
      </c>
      <c r="H198" t="s">
        <v>157</v>
      </c>
      <c r="I198" t="s">
        <v>137</v>
      </c>
      <c r="J198" s="138">
        <v>3914752</v>
      </c>
      <c r="K198" s="138">
        <v>2036825</v>
      </c>
      <c r="L198" s="138">
        <v>2005355.1</v>
      </c>
      <c r="M198">
        <v>12</v>
      </c>
      <c r="N198" s="124" t="s">
        <v>7</v>
      </c>
    </row>
    <row r="199" spans="2:14" ht="15">
      <c r="B199" s="123" t="s">
        <v>133</v>
      </c>
      <c r="C199" t="s">
        <v>276</v>
      </c>
      <c r="D199" t="s">
        <v>285</v>
      </c>
      <c r="E199"/>
      <c r="F199" t="s">
        <v>135</v>
      </c>
      <c r="G199" s="137">
        <v>44708.49690972222</v>
      </c>
      <c r="H199" t="s">
        <v>157</v>
      </c>
      <c r="I199" t="s">
        <v>137</v>
      </c>
      <c r="J199" s="138">
        <v>1957376</v>
      </c>
      <c r="K199" s="138">
        <v>1019725</v>
      </c>
      <c r="L199" s="138">
        <v>1002673.58</v>
      </c>
      <c r="M199">
        <v>12</v>
      </c>
      <c r="N199" s="124" t="s">
        <v>7</v>
      </c>
    </row>
    <row r="200" spans="2:14" ht="15">
      <c r="B200" s="123" t="s">
        <v>133</v>
      </c>
      <c r="C200" t="s">
        <v>276</v>
      </c>
      <c r="D200" t="s">
        <v>285</v>
      </c>
      <c r="E200"/>
      <c r="F200" t="s">
        <v>135</v>
      </c>
      <c r="G200" s="137">
        <v>44712.518020833333</v>
      </c>
      <c r="H200" t="s">
        <v>157</v>
      </c>
      <c r="I200" t="s">
        <v>137</v>
      </c>
      <c r="J200" s="138">
        <v>1957376</v>
      </c>
      <c r="K200" s="138">
        <v>1021039</v>
      </c>
      <c r="L200" s="138">
        <v>1002668.3</v>
      </c>
      <c r="M200">
        <v>12</v>
      </c>
      <c r="N200" s="124" t="s">
        <v>7</v>
      </c>
    </row>
    <row r="201" spans="2:14" ht="15">
      <c r="B201" s="123" t="s">
        <v>133</v>
      </c>
      <c r="C201" t="s">
        <v>276</v>
      </c>
      <c r="D201" t="s">
        <v>285</v>
      </c>
      <c r="E201"/>
      <c r="F201" t="s">
        <v>135</v>
      </c>
      <c r="G201" s="137">
        <v>44713.523275462961</v>
      </c>
      <c r="H201" t="s">
        <v>157</v>
      </c>
      <c r="I201" t="s">
        <v>137</v>
      </c>
      <c r="J201" s="138">
        <v>5872096</v>
      </c>
      <c r="K201" s="138">
        <v>3064110</v>
      </c>
      <c r="L201" s="138">
        <v>3007984.8</v>
      </c>
      <c r="M201">
        <v>12</v>
      </c>
      <c r="N201" s="124" t="s">
        <v>7</v>
      </c>
    </row>
    <row r="202" spans="2:14" ht="15">
      <c r="B202" s="123" t="s">
        <v>133</v>
      </c>
      <c r="C202" t="s">
        <v>276</v>
      </c>
      <c r="D202" t="s">
        <v>285</v>
      </c>
      <c r="E202"/>
      <c r="F202" t="s">
        <v>135</v>
      </c>
      <c r="G202" s="137">
        <v>44721.502372685187</v>
      </c>
      <c r="H202" t="s">
        <v>157</v>
      </c>
      <c r="I202" t="s">
        <v>137</v>
      </c>
      <c r="J202" s="138">
        <v>5872096</v>
      </c>
      <c r="K202" s="138">
        <v>3072001</v>
      </c>
      <c r="L202" s="138">
        <v>3007939.24</v>
      </c>
      <c r="M202">
        <v>12</v>
      </c>
      <c r="N202" s="124" t="s">
        <v>7</v>
      </c>
    </row>
    <row r="203" spans="2:14" ht="15">
      <c r="B203" s="123" t="s">
        <v>133</v>
      </c>
      <c r="C203" t="s">
        <v>276</v>
      </c>
      <c r="D203" t="s">
        <v>285</v>
      </c>
      <c r="E203"/>
      <c r="F203" t="s">
        <v>135</v>
      </c>
      <c r="G203" s="137">
        <v>44742.518576388888</v>
      </c>
      <c r="H203" t="s">
        <v>157</v>
      </c>
      <c r="I203" t="s">
        <v>137</v>
      </c>
      <c r="J203" s="138">
        <v>9637259</v>
      </c>
      <c r="K203" s="138">
        <v>5004932</v>
      </c>
      <c r="L203" s="138">
        <v>5013027.7699999996</v>
      </c>
      <c r="M203">
        <v>12</v>
      </c>
      <c r="N203" s="124" t="s">
        <v>7</v>
      </c>
    </row>
    <row r="204" spans="2:14" ht="15">
      <c r="B204" s="123" t="s">
        <v>133</v>
      </c>
      <c r="C204" t="s">
        <v>276</v>
      </c>
      <c r="D204" t="s">
        <v>285</v>
      </c>
      <c r="E204"/>
      <c r="F204" t="s">
        <v>135</v>
      </c>
      <c r="G204" s="137">
        <v>44775.641203703701</v>
      </c>
      <c r="H204" t="s">
        <v>157</v>
      </c>
      <c r="I204" t="s">
        <v>137</v>
      </c>
      <c r="J204" s="138">
        <v>19274518</v>
      </c>
      <c r="K204" s="138">
        <v>10118358</v>
      </c>
      <c r="L204" s="138">
        <v>10026763.390000001</v>
      </c>
      <c r="M204">
        <v>12</v>
      </c>
      <c r="N204" s="124" t="s">
        <v>7</v>
      </c>
    </row>
    <row r="205" spans="2:14" ht="15">
      <c r="B205" s="123" t="s">
        <v>133</v>
      </c>
      <c r="C205" t="s">
        <v>276</v>
      </c>
      <c r="D205" t="s">
        <v>285</v>
      </c>
      <c r="E205"/>
      <c r="F205" t="s">
        <v>135</v>
      </c>
      <c r="G205" s="137">
        <v>44778.500578703701</v>
      </c>
      <c r="H205" t="s">
        <v>157</v>
      </c>
      <c r="I205" t="s">
        <v>137</v>
      </c>
      <c r="J205" s="138">
        <v>3854916</v>
      </c>
      <c r="K205" s="138">
        <v>2025643</v>
      </c>
      <c r="L205" s="138">
        <v>2005362.97</v>
      </c>
      <c r="M205">
        <v>12</v>
      </c>
      <c r="N205" s="124" t="s">
        <v>7</v>
      </c>
    </row>
    <row r="206" spans="2:14" ht="15">
      <c r="B206" s="123" t="s">
        <v>133</v>
      </c>
      <c r="C206" t="s">
        <v>276</v>
      </c>
      <c r="D206" t="s">
        <v>285</v>
      </c>
      <c r="E206"/>
      <c r="F206" t="s">
        <v>135</v>
      </c>
      <c r="G206" s="137">
        <v>44784.527418981481</v>
      </c>
      <c r="H206" t="s">
        <v>157</v>
      </c>
      <c r="I206" t="s">
        <v>137</v>
      </c>
      <c r="J206" s="138">
        <v>3854916</v>
      </c>
      <c r="K206" s="138">
        <v>2029588</v>
      </c>
      <c r="L206" s="138">
        <v>2005366.81</v>
      </c>
      <c r="M206">
        <v>12</v>
      </c>
      <c r="N206" s="124" t="s">
        <v>7</v>
      </c>
    </row>
    <row r="207" spans="2:14" ht="15">
      <c r="B207" s="123" t="s">
        <v>133</v>
      </c>
      <c r="C207" t="s">
        <v>276</v>
      </c>
      <c r="D207" t="s">
        <v>285</v>
      </c>
      <c r="E207"/>
      <c r="F207" t="s">
        <v>135</v>
      </c>
      <c r="G207" s="137">
        <v>44789.541875000003</v>
      </c>
      <c r="H207" t="s">
        <v>157</v>
      </c>
      <c r="I207" t="s">
        <v>137</v>
      </c>
      <c r="J207" s="138">
        <v>11564717</v>
      </c>
      <c r="K207" s="138">
        <v>6098630</v>
      </c>
      <c r="L207" s="138">
        <v>6016078.25</v>
      </c>
      <c r="M207">
        <v>12</v>
      </c>
      <c r="N207" s="124" t="s">
        <v>7</v>
      </c>
    </row>
    <row r="208" spans="2:14" ht="15">
      <c r="B208" s="123" t="s">
        <v>133</v>
      </c>
      <c r="C208" t="s">
        <v>276</v>
      </c>
      <c r="D208" t="s">
        <v>285</v>
      </c>
      <c r="E208"/>
      <c r="F208" t="s">
        <v>135</v>
      </c>
      <c r="G208" s="137">
        <v>44928.644641203704</v>
      </c>
      <c r="H208" t="s">
        <v>158</v>
      </c>
      <c r="I208" t="s">
        <v>137</v>
      </c>
      <c r="J208" s="138">
        <v>95248432</v>
      </c>
      <c r="K208" s="138">
        <v>51117367</v>
      </c>
      <c r="L208" s="138">
        <v>51133616.619999997</v>
      </c>
      <c r="M208">
        <v>12</v>
      </c>
      <c r="N208" s="124" t="s">
        <v>7</v>
      </c>
    </row>
    <row r="209" spans="2:14" ht="15">
      <c r="B209" s="123" t="s">
        <v>133</v>
      </c>
      <c r="C209" t="s">
        <v>276</v>
      </c>
      <c r="D209" t="s">
        <v>285</v>
      </c>
      <c r="E209"/>
      <c r="F209" t="s">
        <v>135</v>
      </c>
      <c r="G209" s="137">
        <v>45253.601099537038</v>
      </c>
      <c r="H209" t="s">
        <v>157</v>
      </c>
      <c r="I209" t="s">
        <v>137</v>
      </c>
      <c r="J209" s="138">
        <v>32001546</v>
      </c>
      <c r="K209" s="138">
        <v>18349152</v>
      </c>
      <c r="L209" s="138">
        <v>18048299.350000001</v>
      </c>
      <c r="M209">
        <v>12</v>
      </c>
      <c r="N209" s="124" t="s">
        <v>7</v>
      </c>
    </row>
    <row r="210" spans="2:14" ht="15">
      <c r="B210" s="123" t="s">
        <v>133</v>
      </c>
      <c r="C210" t="s">
        <v>276</v>
      </c>
      <c r="D210" t="s">
        <v>285</v>
      </c>
      <c r="E210"/>
      <c r="F210" t="s">
        <v>135</v>
      </c>
      <c r="G210" s="137">
        <v>45258.47115740741</v>
      </c>
      <c r="H210" t="s">
        <v>159</v>
      </c>
      <c r="I210" t="s">
        <v>137</v>
      </c>
      <c r="J210" s="138">
        <v>36452789</v>
      </c>
      <c r="K210" s="138">
        <v>19820499</v>
      </c>
      <c r="L210" s="138">
        <v>20214756.77</v>
      </c>
      <c r="M210">
        <v>8.5</v>
      </c>
      <c r="N210" s="124" t="s">
        <v>7</v>
      </c>
    </row>
    <row r="211" spans="2:14" ht="15">
      <c r="B211" s="123" t="s">
        <v>133</v>
      </c>
      <c r="C211" t="s">
        <v>276</v>
      </c>
      <c r="D211" t="s">
        <v>285</v>
      </c>
      <c r="E211"/>
      <c r="F211" t="s">
        <v>135</v>
      </c>
      <c r="G211" s="137">
        <v>45327.448842592596</v>
      </c>
      <c r="H211" t="s">
        <v>160</v>
      </c>
      <c r="I211" t="s">
        <v>137</v>
      </c>
      <c r="J211" s="138">
        <v>672252064</v>
      </c>
      <c r="K211" s="138">
        <v>385487670</v>
      </c>
      <c r="L211" s="138">
        <v>383659018.17000002</v>
      </c>
      <c r="M211">
        <v>9.75</v>
      </c>
      <c r="N211" s="124" t="s">
        <v>7</v>
      </c>
    </row>
    <row r="212" spans="2:14" ht="15">
      <c r="B212" s="123" t="s">
        <v>133</v>
      </c>
      <c r="C212" t="s">
        <v>276</v>
      </c>
      <c r="D212" t="s">
        <v>285</v>
      </c>
      <c r="E212"/>
      <c r="F212" t="s">
        <v>135</v>
      </c>
      <c r="G212" s="137">
        <v>45475.641516203701</v>
      </c>
      <c r="H212" t="s">
        <v>157</v>
      </c>
      <c r="I212" t="s">
        <v>137</v>
      </c>
      <c r="J212" s="138">
        <v>557076171</v>
      </c>
      <c r="K212" s="138">
        <v>330867944</v>
      </c>
      <c r="L212" s="138">
        <v>330867213.61000001</v>
      </c>
      <c r="M212">
        <v>12</v>
      </c>
      <c r="N212" s="124" t="s">
        <v>7</v>
      </c>
    </row>
    <row r="213" spans="2:14" ht="15">
      <c r="B213" s="123" t="s">
        <v>133</v>
      </c>
      <c r="C213" t="s">
        <v>276</v>
      </c>
      <c r="D213" t="s">
        <v>285</v>
      </c>
      <c r="E213"/>
      <c r="F213" t="s">
        <v>135</v>
      </c>
      <c r="G213" s="137">
        <v>45523.521354166667</v>
      </c>
      <c r="H213" t="s">
        <v>157</v>
      </c>
      <c r="I213" t="s">
        <v>137</v>
      </c>
      <c r="J213" s="138">
        <v>253216433</v>
      </c>
      <c r="K213" s="138">
        <v>152761643</v>
      </c>
      <c r="L213" s="138">
        <v>150404161.97999999</v>
      </c>
      <c r="M213">
        <v>12</v>
      </c>
      <c r="N213" s="124" t="s">
        <v>7</v>
      </c>
    </row>
    <row r="214" spans="2:14" ht="15">
      <c r="B214" s="123" t="s">
        <v>133</v>
      </c>
      <c r="C214" t="s">
        <v>276</v>
      </c>
      <c r="D214" t="s">
        <v>285</v>
      </c>
      <c r="E214"/>
      <c r="F214" t="s">
        <v>135</v>
      </c>
      <c r="G214" s="137">
        <v>45540.540312500001</v>
      </c>
      <c r="H214" t="s">
        <v>157</v>
      </c>
      <c r="I214" t="s">
        <v>137</v>
      </c>
      <c r="J214" s="138">
        <v>315676490</v>
      </c>
      <c r="K214" s="138">
        <v>198968000</v>
      </c>
      <c r="L214" s="138">
        <v>194655877.05000001</v>
      </c>
      <c r="M214">
        <v>11.02</v>
      </c>
      <c r="N214" s="124" t="s">
        <v>7</v>
      </c>
    </row>
    <row r="215" spans="2:14" ht="15">
      <c r="B215" s="123" t="s">
        <v>133</v>
      </c>
      <c r="C215" t="s">
        <v>276</v>
      </c>
      <c r="D215" t="s">
        <v>285</v>
      </c>
      <c r="E215"/>
      <c r="F215" t="s">
        <v>135</v>
      </c>
      <c r="G215" s="137">
        <v>45568.506030092591</v>
      </c>
      <c r="H215" t="s">
        <v>159</v>
      </c>
      <c r="I215" t="s">
        <v>137</v>
      </c>
      <c r="J215" s="138">
        <v>458890524</v>
      </c>
      <c r="K215" s="138">
        <v>269437808</v>
      </c>
      <c r="L215" s="138">
        <v>269838548.69</v>
      </c>
      <c r="M215">
        <v>10</v>
      </c>
      <c r="N215" s="124" t="s">
        <v>7</v>
      </c>
    </row>
    <row r="216" spans="2:14" ht="15">
      <c r="B216" s="123" t="s">
        <v>133</v>
      </c>
      <c r="C216" t="s">
        <v>276</v>
      </c>
      <c r="D216" t="s">
        <v>285</v>
      </c>
      <c r="E216"/>
      <c r="F216" t="s">
        <v>135</v>
      </c>
      <c r="G216" s="137">
        <v>45575.593368055554</v>
      </c>
      <c r="H216" t="s">
        <v>157</v>
      </c>
      <c r="I216" t="s">
        <v>137</v>
      </c>
      <c r="J216" s="138">
        <v>63011294</v>
      </c>
      <c r="K216" s="138">
        <v>39827386</v>
      </c>
      <c r="L216" s="138">
        <v>39666347.020000003</v>
      </c>
      <c r="M216">
        <v>10.95</v>
      </c>
      <c r="N216" s="124" t="s">
        <v>7</v>
      </c>
    </row>
    <row r="217" spans="2:14" ht="15">
      <c r="B217" s="123" t="s">
        <v>133</v>
      </c>
      <c r="C217" t="s">
        <v>161</v>
      </c>
      <c r="D217"/>
      <c r="E217"/>
      <c r="F217" t="s">
        <v>135</v>
      </c>
      <c r="G217" s="137">
        <v>45512.710925925923</v>
      </c>
      <c r="H217" t="s">
        <v>162</v>
      </c>
      <c r="I217" t="s">
        <v>137</v>
      </c>
      <c r="J217" s="138">
        <v>188960819</v>
      </c>
      <c r="K217" s="138">
        <v>145848151</v>
      </c>
      <c r="L217" s="138">
        <v>148313515.59</v>
      </c>
      <c r="M217">
        <v>11.22</v>
      </c>
      <c r="N217" s="124" t="s">
        <v>7</v>
      </c>
    </row>
    <row r="218" spans="2:14" ht="15">
      <c r="B218" s="123" t="s">
        <v>133</v>
      </c>
      <c r="C218" t="s">
        <v>163</v>
      </c>
      <c r="D218"/>
      <c r="E218"/>
      <c r="F218" t="s">
        <v>135</v>
      </c>
      <c r="G218" s="137">
        <v>44775.648206018515</v>
      </c>
      <c r="H218" t="s">
        <v>164</v>
      </c>
      <c r="I218" t="s">
        <v>137</v>
      </c>
      <c r="J218" s="138">
        <v>7056848</v>
      </c>
      <c r="K218" s="138">
        <v>5079110</v>
      </c>
      <c r="L218" s="138">
        <v>5026129.54</v>
      </c>
      <c r="M218">
        <v>13.75</v>
      </c>
      <c r="N218" s="124" t="s">
        <v>7</v>
      </c>
    </row>
    <row r="219" spans="2:14" ht="15">
      <c r="B219" s="123" t="s">
        <v>133</v>
      </c>
      <c r="C219" t="s">
        <v>163</v>
      </c>
      <c r="D219"/>
      <c r="E219"/>
      <c r="F219" t="s">
        <v>135</v>
      </c>
      <c r="G219" s="137">
        <v>44790.536365740743</v>
      </c>
      <c r="H219" t="s">
        <v>165</v>
      </c>
      <c r="I219" t="s">
        <v>137</v>
      </c>
      <c r="J219" s="138">
        <v>1523560</v>
      </c>
      <c r="K219" s="138">
        <v>1021862</v>
      </c>
      <c r="L219" s="138">
        <v>1005351.47</v>
      </c>
      <c r="M219">
        <v>14</v>
      </c>
      <c r="N219" s="124" t="s">
        <v>7</v>
      </c>
    </row>
    <row r="220" spans="2:14" ht="15">
      <c r="B220" s="123" t="s">
        <v>133</v>
      </c>
      <c r="C220" t="s">
        <v>163</v>
      </c>
      <c r="D220"/>
      <c r="E220"/>
      <c r="F220" t="s">
        <v>135</v>
      </c>
      <c r="G220" s="137">
        <v>44796.531319444446</v>
      </c>
      <c r="H220" t="s">
        <v>166</v>
      </c>
      <c r="I220" t="s">
        <v>137</v>
      </c>
      <c r="J220" s="138">
        <v>1564448</v>
      </c>
      <c r="K220" s="138">
        <v>1016284</v>
      </c>
      <c r="L220" s="138">
        <v>1032589.51</v>
      </c>
      <c r="M220">
        <v>14.15</v>
      </c>
      <c r="N220" s="124" t="s">
        <v>7</v>
      </c>
    </row>
    <row r="221" spans="2:14" ht="15">
      <c r="B221" s="123" t="s">
        <v>133</v>
      </c>
      <c r="C221" t="s">
        <v>163</v>
      </c>
      <c r="D221"/>
      <c r="E221"/>
      <c r="F221" t="s">
        <v>135</v>
      </c>
      <c r="G221" s="137">
        <v>44866.545925925922</v>
      </c>
      <c r="H221" t="s">
        <v>167</v>
      </c>
      <c r="I221" t="s">
        <v>137</v>
      </c>
      <c r="J221" s="138">
        <v>18692664</v>
      </c>
      <c r="K221" s="138">
        <v>10000002</v>
      </c>
      <c r="L221" s="138">
        <v>10225289.08</v>
      </c>
      <c r="M221">
        <v>13.1</v>
      </c>
      <c r="N221" s="124" t="s">
        <v>7</v>
      </c>
    </row>
    <row r="222" spans="2:14" ht="15">
      <c r="B222" s="123" t="s">
        <v>133</v>
      </c>
      <c r="C222" t="s">
        <v>163</v>
      </c>
      <c r="D222"/>
      <c r="E222"/>
      <c r="F222" t="s">
        <v>135</v>
      </c>
      <c r="G222" s="137">
        <v>44869.472118055557</v>
      </c>
      <c r="H222" t="s">
        <v>167</v>
      </c>
      <c r="I222" t="s">
        <v>137</v>
      </c>
      <c r="J222" s="138">
        <v>41123846</v>
      </c>
      <c r="K222" s="138">
        <v>22023691</v>
      </c>
      <c r="L222" s="138">
        <v>22495905.93</v>
      </c>
      <c r="M222">
        <v>13.1</v>
      </c>
      <c r="N222" s="124" t="s">
        <v>7</v>
      </c>
    </row>
    <row r="223" spans="2:14" ht="15">
      <c r="B223" s="123" t="s">
        <v>133</v>
      </c>
      <c r="C223" t="s">
        <v>163</v>
      </c>
      <c r="D223"/>
      <c r="E223"/>
      <c r="F223" t="s">
        <v>135</v>
      </c>
      <c r="G223" s="137">
        <v>44909.555868055555</v>
      </c>
      <c r="H223" t="s">
        <v>165</v>
      </c>
      <c r="I223" t="s">
        <v>137</v>
      </c>
      <c r="J223" s="138">
        <v>5954624</v>
      </c>
      <c r="K223" s="138">
        <v>4130412</v>
      </c>
      <c r="L223" s="138">
        <v>4021247.94</v>
      </c>
      <c r="M223">
        <v>14</v>
      </c>
      <c r="N223" s="124" t="s">
        <v>7</v>
      </c>
    </row>
    <row r="224" spans="2:14" ht="15">
      <c r="B224" s="123" t="s">
        <v>133</v>
      </c>
      <c r="C224" t="s">
        <v>163</v>
      </c>
      <c r="D224"/>
      <c r="E224"/>
      <c r="F224" t="s">
        <v>135</v>
      </c>
      <c r="G224" s="137">
        <v>45048.61173611111</v>
      </c>
      <c r="H224" t="s">
        <v>164</v>
      </c>
      <c r="I224" t="s">
        <v>137</v>
      </c>
      <c r="J224" s="138">
        <v>52341097</v>
      </c>
      <c r="K224" s="138">
        <v>41362877</v>
      </c>
      <c r="L224" s="138">
        <v>40384218.090000004</v>
      </c>
      <c r="M224">
        <v>12.75</v>
      </c>
      <c r="N224" s="124" t="s">
        <v>7</v>
      </c>
    </row>
    <row r="225" spans="2:14" ht="15">
      <c r="B225" s="123" t="s">
        <v>133</v>
      </c>
      <c r="C225" t="s">
        <v>163</v>
      </c>
      <c r="D225"/>
      <c r="E225"/>
      <c r="F225" t="s">
        <v>135</v>
      </c>
      <c r="G225" s="137">
        <v>45049.486851851849</v>
      </c>
      <c r="H225" t="s">
        <v>167</v>
      </c>
      <c r="I225" t="s">
        <v>137</v>
      </c>
      <c r="J225" s="138">
        <v>14431557</v>
      </c>
      <c r="K225" s="138">
        <v>8002870</v>
      </c>
      <c r="L225" s="138">
        <v>8180222.9800000004</v>
      </c>
      <c r="M225">
        <v>13.1</v>
      </c>
      <c r="N225" s="124" t="s">
        <v>7</v>
      </c>
    </row>
    <row r="226" spans="2:14" ht="15">
      <c r="B226" s="123" t="s">
        <v>133</v>
      </c>
      <c r="C226" t="s">
        <v>163</v>
      </c>
      <c r="D226"/>
      <c r="E226"/>
      <c r="F226" t="s">
        <v>135</v>
      </c>
      <c r="G226" s="137">
        <v>45064.65420138889</v>
      </c>
      <c r="H226" t="s">
        <v>165</v>
      </c>
      <c r="I226" t="s">
        <v>137</v>
      </c>
      <c r="J226" s="138">
        <v>70942460</v>
      </c>
      <c r="K226" s="138">
        <v>51112329</v>
      </c>
      <c r="L226" s="138">
        <v>50268168.609999999</v>
      </c>
      <c r="M226">
        <v>14</v>
      </c>
      <c r="N226" s="124" t="s">
        <v>7</v>
      </c>
    </row>
    <row r="227" spans="2:14" ht="15">
      <c r="B227" s="123" t="s">
        <v>133</v>
      </c>
      <c r="C227" t="s">
        <v>163</v>
      </c>
      <c r="D227"/>
      <c r="E227"/>
      <c r="F227" t="s">
        <v>135</v>
      </c>
      <c r="G227" s="137">
        <v>45065.552094907405</v>
      </c>
      <c r="H227" t="s">
        <v>168</v>
      </c>
      <c r="I227" t="s">
        <v>137</v>
      </c>
      <c r="J227" s="138">
        <v>25351500</v>
      </c>
      <c r="K227" s="138">
        <v>13009546</v>
      </c>
      <c r="L227" s="138">
        <v>13227708.109999999</v>
      </c>
      <c r="M227">
        <v>13.4</v>
      </c>
      <c r="N227" s="124" t="s">
        <v>7</v>
      </c>
    </row>
    <row r="228" spans="2:14" ht="15">
      <c r="B228" s="123" t="s">
        <v>133</v>
      </c>
      <c r="C228" t="s">
        <v>163</v>
      </c>
      <c r="D228"/>
      <c r="E228"/>
      <c r="F228" t="s">
        <v>135</v>
      </c>
      <c r="G228" s="137">
        <v>45072.516712962963</v>
      </c>
      <c r="H228" t="s">
        <v>169</v>
      </c>
      <c r="I228" t="s">
        <v>137</v>
      </c>
      <c r="J228" s="138">
        <v>23786242.469999999</v>
      </c>
      <c r="K228" s="138">
        <v>12983058</v>
      </c>
      <c r="L228" s="138">
        <v>13189429.85</v>
      </c>
      <c r="M228">
        <v>13.15</v>
      </c>
      <c r="N228" s="124" t="s">
        <v>7</v>
      </c>
    </row>
    <row r="229" spans="2:14" ht="15">
      <c r="B229" s="123" t="s">
        <v>133</v>
      </c>
      <c r="C229" t="s">
        <v>163</v>
      </c>
      <c r="D229"/>
      <c r="E229"/>
      <c r="F229" t="s">
        <v>135</v>
      </c>
      <c r="G229" s="137">
        <v>45097.525937500002</v>
      </c>
      <c r="H229" t="s">
        <v>164</v>
      </c>
      <c r="I229" t="s">
        <v>137</v>
      </c>
      <c r="J229" s="138">
        <v>73906304</v>
      </c>
      <c r="K229" s="138">
        <v>58098601</v>
      </c>
      <c r="L229" s="138">
        <v>58326727.329999998</v>
      </c>
      <c r="M229">
        <v>13.75</v>
      </c>
      <c r="N229" s="124" t="s">
        <v>7</v>
      </c>
    </row>
    <row r="230" spans="2:14" ht="15">
      <c r="B230" s="123" t="s">
        <v>133</v>
      </c>
      <c r="C230" t="s">
        <v>163</v>
      </c>
      <c r="D230"/>
      <c r="E230"/>
      <c r="F230" t="s">
        <v>135</v>
      </c>
      <c r="G230" s="137">
        <v>45140.499374999999</v>
      </c>
      <c r="H230" t="s">
        <v>169</v>
      </c>
      <c r="I230" t="s">
        <v>137</v>
      </c>
      <c r="J230" s="138">
        <v>125784821.92</v>
      </c>
      <c r="K230" s="138">
        <v>70025218</v>
      </c>
      <c r="L230" s="138">
        <v>71582570.019999996</v>
      </c>
      <c r="M230">
        <v>13.15</v>
      </c>
      <c r="N230" s="124" t="s">
        <v>7</v>
      </c>
    </row>
    <row r="231" spans="2:14" ht="15">
      <c r="B231" s="123" t="s">
        <v>133</v>
      </c>
      <c r="C231" t="s">
        <v>163</v>
      </c>
      <c r="D231"/>
      <c r="E231"/>
      <c r="F231" t="s">
        <v>135</v>
      </c>
      <c r="G231" s="137">
        <v>45208.504976851851</v>
      </c>
      <c r="H231" t="s">
        <v>169</v>
      </c>
      <c r="I231" t="s">
        <v>137</v>
      </c>
      <c r="J231" s="138">
        <v>75470893.150000006</v>
      </c>
      <c r="K231" s="138">
        <v>43044073</v>
      </c>
      <c r="L231" s="138">
        <v>42952723.130000003</v>
      </c>
      <c r="M231">
        <v>13.15</v>
      </c>
      <c r="N231" s="124" t="s">
        <v>7</v>
      </c>
    </row>
    <row r="232" spans="2:14" ht="15">
      <c r="B232" s="123" t="s">
        <v>133</v>
      </c>
      <c r="C232" t="s">
        <v>163</v>
      </c>
      <c r="D232"/>
      <c r="E232"/>
      <c r="F232" t="s">
        <v>135</v>
      </c>
      <c r="G232" s="137">
        <v>45240.583993055552</v>
      </c>
      <c r="H232" t="s">
        <v>170</v>
      </c>
      <c r="I232" t="s">
        <v>137</v>
      </c>
      <c r="J232" s="138">
        <v>32316780</v>
      </c>
      <c r="K232" s="138">
        <v>27795206</v>
      </c>
      <c r="L232" s="138">
        <v>27433800.09</v>
      </c>
      <c r="M232">
        <v>12.5</v>
      </c>
      <c r="N232" s="124" t="s">
        <v>7</v>
      </c>
    </row>
    <row r="233" spans="2:14" ht="15">
      <c r="B233" s="123" t="s">
        <v>133</v>
      </c>
      <c r="C233" t="s">
        <v>163</v>
      </c>
      <c r="D233"/>
      <c r="E233"/>
      <c r="F233" t="s">
        <v>135</v>
      </c>
      <c r="G233" s="137">
        <v>45258.46738425926</v>
      </c>
      <c r="H233" t="s">
        <v>169</v>
      </c>
      <c r="I233" t="s">
        <v>137</v>
      </c>
      <c r="J233" s="138">
        <v>104084324.66</v>
      </c>
      <c r="K233" s="138">
        <v>59595172</v>
      </c>
      <c r="L233" s="138">
        <v>60339111.890000001</v>
      </c>
      <c r="M233">
        <v>13.15</v>
      </c>
      <c r="N233" s="124" t="s">
        <v>7</v>
      </c>
    </row>
    <row r="234" spans="2:14" ht="15">
      <c r="B234" s="123" t="s">
        <v>133</v>
      </c>
      <c r="C234" t="s">
        <v>163</v>
      </c>
      <c r="D234"/>
      <c r="E234"/>
      <c r="F234" t="s">
        <v>135</v>
      </c>
      <c r="G234" s="137">
        <v>45324.523321759261</v>
      </c>
      <c r="H234" t="s">
        <v>164</v>
      </c>
      <c r="I234" t="s">
        <v>137</v>
      </c>
      <c r="J234" s="138">
        <v>166384518</v>
      </c>
      <c r="K234" s="138">
        <v>140477384</v>
      </c>
      <c r="L234" s="138">
        <v>138773723.30000001</v>
      </c>
      <c r="M234">
        <v>13.75</v>
      </c>
      <c r="N234" s="124" t="s">
        <v>7</v>
      </c>
    </row>
    <row r="235" spans="2:14" ht="15">
      <c r="B235" s="123" t="s">
        <v>133</v>
      </c>
      <c r="C235" t="s">
        <v>163</v>
      </c>
      <c r="D235"/>
      <c r="E235"/>
      <c r="F235" t="s">
        <v>135</v>
      </c>
      <c r="G235" s="137">
        <v>45455.547291666669</v>
      </c>
      <c r="H235" t="s">
        <v>171</v>
      </c>
      <c r="I235" t="s">
        <v>137</v>
      </c>
      <c r="J235" s="138">
        <v>342720414</v>
      </c>
      <c r="K235" s="138">
        <v>294568493</v>
      </c>
      <c r="L235" s="138">
        <v>296403079.85000002</v>
      </c>
      <c r="M235">
        <v>11.5</v>
      </c>
      <c r="N235" s="124" t="s">
        <v>7</v>
      </c>
    </row>
    <row r="236" spans="2:14" ht="15">
      <c r="B236" s="123" t="s">
        <v>133</v>
      </c>
      <c r="C236" t="s">
        <v>163</v>
      </c>
      <c r="D236"/>
      <c r="E236"/>
      <c r="F236" t="s">
        <v>135</v>
      </c>
      <c r="G236" s="137">
        <v>45470.619953703703</v>
      </c>
      <c r="H236" t="s">
        <v>172</v>
      </c>
      <c r="I236" t="s">
        <v>137</v>
      </c>
      <c r="J236" s="138">
        <v>85667132</v>
      </c>
      <c r="K236" s="138">
        <v>50774590</v>
      </c>
      <c r="L236" s="138">
        <v>50864539.57</v>
      </c>
      <c r="M236">
        <v>13.15</v>
      </c>
      <c r="N236" s="124" t="s">
        <v>7</v>
      </c>
    </row>
    <row r="237" spans="2:14" ht="15">
      <c r="B237" s="123" t="s">
        <v>133</v>
      </c>
      <c r="C237" t="s">
        <v>163</v>
      </c>
      <c r="D237"/>
      <c r="E237"/>
      <c r="F237" t="s">
        <v>135</v>
      </c>
      <c r="G237" s="137">
        <v>45481.677002314813</v>
      </c>
      <c r="H237" t="s">
        <v>173</v>
      </c>
      <c r="I237" t="s">
        <v>137</v>
      </c>
      <c r="J237" s="138">
        <v>81787672</v>
      </c>
      <c r="K237" s="138">
        <v>51228766</v>
      </c>
      <c r="L237" s="138">
        <v>51121258.310000002</v>
      </c>
      <c r="M237">
        <v>13</v>
      </c>
      <c r="N237" s="124" t="s">
        <v>7</v>
      </c>
    </row>
    <row r="238" spans="2:14" ht="15">
      <c r="B238" s="123" t="s">
        <v>133</v>
      </c>
      <c r="C238" t="s">
        <v>163</v>
      </c>
      <c r="D238"/>
      <c r="E238"/>
      <c r="F238" t="s">
        <v>135</v>
      </c>
      <c r="G238" s="137">
        <v>45516.534108796295</v>
      </c>
      <c r="H238" t="s">
        <v>166</v>
      </c>
      <c r="I238" t="s">
        <v>137</v>
      </c>
      <c r="J238" s="138">
        <v>194898144</v>
      </c>
      <c r="K238" s="138">
        <v>154383484</v>
      </c>
      <c r="L238" s="138">
        <v>157271405.90000001</v>
      </c>
      <c r="M238">
        <v>100.25</v>
      </c>
      <c r="N238" s="124" t="s">
        <v>7</v>
      </c>
    </row>
    <row r="239" spans="2:14" ht="15">
      <c r="B239" s="123" t="s">
        <v>133</v>
      </c>
      <c r="C239" t="s">
        <v>163</v>
      </c>
      <c r="D239"/>
      <c r="E239"/>
      <c r="F239" t="s">
        <v>135</v>
      </c>
      <c r="G239" s="137">
        <v>45575.604849537034</v>
      </c>
      <c r="H239" t="s">
        <v>169</v>
      </c>
      <c r="I239" t="s">
        <v>137</v>
      </c>
      <c r="J239" s="138">
        <v>33315733</v>
      </c>
      <c r="K239" s="138">
        <v>21248795</v>
      </c>
      <c r="L239" s="138">
        <v>21158322.280000001</v>
      </c>
      <c r="M239">
        <v>12.15</v>
      </c>
      <c r="N239" s="124" t="s">
        <v>7</v>
      </c>
    </row>
    <row r="240" spans="2:14" ht="15">
      <c r="B240" s="123" t="s">
        <v>133</v>
      </c>
      <c r="C240" t="s">
        <v>267</v>
      </c>
      <c r="D240"/>
      <c r="E240"/>
      <c r="F240"/>
      <c r="G240" s="137">
        <v>45630.476180555554</v>
      </c>
      <c r="H240" t="s">
        <v>270</v>
      </c>
      <c r="I240" t="s">
        <v>137</v>
      </c>
      <c r="J240" s="138">
        <v>1508493154</v>
      </c>
      <c r="K240" s="138">
        <v>1000000000</v>
      </c>
      <c r="L240" s="138">
        <v>1007334650.62</v>
      </c>
      <c r="M240">
        <v>10</v>
      </c>
      <c r="N240" s="124" t="s">
        <v>7</v>
      </c>
    </row>
    <row r="241" spans="2:14" ht="15">
      <c r="B241" s="123" t="s">
        <v>141</v>
      </c>
      <c r="C241" t="s">
        <v>174</v>
      </c>
      <c r="D241"/>
      <c r="E241" t="s">
        <v>244</v>
      </c>
      <c r="F241" t="s">
        <v>135</v>
      </c>
      <c r="G241" s="137">
        <v>44699.533101851855</v>
      </c>
      <c r="H241" t="s">
        <v>175</v>
      </c>
      <c r="I241" t="s">
        <v>137</v>
      </c>
      <c r="J241" s="138">
        <v>24947672</v>
      </c>
      <c r="K241" s="138">
        <v>15058561</v>
      </c>
      <c r="L241" s="138">
        <v>15243105.939999999</v>
      </c>
      <c r="M241">
        <v>9.5</v>
      </c>
      <c r="N241" s="124" t="s">
        <v>7</v>
      </c>
    </row>
    <row r="242" spans="2:14" ht="15">
      <c r="B242" s="123" t="s">
        <v>141</v>
      </c>
      <c r="C242" t="s">
        <v>174</v>
      </c>
      <c r="D242"/>
      <c r="E242" t="s">
        <v>244</v>
      </c>
      <c r="F242" t="s">
        <v>135</v>
      </c>
      <c r="G242" s="137">
        <v>44705.641689814816</v>
      </c>
      <c r="H242" t="s">
        <v>175</v>
      </c>
      <c r="I242" t="s">
        <v>137</v>
      </c>
      <c r="J242" s="138">
        <v>1663180</v>
      </c>
      <c r="K242" s="138">
        <v>1005464</v>
      </c>
      <c r="L242" s="138">
        <v>1016228.21</v>
      </c>
      <c r="M242">
        <v>9.5</v>
      </c>
      <c r="N242" s="124" t="s">
        <v>7</v>
      </c>
    </row>
    <row r="243" spans="2:14" ht="15">
      <c r="B243" s="123" t="s">
        <v>141</v>
      </c>
      <c r="C243" t="s">
        <v>174</v>
      </c>
      <c r="D243"/>
      <c r="E243" t="s">
        <v>244</v>
      </c>
      <c r="F243" t="s">
        <v>135</v>
      </c>
      <c r="G243" s="137">
        <v>44707.506307870368</v>
      </c>
      <c r="H243" t="s">
        <v>175</v>
      </c>
      <c r="I243" t="s">
        <v>137</v>
      </c>
      <c r="J243" s="138">
        <v>1663180</v>
      </c>
      <c r="K243" s="138">
        <v>1005985</v>
      </c>
      <c r="L243" s="138">
        <v>1016234.62</v>
      </c>
      <c r="M243">
        <v>9.5</v>
      </c>
      <c r="N243" s="124" t="s">
        <v>7</v>
      </c>
    </row>
    <row r="244" spans="2:14" ht="15">
      <c r="B244" s="123" t="s">
        <v>141</v>
      </c>
      <c r="C244" t="s">
        <v>174</v>
      </c>
      <c r="D244"/>
      <c r="E244" t="s">
        <v>244</v>
      </c>
      <c r="F244" t="s">
        <v>135</v>
      </c>
      <c r="G244" s="137">
        <v>44708.539537037039</v>
      </c>
      <c r="H244" t="s">
        <v>175</v>
      </c>
      <c r="I244" t="s">
        <v>137</v>
      </c>
      <c r="J244" s="138">
        <v>1663180</v>
      </c>
      <c r="K244" s="138">
        <v>1006249</v>
      </c>
      <c r="L244" s="138">
        <v>1016237.75</v>
      </c>
      <c r="M244">
        <v>9.5</v>
      </c>
      <c r="N244" s="124" t="s">
        <v>7</v>
      </c>
    </row>
    <row r="245" spans="2:14" ht="15">
      <c r="B245" s="123" t="s">
        <v>141</v>
      </c>
      <c r="C245" t="s">
        <v>174</v>
      </c>
      <c r="D245"/>
      <c r="E245" t="s">
        <v>244</v>
      </c>
      <c r="F245" t="s">
        <v>135</v>
      </c>
      <c r="G245" s="137">
        <v>44708.543715277781</v>
      </c>
      <c r="H245" t="s">
        <v>175</v>
      </c>
      <c r="I245" t="s">
        <v>137</v>
      </c>
      <c r="J245" s="138">
        <v>1663180</v>
      </c>
      <c r="K245" s="138">
        <v>1006249</v>
      </c>
      <c r="L245" s="138">
        <v>1016237.75</v>
      </c>
      <c r="M245">
        <v>9.5</v>
      </c>
      <c r="N245" s="124" t="s">
        <v>7</v>
      </c>
    </row>
    <row r="246" spans="2:14" ht="15">
      <c r="B246" s="123" t="s">
        <v>141</v>
      </c>
      <c r="C246" t="s">
        <v>174</v>
      </c>
      <c r="D246"/>
      <c r="E246" t="s">
        <v>244</v>
      </c>
      <c r="F246" t="s">
        <v>135</v>
      </c>
      <c r="G246" s="137">
        <v>44720.527442129627</v>
      </c>
      <c r="H246" t="s">
        <v>175</v>
      </c>
      <c r="I246" t="s">
        <v>137</v>
      </c>
      <c r="J246" s="138">
        <v>4989540</v>
      </c>
      <c r="K246" s="138">
        <v>3028110</v>
      </c>
      <c r="L246" s="138">
        <v>3048815.44</v>
      </c>
      <c r="M246">
        <v>9.5</v>
      </c>
      <c r="N246" s="124" t="s">
        <v>7</v>
      </c>
    </row>
    <row r="247" spans="2:14" ht="15">
      <c r="B247" s="123" t="s">
        <v>141</v>
      </c>
      <c r="C247" t="s">
        <v>174</v>
      </c>
      <c r="D247"/>
      <c r="E247" t="s">
        <v>244</v>
      </c>
      <c r="F247" t="s">
        <v>135</v>
      </c>
      <c r="G247" s="137">
        <v>44722.511793981481</v>
      </c>
      <c r="H247" t="s">
        <v>175</v>
      </c>
      <c r="I247" t="s">
        <v>137</v>
      </c>
      <c r="J247" s="138">
        <v>4989540</v>
      </c>
      <c r="K247" s="138">
        <v>3029673</v>
      </c>
      <c r="L247" s="138">
        <v>3048830.63</v>
      </c>
      <c r="M247">
        <v>9.5</v>
      </c>
      <c r="N247" s="124" t="s">
        <v>7</v>
      </c>
    </row>
    <row r="248" spans="2:14" ht="15">
      <c r="B248" s="123" t="s">
        <v>141</v>
      </c>
      <c r="C248" t="s">
        <v>174</v>
      </c>
      <c r="D248"/>
      <c r="E248" t="s">
        <v>244</v>
      </c>
      <c r="F248" t="s">
        <v>135</v>
      </c>
      <c r="G248" s="137">
        <v>44747.590694444443</v>
      </c>
      <c r="H248" t="s">
        <v>175</v>
      </c>
      <c r="I248" t="s">
        <v>137</v>
      </c>
      <c r="J248" s="138">
        <v>19958132</v>
      </c>
      <c r="K248" s="138">
        <v>12196767</v>
      </c>
      <c r="L248" s="138">
        <v>12195887.18</v>
      </c>
      <c r="M248">
        <v>9.5</v>
      </c>
      <c r="N248" s="124" t="s">
        <v>7</v>
      </c>
    </row>
    <row r="249" spans="2:14" ht="15">
      <c r="B249" s="123" t="s">
        <v>141</v>
      </c>
      <c r="C249" t="s">
        <v>174</v>
      </c>
      <c r="D249"/>
      <c r="E249" t="s">
        <v>244</v>
      </c>
      <c r="F249" t="s">
        <v>135</v>
      </c>
      <c r="G249" s="137">
        <v>44986.621030092596</v>
      </c>
      <c r="H249" t="s">
        <v>176</v>
      </c>
      <c r="I249" t="s">
        <v>137</v>
      </c>
      <c r="J249" s="138">
        <v>143879451</v>
      </c>
      <c r="K249" s="138">
        <v>102147971</v>
      </c>
      <c r="L249" s="138">
        <v>100904994.36</v>
      </c>
      <c r="M249">
        <v>8</v>
      </c>
      <c r="N249" s="124" t="s">
        <v>7</v>
      </c>
    </row>
    <row r="250" spans="2:14" ht="15">
      <c r="B250" s="123" t="s">
        <v>141</v>
      </c>
      <c r="C250" t="s">
        <v>174</v>
      </c>
      <c r="D250"/>
      <c r="E250" t="s">
        <v>244</v>
      </c>
      <c r="F250" t="s">
        <v>135</v>
      </c>
      <c r="G250" s="137">
        <v>45202.611446759256</v>
      </c>
      <c r="H250" t="s">
        <v>175</v>
      </c>
      <c r="I250" t="s">
        <v>137</v>
      </c>
      <c r="J250" s="138">
        <v>376425204</v>
      </c>
      <c r="K250" s="138">
        <v>234799726</v>
      </c>
      <c r="L250" s="138">
        <v>231678810.28999999</v>
      </c>
      <c r="M250">
        <v>9.5</v>
      </c>
      <c r="N250" s="124" t="s">
        <v>7</v>
      </c>
    </row>
    <row r="251" spans="2:14" ht="15">
      <c r="B251" s="123" t="s">
        <v>141</v>
      </c>
      <c r="C251" t="s">
        <v>174</v>
      </c>
      <c r="D251"/>
      <c r="E251" t="s">
        <v>244</v>
      </c>
      <c r="F251" t="s">
        <v>135</v>
      </c>
      <c r="G251" s="137">
        <v>45217.615995370368</v>
      </c>
      <c r="H251" t="s">
        <v>176</v>
      </c>
      <c r="I251" t="s">
        <v>137</v>
      </c>
      <c r="J251" s="138">
        <v>13989040</v>
      </c>
      <c r="K251" s="138">
        <v>9264384</v>
      </c>
      <c r="L251" s="138">
        <v>9262101.3499999996</v>
      </c>
      <c r="M251">
        <v>8</v>
      </c>
      <c r="N251" s="124" t="s">
        <v>7</v>
      </c>
    </row>
    <row r="252" spans="2:14" ht="15">
      <c r="B252" s="123" t="s">
        <v>141</v>
      </c>
      <c r="C252" t="s">
        <v>174</v>
      </c>
      <c r="D252"/>
      <c r="E252" t="s">
        <v>244</v>
      </c>
      <c r="F252" t="s">
        <v>135</v>
      </c>
      <c r="G252" s="137">
        <v>45229.608715277776</v>
      </c>
      <c r="H252" t="s">
        <v>176</v>
      </c>
      <c r="I252" t="s">
        <v>137</v>
      </c>
      <c r="J252" s="138">
        <v>139890410</v>
      </c>
      <c r="K252" s="138">
        <v>92906850</v>
      </c>
      <c r="L252" s="138">
        <v>92570013.590000004</v>
      </c>
      <c r="M252">
        <v>8</v>
      </c>
      <c r="N252" s="124" t="s">
        <v>7</v>
      </c>
    </row>
    <row r="253" spans="2:14" ht="15">
      <c r="B253" s="123" t="s">
        <v>141</v>
      </c>
      <c r="C253" t="s">
        <v>174</v>
      </c>
      <c r="D253"/>
      <c r="E253" t="s">
        <v>244</v>
      </c>
      <c r="F253" t="s">
        <v>135</v>
      </c>
      <c r="G253" s="137">
        <v>45253.606111111112</v>
      </c>
      <c r="H253" t="s">
        <v>175</v>
      </c>
      <c r="I253" t="s">
        <v>137</v>
      </c>
      <c r="J253" s="138">
        <v>45632056</v>
      </c>
      <c r="K253" s="138">
        <v>29279590</v>
      </c>
      <c r="L253" s="138">
        <v>29733609.420000002</v>
      </c>
      <c r="M253">
        <v>9.5</v>
      </c>
      <c r="N253" s="124" t="s">
        <v>7</v>
      </c>
    </row>
    <row r="254" spans="2:14" ht="15">
      <c r="B254" s="123" t="s">
        <v>141</v>
      </c>
      <c r="C254" t="s">
        <v>174</v>
      </c>
      <c r="D254"/>
      <c r="E254" t="s">
        <v>244</v>
      </c>
      <c r="F254" t="s">
        <v>135</v>
      </c>
      <c r="G254" s="137">
        <v>45356.483275462961</v>
      </c>
      <c r="H254" t="s">
        <v>177</v>
      </c>
      <c r="I254" t="s">
        <v>137</v>
      </c>
      <c r="J254" s="138">
        <v>251316164</v>
      </c>
      <c r="K254" s="138">
        <v>149419177</v>
      </c>
      <c r="L254" s="138">
        <v>150554633.81</v>
      </c>
      <c r="M254">
        <v>10</v>
      </c>
      <c r="N254" s="124" t="s">
        <v>7</v>
      </c>
    </row>
    <row r="255" spans="2:14" ht="15">
      <c r="B255" s="123" t="s">
        <v>141</v>
      </c>
      <c r="C255" t="s">
        <v>174</v>
      </c>
      <c r="D255"/>
      <c r="E255" t="s">
        <v>244</v>
      </c>
      <c r="F255" t="s">
        <v>135</v>
      </c>
      <c r="G255" s="137">
        <v>45356.648657407408</v>
      </c>
      <c r="H255" t="s">
        <v>177</v>
      </c>
      <c r="I255" t="s">
        <v>137</v>
      </c>
      <c r="J255" s="138">
        <v>1698096</v>
      </c>
      <c r="K255" s="138">
        <v>1009589</v>
      </c>
      <c r="L255" s="138">
        <v>1017270.29</v>
      </c>
      <c r="M255">
        <v>10</v>
      </c>
      <c r="N255" s="124" t="s">
        <v>7</v>
      </c>
    </row>
    <row r="256" spans="2:14" ht="15">
      <c r="B256" s="123" t="s">
        <v>141</v>
      </c>
      <c r="C256" t="s">
        <v>174</v>
      </c>
      <c r="D256"/>
      <c r="E256" t="s">
        <v>244</v>
      </c>
      <c r="F256" t="s">
        <v>135</v>
      </c>
      <c r="G256" s="137">
        <v>45358.428981481484</v>
      </c>
      <c r="H256" t="s">
        <v>177</v>
      </c>
      <c r="I256" t="s">
        <v>137</v>
      </c>
      <c r="J256" s="138">
        <v>237731508</v>
      </c>
      <c r="K256" s="138">
        <v>141419179</v>
      </c>
      <c r="L256" s="138">
        <v>142416735.00999999</v>
      </c>
      <c r="M256">
        <v>10</v>
      </c>
      <c r="N256" s="124" t="s">
        <v>7</v>
      </c>
    </row>
    <row r="257" spans="2:14" ht="15">
      <c r="B257" s="123" t="s">
        <v>141</v>
      </c>
      <c r="C257" t="s">
        <v>174</v>
      </c>
      <c r="D257"/>
      <c r="E257" t="s">
        <v>244</v>
      </c>
      <c r="F257" t="s">
        <v>135</v>
      </c>
      <c r="G257" s="137">
        <v>45362.495891203704</v>
      </c>
      <c r="H257" t="s">
        <v>177</v>
      </c>
      <c r="I257" t="s">
        <v>137</v>
      </c>
      <c r="J257" s="138">
        <v>441501376</v>
      </c>
      <c r="K257" s="138">
        <v>262920545</v>
      </c>
      <c r="L257" s="138">
        <v>264488706.06999999</v>
      </c>
      <c r="M257">
        <v>10</v>
      </c>
      <c r="N257" s="124" t="s">
        <v>7</v>
      </c>
    </row>
    <row r="258" spans="2:14" ht="15">
      <c r="B258" s="123" t="s">
        <v>141</v>
      </c>
      <c r="C258" t="s">
        <v>174</v>
      </c>
      <c r="D258"/>
      <c r="E258" t="s">
        <v>244</v>
      </c>
      <c r="F258" t="s">
        <v>135</v>
      </c>
      <c r="G258" s="137">
        <v>45583.539733796293</v>
      </c>
      <c r="H258" t="s">
        <v>176</v>
      </c>
      <c r="I258" t="s">
        <v>137</v>
      </c>
      <c r="J258" s="138">
        <v>81785640</v>
      </c>
      <c r="K258" s="138">
        <v>61719556</v>
      </c>
      <c r="L258" s="138">
        <v>60362115.689999998</v>
      </c>
      <c r="M258">
        <v>9.25</v>
      </c>
      <c r="N258" s="124" t="s">
        <v>7</v>
      </c>
    </row>
    <row r="259" spans="2:14" ht="15">
      <c r="B259" s="123" t="s">
        <v>141</v>
      </c>
      <c r="C259" t="s">
        <v>174</v>
      </c>
      <c r="D259"/>
      <c r="E259" t="s">
        <v>244</v>
      </c>
      <c r="F259" t="s">
        <v>135</v>
      </c>
      <c r="G259" s="137">
        <v>45583.540532407409</v>
      </c>
      <c r="H259" t="s">
        <v>175</v>
      </c>
      <c r="I259" t="s">
        <v>137</v>
      </c>
      <c r="J259" s="138">
        <v>176843840</v>
      </c>
      <c r="K259" s="138">
        <v>125340822</v>
      </c>
      <c r="L259" s="138">
        <v>121945220.89</v>
      </c>
      <c r="M259">
        <v>9.5</v>
      </c>
      <c r="N259" s="124" t="s">
        <v>7</v>
      </c>
    </row>
    <row r="260" spans="2:14" ht="15">
      <c r="B260" s="123" t="s">
        <v>141</v>
      </c>
      <c r="C260" t="s">
        <v>174</v>
      </c>
      <c r="D260"/>
      <c r="E260" t="s">
        <v>244</v>
      </c>
      <c r="F260" t="s">
        <v>135</v>
      </c>
      <c r="G260" s="137">
        <v>45590.465960648151</v>
      </c>
      <c r="H260" t="s">
        <v>175</v>
      </c>
      <c r="I260" t="s">
        <v>137</v>
      </c>
      <c r="J260" s="138">
        <v>162106850</v>
      </c>
      <c r="K260" s="138">
        <v>118434664</v>
      </c>
      <c r="L260" s="138">
        <v>115006859.41</v>
      </c>
      <c r="M260">
        <v>8.67</v>
      </c>
      <c r="N260" s="124" t="s">
        <v>7</v>
      </c>
    </row>
    <row r="261" spans="2:14" ht="15">
      <c r="B261" s="123" t="s">
        <v>141</v>
      </c>
      <c r="C261" t="s">
        <v>174</v>
      </c>
      <c r="D261"/>
      <c r="E261" t="s">
        <v>244</v>
      </c>
      <c r="F261" t="s">
        <v>135</v>
      </c>
      <c r="G261" s="137">
        <v>45610.470717592594</v>
      </c>
      <c r="H261" t="s">
        <v>177</v>
      </c>
      <c r="I261" t="s">
        <v>137</v>
      </c>
      <c r="J261" s="138">
        <v>3246575</v>
      </c>
      <c r="K261" s="138">
        <v>2008766</v>
      </c>
      <c r="L261" s="138">
        <v>2034476.82</v>
      </c>
      <c r="M261">
        <v>10</v>
      </c>
      <c r="N261" s="124" t="s">
        <v>7</v>
      </c>
    </row>
    <row r="262" spans="2:14" ht="15">
      <c r="B262" s="123" t="s">
        <v>133</v>
      </c>
      <c r="C262" t="s">
        <v>277</v>
      </c>
      <c r="D262"/>
      <c r="E262"/>
      <c r="F262" t="s">
        <v>135</v>
      </c>
      <c r="G262" s="137">
        <v>44916.581030092595</v>
      </c>
      <c r="H262" t="s">
        <v>179</v>
      </c>
      <c r="I262" t="s">
        <v>137</v>
      </c>
      <c r="J262" s="138">
        <v>15210693</v>
      </c>
      <c r="K262" s="138">
        <v>10116436</v>
      </c>
      <c r="L262" s="138">
        <v>10128668.23</v>
      </c>
      <c r="M262">
        <v>11</v>
      </c>
      <c r="N262" s="124" t="s">
        <v>7</v>
      </c>
    </row>
    <row r="263" spans="2:14" ht="15">
      <c r="B263" s="123" t="s">
        <v>133</v>
      </c>
      <c r="C263" t="s">
        <v>277</v>
      </c>
      <c r="D263"/>
      <c r="E263"/>
      <c r="F263" t="s">
        <v>135</v>
      </c>
      <c r="G263" s="137">
        <v>44988.651087962964</v>
      </c>
      <c r="H263" t="s">
        <v>179</v>
      </c>
      <c r="I263" t="s">
        <v>137</v>
      </c>
      <c r="J263" s="138">
        <v>152106854</v>
      </c>
      <c r="K263" s="138">
        <v>102621916</v>
      </c>
      <c r="L263" s="138">
        <v>100836966.41</v>
      </c>
      <c r="M263">
        <v>11</v>
      </c>
      <c r="N263" s="124" t="s">
        <v>7</v>
      </c>
    </row>
    <row r="264" spans="2:14" ht="15">
      <c r="B264" s="123" t="s">
        <v>133</v>
      </c>
      <c r="C264" t="s">
        <v>277</v>
      </c>
      <c r="D264"/>
      <c r="E264"/>
      <c r="F264" t="s">
        <v>135</v>
      </c>
      <c r="G264" s="137">
        <v>45015.549675925926</v>
      </c>
      <c r="H264" t="s">
        <v>179</v>
      </c>
      <c r="I264" t="s">
        <v>137</v>
      </c>
      <c r="J264" s="138">
        <v>74682194</v>
      </c>
      <c r="K264" s="138">
        <v>50346578</v>
      </c>
      <c r="L264" s="138">
        <v>50420277.299999997</v>
      </c>
      <c r="M264">
        <v>11</v>
      </c>
      <c r="N264" s="124" t="s">
        <v>7</v>
      </c>
    </row>
    <row r="265" spans="2:14" ht="15">
      <c r="B265" s="123" t="s">
        <v>133</v>
      </c>
      <c r="C265" t="s">
        <v>277</v>
      </c>
      <c r="D265"/>
      <c r="E265"/>
      <c r="F265" t="s">
        <v>135</v>
      </c>
      <c r="G265" s="137">
        <v>45056.525717592594</v>
      </c>
      <c r="H265" t="s">
        <v>179</v>
      </c>
      <c r="I265" t="s">
        <v>137</v>
      </c>
      <c r="J265" s="138">
        <v>7468214</v>
      </c>
      <c r="K265" s="138">
        <v>4996439</v>
      </c>
      <c r="L265" s="138">
        <v>4974555.45</v>
      </c>
      <c r="M265">
        <v>11</v>
      </c>
      <c r="N265" s="124" t="s">
        <v>7</v>
      </c>
    </row>
    <row r="266" spans="2:14" ht="15">
      <c r="B266" s="123" t="s">
        <v>133</v>
      </c>
      <c r="C266" t="s">
        <v>277</v>
      </c>
      <c r="D266"/>
      <c r="E266"/>
      <c r="F266" t="s">
        <v>135</v>
      </c>
      <c r="G266" s="137">
        <v>45093.594108796293</v>
      </c>
      <c r="H266" t="s">
        <v>179</v>
      </c>
      <c r="I266" t="s">
        <v>137</v>
      </c>
      <c r="J266" s="138">
        <v>5864883</v>
      </c>
      <c r="K266" s="138">
        <v>4012054</v>
      </c>
      <c r="L266" s="138">
        <v>4033540.4</v>
      </c>
      <c r="M266">
        <v>11</v>
      </c>
      <c r="N266" s="124" t="s">
        <v>7</v>
      </c>
    </row>
    <row r="267" spans="2:14" ht="15">
      <c r="B267" s="123" t="s">
        <v>133</v>
      </c>
      <c r="C267" t="s">
        <v>277</v>
      </c>
      <c r="D267"/>
      <c r="E267"/>
      <c r="F267" t="s">
        <v>135</v>
      </c>
      <c r="G267" s="137">
        <v>45114.528009259258</v>
      </c>
      <c r="H267" t="s">
        <v>179</v>
      </c>
      <c r="I267" t="s">
        <v>137</v>
      </c>
      <c r="J267" s="138">
        <v>29324381</v>
      </c>
      <c r="K267" s="138">
        <v>20186848</v>
      </c>
      <c r="L267" s="138">
        <v>20168340.260000002</v>
      </c>
      <c r="M267">
        <v>11</v>
      </c>
      <c r="N267" s="124" t="s">
        <v>7</v>
      </c>
    </row>
    <row r="268" spans="2:14" ht="15">
      <c r="B268" s="123" t="s">
        <v>133</v>
      </c>
      <c r="C268" t="s">
        <v>277</v>
      </c>
      <c r="D268"/>
      <c r="E268"/>
      <c r="F268" t="s">
        <v>135</v>
      </c>
      <c r="G268" s="137">
        <v>45169.520428240743</v>
      </c>
      <c r="H268" t="s">
        <v>179</v>
      </c>
      <c r="I268" t="s">
        <v>137</v>
      </c>
      <c r="J268" s="138">
        <v>2932433</v>
      </c>
      <c r="K268" s="138">
        <v>2051835</v>
      </c>
      <c r="L268" s="138">
        <v>2016743.53</v>
      </c>
      <c r="M268">
        <v>11</v>
      </c>
      <c r="N268" s="124" t="s">
        <v>7</v>
      </c>
    </row>
    <row r="269" spans="2:14" ht="15">
      <c r="B269" s="123" t="s">
        <v>133</v>
      </c>
      <c r="C269" t="s">
        <v>277</v>
      </c>
      <c r="D269"/>
      <c r="E269"/>
      <c r="F269" t="s">
        <v>135</v>
      </c>
      <c r="G269" s="137">
        <v>45230.517800925925</v>
      </c>
      <c r="H269" t="s">
        <v>180</v>
      </c>
      <c r="I269" t="s">
        <v>137</v>
      </c>
      <c r="J269" s="138">
        <v>30235616</v>
      </c>
      <c r="K269" s="138">
        <v>24586300</v>
      </c>
      <c r="L269" s="138">
        <v>25323022.699999999</v>
      </c>
      <c r="M269">
        <v>10.5</v>
      </c>
      <c r="N269" s="124" t="s">
        <v>7</v>
      </c>
    </row>
    <row r="270" spans="2:14" ht="15">
      <c r="B270" s="123" t="s">
        <v>133</v>
      </c>
      <c r="C270" t="s">
        <v>277</v>
      </c>
      <c r="D270"/>
      <c r="E270"/>
      <c r="F270" t="s">
        <v>135</v>
      </c>
      <c r="G270" s="137">
        <v>45232.591793981483</v>
      </c>
      <c r="H270" t="s">
        <v>181</v>
      </c>
      <c r="I270" t="s">
        <v>137</v>
      </c>
      <c r="J270" s="138">
        <v>223630834</v>
      </c>
      <c r="K270" s="138">
        <v>175551428</v>
      </c>
      <c r="L270" s="138">
        <v>175440815.91999999</v>
      </c>
      <c r="M270">
        <v>11.5</v>
      </c>
      <c r="N270" s="124" t="s">
        <v>7</v>
      </c>
    </row>
    <row r="271" spans="2:14" ht="15">
      <c r="B271" s="123" t="s">
        <v>133</v>
      </c>
      <c r="C271" t="s">
        <v>277</v>
      </c>
      <c r="D271"/>
      <c r="E271"/>
      <c r="F271" t="s">
        <v>135</v>
      </c>
      <c r="G271" s="137">
        <v>45233.48574074074</v>
      </c>
      <c r="H271" t="s">
        <v>181</v>
      </c>
      <c r="I271" t="s">
        <v>137</v>
      </c>
      <c r="J271" s="138">
        <v>198073007</v>
      </c>
      <c r="K271" s="138">
        <v>155537229</v>
      </c>
      <c r="L271" s="138">
        <v>155390464.55000001</v>
      </c>
      <c r="M271">
        <v>11.5</v>
      </c>
      <c r="N271" s="124" t="s">
        <v>7</v>
      </c>
    </row>
    <row r="272" spans="2:14" ht="15">
      <c r="B272" s="123" t="s">
        <v>133</v>
      </c>
      <c r="C272" t="s">
        <v>277</v>
      </c>
      <c r="D272"/>
      <c r="E272"/>
      <c r="F272" t="s">
        <v>135</v>
      </c>
      <c r="G272" s="137">
        <v>45323.505879629629</v>
      </c>
      <c r="H272" t="s">
        <v>180</v>
      </c>
      <c r="I272" t="s">
        <v>137</v>
      </c>
      <c r="J272" s="138">
        <v>165654523</v>
      </c>
      <c r="K272" s="138">
        <v>140563836</v>
      </c>
      <c r="L272" s="138">
        <v>143016656.15000001</v>
      </c>
      <c r="M272">
        <v>10.5</v>
      </c>
      <c r="N272" s="124" t="s">
        <v>7</v>
      </c>
    </row>
    <row r="273" spans="2:14" ht="15">
      <c r="B273" s="123" t="s">
        <v>133</v>
      </c>
      <c r="C273" t="s">
        <v>277</v>
      </c>
      <c r="D273"/>
      <c r="E273"/>
      <c r="F273" t="s">
        <v>135</v>
      </c>
      <c r="G273" s="137">
        <v>45364.469282407408</v>
      </c>
      <c r="H273" t="s">
        <v>182</v>
      </c>
      <c r="I273" t="s">
        <v>137</v>
      </c>
      <c r="J273" s="138">
        <v>154039039</v>
      </c>
      <c r="K273" s="138">
        <v>102165753</v>
      </c>
      <c r="L273" s="138">
        <v>102869027.36</v>
      </c>
      <c r="M273">
        <v>12.75</v>
      </c>
      <c r="N273" s="124" t="s">
        <v>7</v>
      </c>
    </row>
    <row r="274" spans="2:14" ht="15">
      <c r="B274" s="123" t="s">
        <v>133</v>
      </c>
      <c r="C274" t="s">
        <v>277</v>
      </c>
      <c r="D274"/>
      <c r="E274"/>
      <c r="F274" t="s">
        <v>135</v>
      </c>
      <c r="G274" s="137">
        <v>45411.524155092593</v>
      </c>
      <c r="H274" t="s">
        <v>179</v>
      </c>
      <c r="I274" t="s">
        <v>137</v>
      </c>
      <c r="J274" s="138">
        <v>73349098</v>
      </c>
      <c r="K274" s="138">
        <v>53878493</v>
      </c>
      <c r="L274" s="138">
        <v>53446941.109999999</v>
      </c>
      <c r="M274">
        <v>11</v>
      </c>
      <c r="N274" s="124" t="s">
        <v>7</v>
      </c>
    </row>
    <row r="275" spans="2:14" ht="15">
      <c r="B275" s="123" t="s">
        <v>133</v>
      </c>
      <c r="C275" t="s">
        <v>277</v>
      </c>
      <c r="D275"/>
      <c r="E275"/>
      <c r="F275" t="s">
        <v>135</v>
      </c>
      <c r="G275" s="137">
        <v>45418.532164351855</v>
      </c>
      <c r="H275" t="s">
        <v>181</v>
      </c>
      <c r="I275" t="s">
        <v>137</v>
      </c>
      <c r="J275" s="138">
        <v>264790538</v>
      </c>
      <c r="K275" s="138">
        <v>218073281</v>
      </c>
      <c r="L275" s="138">
        <v>217671546.21000001</v>
      </c>
      <c r="M275">
        <v>11.5</v>
      </c>
      <c r="N275" s="124" t="s">
        <v>7</v>
      </c>
    </row>
    <row r="276" spans="2:14" ht="15">
      <c r="B276" s="123" t="s">
        <v>133</v>
      </c>
      <c r="C276" t="s">
        <v>277</v>
      </c>
      <c r="D276"/>
      <c r="E276"/>
      <c r="F276" t="s">
        <v>135</v>
      </c>
      <c r="G276" s="137">
        <v>45419.529652777775</v>
      </c>
      <c r="H276" t="s">
        <v>181</v>
      </c>
      <c r="I276" t="s">
        <v>137</v>
      </c>
      <c r="J276" s="138">
        <v>244046581</v>
      </c>
      <c r="K276" s="138">
        <v>201052199</v>
      </c>
      <c r="L276" s="138">
        <v>200619104.63999999</v>
      </c>
      <c r="M276">
        <v>11.5</v>
      </c>
      <c r="N276" s="124" t="s">
        <v>7</v>
      </c>
    </row>
    <row r="277" spans="2:14" ht="15">
      <c r="B277" s="123" t="s">
        <v>133</v>
      </c>
      <c r="C277" t="s">
        <v>277</v>
      </c>
      <c r="D277"/>
      <c r="E277"/>
      <c r="F277" t="s">
        <v>135</v>
      </c>
      <c r="G277" s="137">
        <v>45485.589537037034</v>
      </c>
      <c r="H277" t="s">
        <v>182</v>
      </c>
      <c r="I277" t="s">
        <v>137</v>
      </c>
      <c r="J277" s="138">
        <v>147681505</v>
      </c>
      <c r="K277" s="138">
        <v>100034932</v>
      </c>
      <c r="L277" s="138">
        <v>102860414.68000001</v>
      </c>
      <c r="M277">
        <v>12.75</v>
      </c>
      <c r="N277" s="124" t="s">
        <v>7</v>
      </c>
    </row>
    <row r="278" spans="2:14" ht="15">
      <c r="B278" s="123" t="s">
        <v>133</v>
      </c>
      <c r="C278" t="s">
        <v>277</v>
      </c>
      <c r="D278"/>
      <c r="E278"/>
      <c r="F278" t="s">
        <v>135</v>
      </c>
      <c r="G278" s="137">
        <v>45610.46802083333</v>
      </c>
      <c r="H278" t="s">
        <v>182</v>
      </c>
      <c r="I278" t="s">
        <v>137</v>
      </c>
      <c r="J278" s="138">
        <v>4335082</v>
      </c>
      <c r="K278" s="138">
        <v>3006678</v>
      </c>
      <c r="L278" s="138">
        <v>3057060.18</v>
      </c>
      <c r="M278">
        <v>13.12</v>
      </c>
      <c r="N278" s="124" t="s">
        <v>7</v>
      </c>
    </row>
    <row r="279" spans="2:14" ht="15">
      <c r="B279" s="123" t="s">
        <v>133</v>
      </c>
      <c r="C279" t="s">
        <v>277</v>
      </c>
      <c r="D279"/>
      <c r="E279"/>
      <c r="F279" t="s">
        <v>135</v>
      </c>
      <c r="G279" s="137">
        <v>45610.469189814816</v>
      </c>
      <c r="H279" t="s">
        <v>271</v>
      </c>
      <c r="I279" t="s">
        <v>137</v>
      </c>
      <c r="J279" s="138">
        <v>12929450</v>
      </c>
      <c r="K279" s="138">
        <v>10036713</v>
      </c>
      <c r="L279" s="138">
        <v>9902675.5</v>
      </c>
      <c r="M279">
        <v>12.5</v>
      </c>
      <c r="N279" s="124" t="s">
        <v>7</v>
      </c>
    </row>
    <row r="280" spans="2:14" ht="15">
      <c r="B280" s="123" t="s">
        <v>133</v>
      </c>
      <c r="C280" t="s">
        <v>277</v>
      </c>
      <c r="D280"/>
      <c r="E280"/>
      <c r="F280" t="s">
        <v>135</v>
      </c>
      <c r="G280" s="137">
        <v>45636.495081018518</v>
      </c>
      <c r="H280" t="s">
        <v>179</v>
      </c>
      <c r="I280" t="s">
        <v>137</v>
      </c>
      <c r="J280" s="138">
        <v>32541776</v>
      </c>
      <c r="K280" s="138">
        <v>24300241</v>
      </c>
      <c r="L280" s="138">
        <v>24470433.850000001</v>
      </c>
      <c r="M280">
        <v>12.32</v>
      </c>
      <c r="N280" s="124" t="s">
        <v>7</v>
      </c>
    </row>
    <row r="281" spans="2:14" ht="15">
      <c r="B281" s="123" t="s">
        <v>133</v>
      </c>
      <c r="C281" t="s">
        <v>277</v>
      </c>
      <c r="D281"/>
      <c r="E281"/>
      <c r="F281" t="s">
        <v>135</v>
      </c>
      <c r="G281" s="137">
        <v>45636.49627314815</v>
      </c>
      <c r="H281" t="s">
        <v>182</v>
      </c>
      <c r="I281" t="s">
        <v>137</v>
      </c>
      <c r="J281" s="138">
        <v>4335082</v>
      </c>
      <c r="K281" s="138">
        <v>3018926</v>
      </c>
      <c r="L281" s="138">
        <v>3041756.52</v>
      </c>
      <c r="M281">
        <v>13.31</v>
      </c>
      <c r="N281" s="124" t="s">
        <v>7</v>
      </c>
    </row>
    <row r="282" spans="2:14" ht="15">
      <c r="B282" s="123" t="s">
        <v>133</v>
      </c>
      <c r="C282" t="s">
        <v>277</v>
      </c>
      <c r="D282"/>
      <c r="E282"/>
      <c r="F282" t="s">
        <v>135</v>
      </c>
      <c r="G282" s="137">
        <v>45636.497048611112</v>
      </c>
      <c r="H282" t="s">
        <v>271</v>
      </c>
      <c r="I282" t="s">
        <v>137</v>
      </c>
      <c r="J282" s="138">
        <v>82748490</v>
      </c>
      <c r="K282" s="138">
        <v>65407430</v>
      </c>
      <c r="L282" s="138">
        <v>63970766.770000003</v>
      </c>
      <c r="M282">
        <v>12.01</v>
      </c>
      <c r="N282" s="124" t="s">
        <v>7</v>
      </c>
    </row>
    <row r="283" spans="2:14" ht="15">
      <c r="B283" s="123" t="s">
        <v>133</v>
      </c>
      <c r="C283" t="s">
        <v>183</v>
      </c>
      <c r="D283"/>
      <c r="E283"/>
      <c r="F283" t="s">
        <v>135</v>
      </c>
      <c r="G283" s="137">
        <v>45274.503668981481</v>
      </c>
      <c r="H283" t="s">
        <v>151</v>
      </c>
      <c r="I283" t="s">
        <v>137</v>
      </c>
      <c r="J283" s="138">
        <v>104136162</v>
      </c>
      <c r="K283" s="138">
        <v>90543699</v>
      </c>
      <c r="L283" s="138">
        <v>91029661.480000004</v>
      </c>
      <c r="M283">
        <v>10.5</v>
      </c>
      <c r="N283" s="124" t="s">
        <v>7</v>
      </c>
    </row>
    <row r="284" spans="2:14" ht="15">
      <c r="B284" s="123" t="s">
        <v>133</v>
      </c>
      <c r="C284" t="s">
        <v>183</v>
      </c>
      <c r="D284"/>
      <c r="E284"/>
      <c r="F284" t="s">
        <v>135</v>
      </c>
      <c r="G284" s="137">
        <v>45491.644791666666</v>
      </c>
      <c r="H284" t="s">
        <v>184</v>
      </c>
      <c r="I284" t="s">
        <v>137</v>
      </c>
      <c r="J284" s="138">
        <v>1343605480</v>
      </c>
      <c r="K284" s="138">
        <v>1202761643</v>
      </c>
      <c r="L284" s="138">
        <v>1232323904.1400001</v>
      </c>
      <c r="M284">
        <v>12</v>
      </c>
      <c r="N284" s="124" t="s">
        <v>7</v>
      </c>
    </row>
    <row r="285" spans="2:14" ht="15">
      <c r="B285" s="123" t="s">
        <v>133</v>
      </c>
      <c r="C285" t="s">
        <v>183</v>
      </c>
      <c r="D285"/>
      <c r="E285"/>
      <c r="F285" t="s">
        <v>135</v>
      </c>
      <c r="G285" s="137">
        <v>45496.653148148151</v>
      </c>
      <c r="H285" t="s">
        <v>184</v>
      </c>
      <c r="I285" t="s">
        <v>137</v>
      </c>
      <c r="J285" s="138">
        <v>223934248</v>
      </c>
      <c r="K285" s="138">
        <v>200789041</v>
      </c>
      <c r="L285" s="138">
        <v>205389491.94999999</v>
      </c>
      <c r="M285">
        <v>11.99</v>
      </c>
      <c r="N285" s="124" t="s">
        <v>7</v>
      </c>
    </row>
    <row r="286" spans="2:14" ht="15">
      <c r="B286" s="123" t="s">
        <v>133</v>
      </c>
      <c r="C286" t="s">
        <v>185</v>
      </c>
      <c r="D286" t="s">
        <v>282</v>
      </c>
      <c r="E286"/>
      <c r="F286"/>
      <c r="G286" s="137">
        <v>44700.523229166669</v>
      </c>
      <c r="H286" t="s">
        <v>186</v>
      </c>
      <c r="I286" t="s">
        <v>137</v>
      </c>
      <c r="J286" s="138">
        <v>1671793</v>
      </c>
      <c r="K286" s="138">
        <v>1014726</v>
      </c>
      <c r="L286" s="138">
        <v>1002364.3</v>
      </c>
      <c r="M286">
        <v>10.75</v>
      </c>
      <c r="N286" s="124" t="s">
        <v>7</v>
      </c>
    </row>
    <row r="287" spans="2:14" ht="15">
      <c r="B287" s="123" t="s">
        <v>133</v>
      </c>
      <c r="C287" t="s">
        <v>185</v>
      </c>
      <c r="D287" t="s">
        <v>282</v>
      </c>
      <c r="E287"/>
      <c r="F287"/>
      <c r="G287" s="137">
        <v>44714.531354166669</v>
      </c>
      <c r="H287" t="s">
        <v>186</v>
      </c>
      <c r="I287" t="s">
        <v>137</v>
      </c>
      <c r="J287" s="138">
        <v>30092429</v>
      </c>
      <c r="K287" s="138">
        <v>18338659</v>
      </c>
      <c r="L287" s="138">
        <v>18042074.27</v>
      </c>
      <c r="M287">
        <v>10.75</v>
      </c>
      <c r="N287" s="124" t="s">
        <v>7</v>
      </c>
    </row>
    <row r="288" spans="2:14" ht="15">
      <c r="B288" s="123" t="s">
        <v>133</v>
      </c>
      <c r="C288" t="s">
        <v>185</v>
      </c>
      <c r="D288" t="s">
        <v>282</v>
      </c>
      <c r="E288"/>
      <c r="F288"/>
      <c r="G288" s="137">
        <v>44715.528819444444</v>
      </c>
      <c r="H288" t="s">
        <v>186</v>
      </c>
      <c r="I288" t="s">
        <v>137</v>
      </c>
      <c r="J288" s="138">
        <v>8359009</v>
      </c>
      <c r="K288" s="138">
        <v>5095720</v>
      </c>
      <c r="L288" s="138">
        <v>5011796.62</v>
      </c>
      <c r="M288">
        <v>10.75</v>
      </c>
      <c r="N288" s="124" t="s">
        <v>7</v>
      </c>
    </row>
    <row r="289" spans="2:14" ht="15">
      <c r="B289" s="123" t="s">
        <v>133</v>
      </c>
      <c r="C289" t="s">
        <v>185</v>
      </c>
      <c r="D289" t="s">
        <v>282</v>
      </c>
      <c r="E289"/>
      <c r="F289"/>
      <c r="G289" s="137">
        <v>44718.540092592593</v>
      </c>
      <c r="H289" t="s">
        <v>186</v>
      </c>
      <c r="I289" t="s">
        <v>137</v>
      </c>
      <c r="J289" s="138">
        <v>10030803</v>
      </c>
      <c r="K289" s="138">
        <v>6120164</v>
      </c>
      <c r="L289" s="138">
        <v>6014131.29</v>
      </c>
      <c r="M289">
        <v>10.75</v>
      </c>
      <c r="N289" s="124" t="s">
        <v>7</v>
      </c>
    </row>
    <row r="290" spans="2:14" ht="15">
      <c r="B290" s="123" t="s">
        <v>133</v>
      </c>
      <c r="C290" t="s">
        <v>185</v>
      </c>
      <c r="D290" t="s">
        <v>282</v>
      </c>
      <c r="E290"/>
      <c r="F290"/>
      <c r="G290" s="137">
        <v>44721.507789351854</v>
      </c>
      <c r="H290" t="s">
        <v>186</v>
      </c>
      <c r="I290" t="s">
        <v>137</v>
      </c>
      <c r="J290" s="138">
        <v>3343609</v>
      </c>
      <c r="K290" s="138">
        <v>2041752</v>
      </c>
      <c r="L290" s="138">
        <v>2004660.42</v>
      </c>
      <c r="M290">
        <v>10.75</v>
      </c>
      <c r="N290" s="124" t="s">
        <v>7</v>
      </c>
    </row>
    <row r="291" spans="2:14" ht="15">
      <c r="B291" s="123" t="s">
        <v>133</v>
      </c>
      <c r="C291" t="s">
        <v>185</v>
      </c>
      <c r="D291" t="s">
        <v>282</v>
      </c>
      <c r="E291"/>
      <c r="F291"/>
      <c r="G291" s="137">
        <v>44743.616342592592</v>
      </c>
      <c r="H291" t="s">
        <v>186</v>
      </c>
      <c r="I291" t="s">
        <v>137</v>
      </c>
      <c r="J291" s="138">
        <v>6579992</v>
      </c>
      <c r="K291" s="138">
        <v>4002216</v>
      </c>
      <c r="L291" s="138">
        <v>4009172.4</v>
      </c>
      <c r="M291">
        <v>10.75</v>
      </c>
      <c r="N291" s="124" t="s">
        <v>7</v>
      </c>
    </row>
    <row r="292" spans="2:14" ht="15">
      <c r="B292" s="123" t="s">
        <v>133</v>
      </c>
      <c r="C292" t="s">
        <v>185</v>
      </c>
      <c r="D292" t="s">
        <v>282</v>
      </c>
      <c r="E292"/>
      <c r="F292"/>
      <c r="G292" s="137">
        <v>44746.504201388889</v>
      </c>
      <c r="H292" t="s">
        <v>186</v>
      </c>
      <c r="I292" t="s">
        <v>137</v>
      </c>
      <c r="J292" s="138">
        <v>13160001</v>
      </c>
      <c r="K292" s="138">
        <v>8011782</v>
      </c>
      <c r="L292" s="138">
        <v>8018593.04</v>
      </c>
      <c r="M292">
        <v>10.75</v>
      </c>
      <c r="N292" s="124" t="s">
        <v>7</v>
      </c>
    </row>
    <row r="293" spans="2:14" ht="15">
      <c r="B293" s="123" t="s">
        <v>133</v>
      </c>
      <c r="C293" t="s">
        <v>185</v>
      </c>
      <c r="D293" t="s">
        <v>282</v>
      </c>
      <c r="E293"/>
      <c r="F293"/>
      <c r="G293" s="137">
        <v>44783.500474537039</v>
      </c>
      <c r="H293" t="s">
        <v>186</v>
      </c>
      <c r="I293" t="s">
        <v>137</v>
      </c>
      <c r="J293" s="138">
        <v>11515007</v>
      </c>
      <c r="K293" s="138">
        <v>6579437</v>
      </c>
      <c r="L293" s="138">
        <v>6672931.9800000004</v>
      </c>
      <c r="M293">
        <v>10.75</v>
      </c>
      <c r="N293" s="124" t="s">
        <v>7</v>
      </c>
    </row>
    <row r="294" spans="2:14" ht="15">
      <c r="B294" s="123" t="s">
        <v>133</v>
      </c>
      <c r="C294" t="s">
        <v>185</v>
      </c>
      <c r="D294" t="s">
        <v>282</v>
      </c>
      <c r="E294"/>
      <c r="F294"/>
      <c r="G294" s="137">
        <v>44790.535879629628</v>
      </c>
      <c r="H294" t="s">
        <v>186</v>
      </c>
      <c r="I294" t="s">
        <v>137</v>
      </c>
      <c r="J294" s="138">
        <v>8225002</v>
      </c>
      <c r="K294" s="138">
        <v>4712157</v>
      </c>
      <c r="L294" s="138">
        <v>4767378.24</v>
      </c>
      <c r="M294">
        <v>10.75</v>
      </c>
      <c r="N294" s="124" t="s">
        <v>7</v>
      </c>
    </row>
    <row r="295" spans="2:14" ht="15">
      <c r="B295" s="123" t="s">
        <v>133</v>
      </c>
      <c r="C295" t="s">
        <v>185</v>
      </c>
      <c r="D295" t="s">
        <v>282</v>
      </c>
      <c r="E295"/>
      <c r="F295"/>
      <c r="G295" s="137">
        <v>44803.504907407405</v>
      </c>
      <c r="H295" t="s">
        <v>186</v>
      </c>
      <c r="I295" t="s">
        <v>137</v>
      </c>
      <c r="J295" s="138">
        <v>6579992</v>
      </c>
      <c r="K295" s="138">
        <v>4073040</v>
      </c>
      <c r="L295" s="138">
        <v>4009452.84</v>
      </c>
      <c r="M295">
        <v>10.75</v>
      </c>
      <c r="N295" s="124" t="s">
        <v>7</v>
      </c>
    </row>
    <row r="296" spans="2:14" ht="15">
      <c r="B296" s="123" t="s">
        <v>133</v>
      </c>
      <c r="C296" t="s">
        <v>185</v>
      </c>
      <c r="D296" t="s">
        <v>282</v>
      </c>
      <c r="E296"/>
      <c r="F296"/>
      <c r="G296" s="137">
        <v>44806.522222222222</v>
      </c>
      <c r="H296" t="s">
        <v>186</v>
      </c>
      <c r="I296" t="s">
        <v>137</v>
      </c>
      <c r="J296" s="138">
        <v>9869995</v>
      </c>
      <c r="K296" s="138">
        <v>6114864</v>
      </c>
      <c r="L296" s="138">
        <v>6014164</v>
      </c>
      <c r="M296">
        <v>10.75</v>
      </c>
      <c r="N296" s="124" t="s">
        <v>7</v>
      </c>
    </row>
    <row r="297" spans="2:14" ht="15">
      <c r="B297" s="123" t="s">
        <v>133</v>
      </c>
      <c r="C297" t="s">
        <v>185</v>
      </c>
      <c r="D297" t="s">
        <v>282</v>
      </c>
      <c r="E297"/>
      <c r="F297"/>
      <c r="G297" s="137">
        <v>45078.553518518522</v>
      </c>
      <c r="H297" t="s">
        <v>186</v>
      </c>
      <c r="I297" t="s">
        <v>137</v>
      </c>
      <c r="J297" s="138">
        <v>117300519</v>
      </c>
      <c r="K297" s="138">
        <v>76369523</v>
      </c>
      <c r="L297" s="138">
        <v>75177399.239999995</v>
      </c>
      <c r="M297">
        <v>10.75</v>
      </c>
      <c r="N297" s="124" t="s">
        <v>7</v>
      </c>
    </row>
    <row r="298" spans="2:14" ht="15">
      <c r="B298" s="123" t="s">
        <v>133</v>
      </c>
      <c r="C298" t="s">
        <v>185</v>
      </c>
      <c r="D298" t="s">
        <v>282</v>
      </c>
      <c r="E298"/>
      <c r="F298"/>
      <c r="G298" s="137">
        <v>45096.552905092591</v>
      </c>
      <c r="H298" t="s">
        <v>187</v>
      </c>
      <c r="I298" t="s">
        <v>137</v>
      </c>
      <c r="J298" s="138">
        <v>13330549</v>
      </c>
      <c r="K298" s="138">
        <v>10224658</v>
      </c>
      <c r="L298" s="138">
        <v>10022196.34</v>
      </c>
      <c r="M298">
        <v>10.25</v>
      </c>
      <c r="N298" s="124" t="s">
        <v>7</v>
      </c>
    </row>
    <row r="299" spans="2:14" ht="15">
      <c r="B299" s="123" t="s">
        <v>133</v>
      </c>
      <c r="C299" t="s">
        <v>185</v>
      </c>
      <c r="D299" t="s">
        <v>282</v>
      </c>
      <c r="E299"/>
      <c r="F299"/>
      <c r="G299" s="137">
        <v>45148.518425925926</v>
      </c>
      <c r="H299" t="s">
        <v>187</v>
      </c>
      <c r="I299" t="s">
        <v>137</v>
      </c>
      <c r="J299" s="138">
        <v>104600004</v>
      </c>
      <c r="K299" s="138">
        <v>80921098</v>
      </c>
      <c r="L299" s="138">
        <v>80179662.579999998</v>
      </c>
      <c r="M299">
        <v>10.25</v>
      </c>
      <c r="N299" s="124" t="s">
        <v>7</v>
      </c>
    </row>
    <row r="300" spans="2:14" ht="15">
      <c r="B300" s="123" t="s">
        <v>133</v>
      </c>
      <c r="C300" t="s">
        <v>185</v>
      </c>
      <c r="D300" t="s">
        <v>282</v>
      </c>
      <c r="E300"/>
      <c r="F300"/>
      <c r="G300" s="137">
        <v>45187.60361111111</v>
      </c>
      <c r="H300" t="s">
        <v>187</v>
      </c>
      <c r="I300" t="s">
        <v>137</v>
      </c>
      <c r="J300" s="138">
        <v>32687501</v>
      </c>
      <c r="K300" s="138">
        <v>25561644</v>
      </c>
      <c r="L300" s="138">
        <v>25055536.379999999</v>
      </c>
      <c r="M300">
        <v>10.25</v>
      </c>
      <c r="N300" s="124" t="s">
        <v>7</v>
      </c>
    </row>
    <row r="301" spans="2:14" ht="15">
      <c r="B301" s="123" t="s">
        <v>133</v>
      </c>
      <c r="C301" t="s">
        <v>185</v>
      </c>
      <c r="D301" t="s">
        <v>282</v>
      </c>
      <c r="E301"/>
      <c r="F301"/>
      <c r="G301" s="137">
        <v>45197.658078703702</v>
      </c>
      <c r="H301" t="s">
        <v>187</v>
      </c>
      <c r="I301" t="s">
        <v>137</v>
      </c>
      <c r="J301" s="138">
        <v>32055652</v>
      </c>
      <c r="K301" s="138">
        <v>25000000</v>
      </c>
      <c r="L301" s="138">
        <v>25055097.02</v>
      </c>
      <c r="M301">
        <v>10.25</v>
      </c>
      <c r="N301" s="124" t="s">
        <v>7</v>
      </c>
    </row>
    <row r="302" spans="2:14" ht="15">
      <c r="B302" s="123" t="s">
        <v>133</v>
      </c>
      <c r="C302" t="s">
        <v>185</v>
      </c>
      <c r="D302" t="s">
        <v>282</v>
      </c>
      <c r="E302"/>
      <c r="F302"/>
      <c r="G302" s="137">
        <v>45299.522916666669</v>
      </c>
      <c r="H302" t="s">
        <v>187</v>
      </c>
      <c r="I302" t="s">
        <v>137</v>
      </c>
      <c r="J302" s="138">
        <v>339301237</v>
      </c>
      <c r="K302" s="138">
        <v>270834040</v>
      </c>
      <c r="L302" s="138">
        <v>270601093.49000001</v>
      </c>
      <c r="M302">
        <v>10.25</v>
      </c>
      <c r="N302" s="124" t="s">
        <v>7</v>
      </c>
    </row>
    <row r="303" spans="2:14" ht="15">
      <c r="B303" s="123" t="s">
        <v>133</v>
      </c>
      <c r="C303" t="s">
        <v>185</v>
      </c>
      <c r="D303" t="s">
        <v>282</v>
      </c>
      <c r="E303"/>
      <c r="F303"/>
      <c r="G303" s="137">
        <v>45357.483414351853</v>
      </c>
      <c r="H303" t="s">
        <v>186</v>
      </c>
      <c r="I303" t="s">
        <v>137</v>
      </c>
      <c r="J303" s="138">
        <v>17806761</v>
      </c>
      <c r="K303" s="138">
        <v>12243863</v>
      </c>
      <c r="L303" s="138">
        <v>12028406.66</v>
      </c>
      <c r="M303">
        <v>10.75</v>
      </c>
      <c r="N303" s="124" t="s">
        <v>7</v>
      </c>
    </row>
    <row r="304" spans="2:14" ht="15">
      <c r="B304" s="123" t="s">
        <v>133</v>
      </c>
      <c r="C304" t="s">
        <v>185</v>
      </c>
      <c r="D304" t="s">
        <v>282</v>
      </c>
      <c r="E304"/>
      <c r="F304"/>
      <c r="G304" s="137">
        <v>45406.436423611114</v>
      </c>
      <c r="H304" t="s">
        <v>188</v>
      </c>
      <c r="I304" t="s">
        <v>137</v>
      </c>
      <c r="J304" s="138">
        <v>133425948</v>
      </c>
      <c r="K304" s="138">
        <v>91575917</v>
      </c>
      <c r="L304" s="138">
        <v>93473022.129999995</v>
      </c>
      <c r="M304">
        <v>11</v>
      </c>
      <c r="N304" s="124" t="s">
        <v>7</v>
      </c>
    </row>
    <row r="305" spans="2:14" ht="15">
      <c r="B305" s="123" t="s">
        <v>133</v>
      </c>
      <c r="C305" t="s">
        <v>185</v>
      </c>
      <c r="D305" t="s">
        <v>282</v>
      </c>
      <c r="E305"/>
      <c r="F305"/>
      <c r="G305" s="137">
        <v>45568.503680555557</v>
      </c>
      <c r="H305" t="s">
        <v>272</v>
      </c>
      <c r="I305" t="s">
        <v>137</v>
      </c>
      <c r="J305" s="138">
        <v>229549836</v>
      </c>
      <c r="K305" s="138">
        <v>194059113</v>
      </c>
      <c r="L305" s="138">
        <v>199025520.28</v>
      </c>
      <c r="M305">
        <v>10.5</v>
      </c>
      <c r="N305" s="124" t="s">
        <v>7</v>
      </c>
    </row>
    <row r="306" spans="2:14" ht="15">
      <c r="B306" s="123" t="s">
        <v>133</v>
      </c>
      <c r="C306" t="s">
        <v>185</v>
      </c>
      <c r="D306" t="s">
        <v>282</v>
      </c>
      <c r="E306"/>
      <c r="F306"/>
      <c r="G306" s="137">
        <v>45575.604004629633</v>
      </c>
      <c r="H306" t="s">
        <v>187</v>
      </c>
      <c r="I306" t="s">
        <v>137</v>
      </c>
      <c r="J306" s="138">
        <v>11805685</v>
      </c>
      <c r="K306" s="138">
        <v>10044931</v>
      </c>
      <c r="L306" s="138">
        <v>10022555.07</v>
      </c>
      <c r="M306">
        <v>10.25</v>
      </c>
      <c r="N306" s="124" t="s">
        <v>7</v>
      </c>
    </row>
    <row r="307" spans="2:14" ht="15">
      <c r="B307" s="123" t="s">
        <v>133</v>
      </c>
      <c r="C307" t="s">
        <v>185</v>
      </c>
      <c r="D307" t="s">
        <v>282</v>
      </c>
      <c r="E307"/>
      <c r="F307"/>
      <c r="G307" s="137">
        <v>45579.644421296296</v>
      </c>
      <c r="H307" t="s">
        <v>272</v>
      </c>
      <c r="I307" t="s">
        <v>137</v>
      </c>
      <c r="J307" s="138">
        <v>29581164</v>
      </c>
      <c r="K307" s="138">
        <v>25383800</v>
      </c>
      <c r="L307" s="138">
        <v>25910958.260000002</v>
      </c>
      <c r="M307">
        <v>9.74</v>
      </c>
      <c r="N307" s="124" t="s">
        <v>7</v>
      </c>
    </row>
    <row r="308" spans="2:14" ht="15">
      <c r="B308" s="123" t="s">
        <v>133</v>
      </c>
      <c r="C308" t="s">
        <v>185</v>
      </c>
      <c r="D308" t="s">
        <v>282</v>
      </c>
      <c r="E308"/>
      <c r="F308"/>
      <c r="G308" s="137">
        <v>45610.469976851855</v>
      </c>
      <c r="H308" t="s">
        <v>272</v>
      </c>
      <c r="I308" t="s">
        <v>137</v>
      </c>
      <c r="J308" s="138">
        <v>47329861</v>
      </c>
      <c r="K308" s="138">
        <v>39614797</v>
      </c>
      <c r="L308" s="138">
        <v>40222643.869999997</v>
      </c>
      <c r="M308">
        <v>12</v>
      </c>
      <c r="N308" s="124" t="s">
        <v>7</v>
      </c>
    </row>
    <row r="309" spans="2:14" ht="15">
      <c r="B309" s="123" t="s">
        <v>133</v>
      </c>
      <c r="C309" t="s">
        <v>189</v>
      </c>
      <c r="D309"/>
      <c r="E309"/>
      <c r="F309"/>
      <c r="G309" s="137">
        <v>45287.646956018521</v>
      </c>
      <c r="H309" t="s">
        <v>190</v>
      </c>
      <c r="I309" t="s">
        <v>137</v>
      </c>
      <c r="J309" s="138">
        <v>164457880</v>
      </c>
      <c r="K309" s="138">
        <v>115000002</v>
      </c>
      <c r="L309" s="138">
        <v>115214541.17</v>
      </c>
      <c r="M309">
        <v>11.5</v>
      </c>
      <c r="N309" s="124" t="s">
        <v>7</v>
      </c>
    </row>
    <row r="310" spans="2:14" ht="15">
      <c r="B310" s="123" t="s">
        <v>133</v>
      </c>
      <c r="C310" t="s">
        <v>189</v>
      </c>
      <c r="D310"/>
      <c r="E310"/>
      <c r="F310"/>
      <c r="G310" s="137">
        <v>45434.622025462966</v>
      </c>
      <c r="H310" t="s">
        <v>191</v>
      </c>
      <c r="I310" t="s">
        <v>137</v>
      </c>
      <c r="J310" s="138">
        <v>303216446</v>
      </c>
      <c r="K310" s="138">
        <v>204531178</v>
      </c>
      <c r="L310" s="138">
        <v>206694532.41999999</v>
      </c>
      <c r="M310">
        <v>10.97</v>
      </c>
      <c r="N310" s="124" t="s">
        <v>7</v>
      </c>
    </row>
    <row r="311" spans="2:14" ht="15">
      <c r="B311" s="123" t="s">
        <v>133</v>
      </c>
      <c r="C311" t="s">
        <v>189</v>
      </c>
      <c r="D311"/>
      <c r="E311"/>
      <c r="F311"/>
      <c r="G311" s="137">
        <v>45463.606678240743</v>
      </c>
      <c r="H311" t="s">
        <v>192</v>
      </c>
      <c r="I311" t="s">
        <v>137</v>
      </c>
      <c r="J311" s="138">
        <v>139555068</v>
      </c>
      <c r="K311" s="138">
        <v>106788942</v>
      </c>
      <c r="L311" s="138">
        <v>107092695.75</v>
      </c>
      <c r="M311">
        <v>10.82</v>
      </c>
      <c r="N311" s="124" t="s">
        <v>7</v>
      </c>
    </row>
    <row r="312" spans="2:14" ht="15">
      <c r="B312" s="123" t="s">
        <v>133</v>
      </c>
      <c r="C312" t="s">
        <v>189</v>
      </c>
      <c r="D312"/>
      <c r="E312"/>
      <c r="F312"/>
      <c r="G312" s="137">
        <v>45485.589004629626</v>
      </c>
      <c r="H312" t="s">
        <v>193</v>
      </c>
      <c r="I312" t="s">
        <v>137</v>
      </c>
      <c r="J312" s="138">
        <v>362690416</v>
      </c>
      <c r="K312" s="138">
        <v>254953426</v>
      </c>
      <c r="L312" s="138">
        <v>254174202.72999999</v>
      </c>
      <c r="M312">
        <v>11.3</v>
      </c>
      <c r="N312" s="124" t="s">
        <v>7</v>
      </c>
    </row>
    <row r="313" spans="2:14" ht="15">
      <c r="B313" s="123" t="s">
        <v>133</v>
      </c>
      <c r="C313" t="s">
        <v>189</v>
      </c>
      <c r="D313"/>
      <c r="E313"/>
      <c r="F313"/>
      <c r="G313" s="137">
        <v>45533.479259259257</v>
      </c>
      <c r="H313" t="s">
        <v>190</v>
      </c>
      <c r="I313" t="s">
        <v>137</v>
      </c>
      <c r="J313" s="138">
        <v>41181781</v>
      </c>
      <c r="K313" s="138">
        <v>30604931</v>
      </c>
      <c r="L313" s="138">
        <v>30058268.190000001</v>
      </c>
      <c r="M313">
        <v>11.5</v>
      </c>
      <c r="N313" s="124" t="s">
        <v>7</v>
      </c>
    </row>
    <row r="314" spans="2:14" ht="15">
      <c r="B314" s="123" t="s">
        <v>133</v>
      </c>
      <c r="C314" t="s">
        <v>189</v>
      </c>
      <c r="D314"/>
      <c r="E314"/>
      <c r="F314"/>
      <c r="G314" s="137">
        <v>45533.479953703703</v>
      </c>
      <c r="H314" t="s">
        <v>194</v>
      </c>
      <c r="I314" t="s">
        <v>137</v>
      </c>
      <c r="J314" s="138">
        <v>40303705</v>
      </c>
      <c r="K314" s="138">
        <v>28576877</v>
      </c>
      <c r="L314" s="138">
        <v>28055636.969999999</v>
      </c>
      <c r="M314">
        <v>11.75</v>
      </c>
      <c r="N314" s="124" t="s">
        <v>7</v>
      </c>
    </row>
    <row r="315" spans="2:14" ht="15">
      <c r="B315" s="123" t="s">
        <v>133</v>
      </c>
      <c r="C315" t="s">
        <v>189</v>
      </c>
      <c r="D315"/>
      <c r="E315"/>
      <c r="F315"/>
      <c r="G315" s="137">
        <v>45533.480891203704</v>
      </c>
      <c r="H315" t="s">
        <v>191</v>
      </c>
      <c r="I315" t="s">
        <v>137</v>
      </c>
      <c r="J315" s="138">
        <v>93706896</v>
      </c>
      <c r="K315" s="138">
        <v>64519335</v>
      </c>
      <c r="L315" s="138">
        <v>65100355.780000001</v>
      </c>
      <c r="M315">
        <v>10.97</v>
      </c>
      <c r="N315" s="124" t="s">
        <v>7</v>
      </c>
    </row>
    <row r="316" spans="2:14" ht="15">
      <c r="B316" s="123" t="s">
        <v>133</v>
      </c>
      <c r="C316" t="s">
        <v>189</v>
      </c>
      <c r="D316"/>
      <c r="E316"/>
      <c r="F316"/>
      <c r="G316" s="137">
        <v>45555.620393518519</v>
      </c>
      <c r="H316" t="s">
        <v>193</v>
      </c>
      <c r="I316" t="s">
        <v>137</v>
      </c>
      <c r="J316" s="138">
        <v>355647265</v>
      </c>
      <c r="K316" s="138">
        <v>253328083</v>
      </c>
      <c r="L316" s="138">
        <v>254178657.93000001</v>
      </c>
      <c r="M316">
        <v>11.3</v>
      </c>
      <c r="N316" s="124" t="s">
        <v>7</v>
      </c>
    </row>
    <row r="317" spans="2:14" ht="15">
      <c r="B317" s="123" t="s">
        <v>133</v>
      </c>
      <c r="C317" t="s">
        <v>189</v>
      </c>
      <c r="D317"/>
      <c r="E317"/>
      <c r="F317"/>
      <c r="G317" s="137">
        <v>45561.607268518521</v>
      </c>
      <c r="H317" t="s">
        <v>193</v>
      </c>
      <c r="I317" t="s">
        <v>137</v>
      </c>
      <c r="J317" s="138">
        <v>355647265</v>
      </c>
      <c r="K317" s="138">
        <v>253792466</v>
      </c>
      <c r="L317" s="138">
        <v>254178690.16999999</v>
      </c>
      <c r="M317">
        <v>11.3</v>
      </c>
      <c r="N317" s="124" t="s">
        <v>7</v>
      </c>
    </row>
    <row r="318" spans="2:14" ht="15">
      <c r="B318" s="123" t="s">
        <v>133</v>
      </c>
      <c r="C318" t="s">
        <v>189</v>
      </c>
      <c r="D318"/>
      <c r="E318"/>
      <c r="F318"/>
      <c r="G318" s="137">
        <v>45636.497939814813</v>
      </c>
      <c r="H318" t="s">
        <v>193</v>
      </c>
      <c r="I318" t="s">
        <v>137</v>
      </c>
      <c r="J318" s="138">
        <v>139441640</v>
      </c>
      <c r="K318" s="138">
        <v>103281643</v>
      </c>
      <c r="L318" s="138">
        <v>103899276.56</v>
      </c>
      <c r="M318">
        <v>10.5</v>
      </c>
      <c r="N318" s="124" t="s">
        <v>7</v>
      </c>
    </row>
    <row r="319" spans="2:14" ht="15">
      <c r="B319" s="123" t="s">
        <v>133</v>
      </c>
      <c r="C319" t="s">
        <v>196</v>
      </c>
      <c r="D319" t="s">
        <v>282</v>
      </c>
      <c r="E319"/>
      <c r="F319"/>
      <c r="G319" s="137">
        <v>44834.535428240742</v>
      </c>
      <c r="H319" t="s">
        <v>197</v>
      </c>
      <c r="I319" t="s">
        <v>137</v>
      </c>
      <c r="J319" s="138">
        <v>31975465</v>
      </c>
      <c r="K319" s="138">
        <v>15151029</v>
      </c>
      <c r="L319" s="138">
        <v>15160887.609999999</v>
      </c>
      <c r="M319">
        <v>12.25</v>
      </c>
      <c r="N319" s="124" t="s">
        <v>7</v>
      </c>
    </row>
    <row r="320" spans="2:14" ht="15">
      <c r="B320" s="123" t="s">
        <v>133</v>
      </c>
      <c r="C320" t="s">
        <v>196</v>
      </c>
      <c r="D320" t="s">
        <v>282</v>
      </c>
      <c r="E320"/>
      <c r="F320"/>
      <c r="G320" s="137">
        <v>44834.540833333333</v>
      </c>
      <c r="H320" t="s">
        <v>198</v>
      </c>
      <c r="I320" t="s">
        <v>137</v>
      </c>
      <c r="J320" s="138">
        <v>20171243</v>
      </c>
      <c r="K320" s="138">
        <v>10024111</v>
      </c>
      <c r="L320" s="138">
        <v>10035916</v>
      </c>
      <c r="M320">
        <v>11</v>
      </c>
      <c r="N320" s="124" t="s">
        <v>7</v>
      </c>
    </row>
    <row r="321" spans="2:14" ht="15">
      <c r="B321" s="123" t="s">
        <v>133</v>
      </c>
      <c r="C321" t="s">
        <v>196</v>
      </c>
      <c r="D321" t="s">
        <v>282</v>
      </c>
      <c r="E321"/>
      <c r="F321"/>
      <c r="G321" s="137">
        <v>44846.529456018521</v>
      </c>
      <c r="H321" t="s">
        <v>197</v>
      </c>
      <c r="I321" t="s">
        <v>137</v>
      </c>
      <c r="J321" s="138">
        <v>14921902</v>
      </c>
      <c r="K321" s="138">
        <v>7098673</v>
      </c>
      <c r="L321" s="138">
        <v>7075168.29</v>
      </c>
      <c r="M321">
        <v>12.25</v>
      </c>
      <c r="N321" s="124" t="s">
        <v>7</v>
      </c>
    </row>
    <row r="322" spans="2:14" ht="15">
      <c r="B322" s="123" t="s">
        <v>133</v>
      </c>
      <c r="C322" t="s">
        <v>196</v>
      </c>
      <c r="D322" t="s">
        <v>282</v>
      </c>
      <c r="E322"/>
      <c r="F322"/>
      <c r="G322" s="137">
        <v>44848.606145833335</v>
      </c>
      <c r="H322" t="s">
        <v>197</v>
      </c>
      <c r="I322" t="s">
        <v>137</v>
      </c>
      <c r="J322" s="138">
        <v>36238889</v>
      </c>
      <c r="K322" s="138">
        <v>17251039</v>
      </c>
      <c r="L322" s="138">
        <v>17182551.789999999</v>
      </c>
      <c r="M322">
        <v>12.25</v>
      </c>
      <c r="N322" s="124" t="s">
        <v>7</v>
      </c>
    </row>
    <row r="323" spans="2:14" ht="15">
      <c r="B323" s="123" t="s">
        <v>133</v>
      </c>
      <c r="C323" t="s">
        <v>196</v>
      </c>
      <c r="D323" t="s">
        <v>282</v>
      </c>
      <c r="E323"/>
      <c r="F323"/>
      <c r="G323" s="137">
        <v>44901.618368055555</v>
      </c>
      <c r="H323" t="s">
        <v>199</v>
      </c>
      <c r="I323" t="s">
        <v>137</v>
      </c>
      <c r="J323" s="138">
        <v>18922866</v>
      </c>
      <c r="K323" s="138">
        <v>10250478</v>
      </c>
      <c r="L323" s="138">
        <v>10018659.859999999</v>
      </c>
      <c r="M323">
        <v>13.25</v>
      </c>
      <c r="N323" s="124" t="s">
        <v>7</v>
      </c>
    </row>
    <row r="324" spans="2:14" ht="15">
      <c r="B324" s="123" t="s">
        <v>133</v>
      </c>
      <c r="C324" t="s">
        <v>196</v>
      </c>
      <c r="D324" t="s">
        <v>282</v>
      </c>
      <c r="E324"/>
      <c r="F324"/>
      <c r="G324" s="137">
        <v>44917.489351851851</v>
      </c>
      <c r="H324" t="s">
        <v>197</v>
      </c>
      <c r="I324" t="s">
        <v>137</v>
      </c>
      <c r="J324" s="138">
        <v>21008220</v>
      </c>
      <c r="K324" s="138">
        <v>10070481</v>
      </c>
      <c r="L324" s="138">
        <v>10107065.91</v>
      </c>
      <c r="M324">
        <v>12.25</v>
      </c>
      <c r="N324" s="124" t="s">
        <v>7</v>
      </c>
    </row>
    <row r="325" spans="2:14" ht="15">
      <c r="B325" s="123" t="s">
        <v>133</v>
      </c>
      <c r="C325" t="s">
        <v>196</v>
      </c>
      <c r="D325" t="s">
        <v>282</v>
      </c>
      <c r="E325"/>
      <c r="F325"/>
      <c r="G325" s="137">
        <v>45005.536608796298</v>
      </c>
      <c r="H325" t="s">
        <v>199</v>
      </c>
      <c r="I325" t="s">
        <v>137</v>
      </c>
      <c r="J325" s="138">
        <v>14874028</v>
      </c>
      <c r="K325" s="138">
        <v>8238138</v>
      </c>
      <c r="L325" s="138">
        <v>8014631.4100000001</v>
      </c>
      <c r="M325">
        <v>13.25</v>
      </c>
      <c r="N325" s="124" t="s">
        <v>7</v>
      </c>
    </row>
    <row r="326" spans="2:14" ht="15">
      <c r="B326" s="123" t="s">
        <v>133</v>
      </c>
      <c r="C326" t="s">
        <v>196</v>
      </c>
      <c r="D326" t="s">
        <v>282</v>
      </c>
      <c r="E326"/>
      <c r="F326"/>
      <c r="G326" s="137">
        <v>45027.511921296296</v>
      </c>
      <c r="H326" t="s">
        <v>197</v>
      </c>
      <c r="I326" t="s">
        <v>137</v>
      </c>
      <c r="J326" s="138">
        <v>103514048</v>
      </c>
      <c r="K326" s="138">
        <v>50671235</v>
      </c>
      <c r="L326" s="138">
        <v>50536810.299999997</v>
      </c>
      <c r="M326">
        <v>12.25</v>
      </c>
      <c r="N326" s="124" t="s">
        <v>7</v>
      </c>
    </row>
    <row r="327" spans="2:14" ht="15">
      <c r="B327" s="123" t="s">
        <v>133</v>
      </c>
      <c r="C327" t="s">
        <v>196</v>
      </c>
      <c r="D327" t="s">
        <v>282</v>
      </c>
      <c r="E327"/>
      <c r="F327"/>
      <c r="G327" s="137">
        <v>45036.536805555559</v>
      </c>
      <c r="H327" t="s">
        <v>198</v>
      </c>
      <c r="I327" t="s">
        <v>137</v>
      </c>
      <c r="J327" s="138">
        <v>29429591</v>
      </c>
      <c r="K327" s="138">
        <v>14817537</v>
      </c>
      <c r="L327" s="138">
        <v>14788895.26</v>
      </c>
      <c r="M327">
        <v>11.37</v>
      </c>
      <c r="N327" s="124" t="s">
        <v>7</v>
      </c>
    </row>
    <row r="328" spans="2:14" ht="15">
      <c r="B328" s="123" t="s">
        <v>133</v>
      </c>
      <c r="C328" t="s">
        <v>196</v>
      </c>
      <c r="D328" t="s">
        <v>282</v>
      </c>
      <c r="E328"/>
      <c r="F328"/>
      <c r="G328" s="137">
        <v>45040.641631944447</v>
      </c>
      <c r="H328" t="s">
        <v>200</v>
      </c>
      <c r="I328" t="s">
        <v>137</v>
      </c>
      <c r="J328" s="138">
        <v>28953867</v>
      </c>
      <c r="K328" s="138">
        <v>20509368</v>
      </c>
      <c r="L328" s="138">
        <v>20385251.829999998</v>
      </c>
      <c r="M328">
        <v>11.2</v>
      </c>
      <c r="N328" s="124" t="s">
        <v>7</v>
      </c>
    </row>
    <row r="329" spans="2:14" ht="15">
      <c r="B329" s="123" t="s">
        <v>133</v>
      </c>
      <c r="C329" t="s">
        <v>196</v>
      </c>
      <c r="D329" t="s">
        <v>282</v>
      </c>
      <c r="E329"/>
      <c r="F329"/>
      <c r="G329" s="137">
        <v>45043.496249999997</v>
      </c>
      <c r="H329" t="s">
        <v>201</v>
      </c>
      <c r="I329" t="s">
        <v>137</v>
      </c>
      <c r="J329" s="138">
        <v>124216858</v>
      </c>
      <c r="K329" s="138">
        <v>61127672</v>
      </c>
      <c r="L329" s="138">
        <v>60643969.729999997</v>
      </c>
      <c r="M329">
        <v>12.25</v>
      </c>
      <c r="N329" s="124" t="s">
        <v>7</v>
      </c>
    </row>
    <row r="330" spans="2:14" ht="15">
      <c r="B330" s="123" t="s">
        <v>133</v>
      </c>
      <c r="C330" t="s">
        <v>196</v>
      </c>
      <c r="D330" t="s">
        <v>282</v>
      </c>
      <c r="E330"/>
      <c r="F330"/>
      <c r="G330" s="137">
        <v>45082.620023148149</v>
      </c>
      <c r="H330" t="s">
        <v>199</v>
      </c>
      <c r="I330" t="s">
        <v>137</v>
      </c>
      <c r="J330" s="138">
        <v>100442064</v>
      </c>
      <c r="K330" s="138">
        <v>56357669</v>
      </c>
      <c r="L330" s="138">
        <v>55103040.740000002</v>
      </c>
      <c r="M330">
        <v>13.25</v>
      </c>
      <c r="N330" s="124" t="s">
        <v>7</v>
      </c>
    </row>
    <row r="331" spans="2:14" ht="15">
      <c r="B331" s="123" t="s">
        <v>133</v>
      </c>
      <c r="C331" t="s">
        <v>196</v>
      </c>
      <c r="D331" t="s">
        <v>282</v>
      </c>
      <c r="E331"/>
      <c r="F331"/>
      <c r="G331" s="137">
        <v>45111.640011574076</v>
      </c>
      <c r="H331" t="s">
        <v>202</v>
      </c>
      <c r="I331" t="s">
        <v>137</v>
      </c>
      <c r="J331" s="138">
        <v>73934240</v>
      </c>
      <c r="K331" s="138">
        <v>50673973</v>
      </c>
      <c r="L331" s="138">
        <v>50672154.399999999</v>
      </c>
      <c r="M331">
        <v>12</v>
      </c>
      <c r="N331" s="124" t="s">
        <v>7</v>
      </c>
    </row>
    <row r="332" spans="2:14" ht="15">
      <c r="B332" s="123" t="s">
        <v>133</v>
      </c>
      <c r="C332" t="s">
        <v>196</v>
      </c>
      <c r="D332" t="s">
        <v>282</v>
      </c>
      <c r="E332"/>
      <c r="F332"/>
      <c r="G332" s="137">
        <v>45126.513124999998</v>
      </c>
      <c r="H332" t="s">
        <v>199</v>
      </c>
      <c r="I332" t="s">
        <v>137</v>
      </c>
      <c r="J332" s="138">
        <v>1793179</v>
      </c>
      <c r="K332" s="138">
        <v>1007624</v>
      </c>
      <c r="L332" s="138">
        <v>1001865.84</v>
      </c>
      <c r="M332">
        <v>13.25</v>
      </c>
      <c r="N332" s="124" t="s">
        <v>7</v>
      </c>
    </row>
    <row r="333" spans="2:14" ht="15">
      <c r="B333" s="123" t="s">
        <v>133</v>
      </c>
      <c r="C333" t="s">
        <v>196</v>
      </c>
      <c r="D333" t="s">
        <v>282</v>
      </c>
      <c r="E333"/>
      <c r="F333"/>
      <c r="G333" s="137">
        <v>45205.542951388888</v>
      </c>
      <c r="H333" t="s">
        <v>203</v>
      </c>
      <c r="I333" t="s">
        <v>137</v>
      </c>
      <c r="J333" s="138">
        <v>8010477</v>
      </c>
      <c r="K333" s="138">
        <v>5056713</v>
      </c>
      <c r="L333" s="138">
        <v>5051909.1399999997</v>
      </c>
      <c r="M333">
        <v>11.5</v>
      </c>
      <c r="N333" s="124" t="s">
        <v>7</v>
      </c>
    </row>
    <row r="334" spans="2:14" ht="15">
      <c r="B334" s="123" t="s">
        <v>133</v>
      </c>
      <c r="C334" t="s">
        <v>196</v>
      </c>
      <c r="D334" t="s">
        <v>282</v>
      </c>
      <c r="E334"/>
      <c r="F334"/>
      <c r="G334" s="137">
        <v>45294.528993055559</v>
      </c>
      <c r="H334" t="s">
        <v>204</v>
      </c>
      <c r="I334" t="s">
        <v>137</v>
      </c>
      <c r="J334" s="138">
        <v>168903149</v>
      </c>
      <c r="K334" s="138">
        <v>145305892</v>
      </c>
      <c r="L334" s="138">
        <v>145217212.63999999</v>
      </c>
      <c r="M334">
        <v>11</v>
      </c>
      <c r="N334" s="124" t="s">
        <v>7</v>
      </c>
    </row>
    <row r="335" spans="2:14" ht="15">
      <c r="B335" s="123" t="s">
        <v>133</v>
      </c>
      <c r="C335" t="s">
        <v>196</v>
      </c>
      <c r="D335" t="s">
        <v>282</v>
      </c>
      <c r="E335"/>
      <c r="F335"/>
      <c r="G335" s="137">
        <v>45370.470486111109</v>
      </c>
      <c r="H335" t="s">
        <v>199</v>
      </c>
      <c r="I335" t="s">
        <v>137</v>
      </c>
      <c r="J335" s="138">
        <v>8635577</v>
      </c>
      <c r="K335" s="138">
        <v>5150650</v>
      </c>
      <c r="L335" s="138">
        <v>5009149.3899999997</v>
      </c>
      <c r="M335">
        <v>13.25</v>
      </c>
      <c r="N335" s="124" t="s">
        <v>7</v>
      </c>
    </row>
    <row r="336" spans="2:14" ht="15">
      <c r="B336" s="123" t="s">
        <v>133</v>
      </c>
      <c r="C336" t="s">
        <v>196</v>
      </c>
      <c r="D336" t="s">
        <v>282</v>
      </c>
      <c r="E336"/>
      <c r="F336"/>
      <c r="G336" s="137">
        <v>45575.594733796293</v>
      </c>
      <c r="H336" t="s">
        <v>273</v>
      </c>
      <c r="I336" t="s">
        <v>137</v>
      </c>
      <c r="J336" s="138">
        <v>10690304</v>
      </c>
      <c r="K336" s="138">
        <v>8040274</v>
      </c>
      <c r="L336" s="138">
        <v>8013739.5599999996</v>
      </c>
      <c r="M336">
        <v>12.25</v>
      </c>
      <c r="N336" s="124" t="s">
        <v>7</v>
      </c>
    </row>
    <row r="337" spans="2:14" ht="15">
      <c r="B337" s="123" t="s">
        <v>133</v>
      </c>
      <c r="C337" t="s">
        <v>196</v>
      </c>
      <c r="D337" t="s">
        <v>282</v>
      </c>
      <c r="E337"/>
      <c r="F337"/>
      <c r="G337" s="137">
        <v>45603.566562499997</v>
      </c>
      <c r="H337" t="s">
        <v>197</v>
      </c>
      <c r="I337" t="s">
        <v>137</v>
      </c>
      <c r="J337" s="138">
        <v>490541646</v>
      </c>
      <c r="K337" s="138">
        <v>266023560</v>
      </c>
      <c r="L337" s="138">
        <v>262789305.63999999</v>
      </c>
      <c r="M337">
        <v>12.25</v>
      </c>
      <c r="N337" s="124" t="s">
        <v>7</v>
      </c>
    </row>
    <row r="338" spans="2:14" ht="15">
      <c r="B338" s="123" t="s">
        <v>133</v>
      </c>
      <c r="C338" t="s">
        <v>205</v>
      </c>
      <c r="D338"/>
      <c r="E338"/>
      <c r="F338"/>
      <c r="G338" s="137">
        <v>44628.658935185187</v>
      </c>
      <c r="H338" t="s">
        <v>206</v>
      </c>
      <c r="I338" t="s">
        <v>137</v>
      </c>
      <c r="J338" s="138">
        <v>1490083</v>
      </c>
      <c r="K338" s="138">
        <v>1012821</v>
      </c>
      <c r="L338" s="138">
        <v>1023715.68</v>
      </c>
      <c r="M338">
        <v>13</v>
      </c>
      <c r="N338" s="124" t="s">
        <v>7</v>
      </c>
    </row>
    <row r="339" spans="2:14" ht="15">
      <c r="B339" s="123" t="s">
        <v>133</v>
      </c>
      <c r="C339" t="s">
        <v>205</v>
      </c>
      <c r="D339"/>
      <c r="E339"/>
      <c r="F339"/>
      <c r="G339" s="137">
        <v>44651.544745370367</v>
      </c>
      <c r="H339" t="s">
        <v>206</v>
      </c>
      <c r="I339" t="s">
        <v>137</v>
      </c>
      <c r="J339" s="138">
        <v>1490083</v>
      </c>
      <c r="K339" s="138">
        <v>1022438</v>
      </c>
      <c r="L339" s="138">
        <v>1024100.92</v>
      </c>
      <c r="M339">
        <v>13</v>
      </c>
      <c r="N339" s="124" t="s">
        <v>7</v>
      </c>
    </row>
    <row r="340" spans="2:14" ht="15">
      <c r="B340" s="123" t="s">
        <v>133</v>
      </c>
      <c r="C340" t="s">
        <v>205</v>
      </c>
      <c r="D340"/>
      <c r="E340"/>
      <c r="F340"/>
      <c r="G340" s="137">
        <v>44655.388761574075</v>
      </c>
      <c r="H340" t="s">
        <v>206</v>
      </c>
      <c r="I340" t="s">
        <v>137</v>
      </c>
      <c r="J340" s="138">
        <v>1490083</v>
      </c>
      <c r="K340" s="138">
        <v>1023863</v>
      </c>
      <c r="L340" s="138">
        <v>1024098.44</v>
      </c>
      <c r="M340">
        <v>13</v>
      </c>
      <c r="N340" s="124" t="s">
        <v>7</v>
      </c>
    </row>
    <row r="341" spans="2:14" ht="15">
      <c r="B341" s="123" t="s">
        <v>133</v>
      </c>
      <c r="C341" t="s">
        <v>205</v>
      </c>
      <c r="D341"/>
      <c r="E341"/>
      <c r="F341"/>
      <c r="G341" s="137">
        <v>44691.529247685183</v>
      </c>
      <c r="H341" t="s">
        <v>206</v>
      </c>
      <c r="I341" t="s">
        <v>137</v>
      </c>
      <c r="J341" s="138">
        <v>2915344</v>
      </c>
      <c r="K341" s="138">
        <v>2008549</v>
      </c>
      <c r="L341" s="138">
        <v>2048175.7</v>
      </c>
      <c r="M341">
        <v>13</v>
      </c>
      <c r="N341" s="124" t="s">
        <v>7</v>
      </c>
    </row>
    <row r="342" spans="2:14" ht="15">
      <c r="B342" s="123" t="s">
        <v>133</v>
      </c>
      <c r="C342" t="s">
        <v>205</v>
      </c>
      <c r="D342"/>
      <c r="E342"/>
      <c r="F342"/>
      <c r="G342" s="137">
        <v>44699.525312500002</v>
      </c>
      <c r="H342" t="s">
        <v>206</v>
      </c>
      <c r="I342" t="s">
        <v>137</v>
      </c>
      <c r="J342" s="138">
        <v>1457672</v>
      </c>
      <c r="K342" s="138">
        <v>1007125</v>
      </c>
      <c r="L342" s="138">
        <v>1024096.42</v>
      </c>
      <c r="M342">
        <v>13</v>
      </c>
      <c r="N342" s="124" t="s">
        <v>7</v>
      </c>
    </row>
    <row r="343" spans="2:14" ht="15">
      <c r="B343" s="123" t="s">
        <v>133</v>
      </c>
      <c r="C343" t="s">
        <v>205</v>
      </c>
      <c r="D343"/>
      <c r="E343"/>
      <c r="F343"/>
      <c r="G343" s="137">
        <v>44715.543981481482</v>
      </c>
      <c r="H343" t="s">
        <v>207</v>
      </c>
      <c r="I343" t="s">
        <v>137</v>
      </c>
      <c r="J343" s="138">
        <v>3009725</v>
      </c>
      <c r="K343" s="138">
        <v>2026629</v>
      </c>
      <c r="L343" s="138">
        <v>2050181.23</v>
      </c>
      <c r="M343">
        <v>13.5</v>
      </c>
      <c r="N343" s="124" t="s">
        <v>7</v>
      </c>
    </row>
    <row r="344" spans="2:14" ht="15">
      <c r="B344" s="123" t="s">
        <v>133</v>
      </c>
      <c r="C344" t="s">
        <v>205</v>
      </c>
      <c r="D344"/>
      <c r="E344"/>
      <c r="F344"/>
      <c r="G344" s="137">
        <v>44720.47179398148</v>
      </c>
      <c r="H344" t="s">
        <v>206</v>
      </c>
      <c r="I344" t="s">
        <v>137</v>
      </c>
      <c r="J344" s="138">
        <v>1457672</v>
      </c>
      <c r="K344" s="138">
        <v>1014602</v>
      </c>
      <c r="L344" s="138">
        <v>1024108.45</v>
      </c>
      <c r="M344">
        <v>13</v>
      </c>
      <c r="N344" s="124" t="s">
        <v>7</v>
      </c>
    </row>
    <row r="345" spans="2:14" ht="15">
      <c r="B345" s="123" t="s">
        <v>133</v>
      </c>
      <c r="C345" t="s">
        <v>205</v>
      </c>
      <c r="D345"/>
      <c r="E345"/>
      <c r="F345"/>
      <c r="G345" s="137">
        <v>44742.521180555559</v>
      </c>
      <c r="H345" t="s">
        <v>206</v>
      </c>
      <c r="I345" t="s">
        <v>137</v>
      </c>
      <c r="J345" s="138">
        <v>2915344</v>
      </c>
      <c r="K345" s="138">
        <v>2044876</v>
      </c>
      <c r="L345" s="138">
        <v>2048208.25</v>
      </c>
      <c r="M345">
        <v>13</v>
      </c>
      <c r="N345" s="124" t="s">
        <v>7</v>
      </c>
    </row>
    <row r="346" spans="2:14" ht="15">
      <c r="B346" s="123" t="s">
        <v>133</v>
      </c>
      <c r="C346" t="s">
        <v>205</v>
      </c>
      <c r="D346"/>
      <c r="E346"/>
      <c r="F346"/>
      <c r="G346" s="137">
        <v>44750.628958333335</v>
      </c>
      <c r="H346" t="s">
        <v>208</v>
      </c>
      <c r="I346" t="s">
        <v>137</v>
      </c>
      <c r="J346" s="138">
        <v>14890141</v>
      </c>
      <c r="K346" s="138">
        <v>10032054</v>
      </c>
      <c r="L346" s="138">
        <v>10017462.15</v>
      </c>
      <c r="M346">
        <v>13</v>
      </c>
      <c r="N346" s="124" t="s">
        <v>7</v>
      </c>
    </row>
    <row r="347" spans="2:14" ht="15">
      <c r="B347" s="123" t="s">
        <v>133</v>
      </c>
      <c r="C347" t="s">
        <v>205</v>
      </c>
      <c r="D347"/>
      <c r="E347"/>
      <c r="F347"/>
      <c r="G347" s="137">
        <v>44777.631053240744</v>
      </c>
      <c r="H347" t="s">
        <v>206</v>
      </c>
      <c r="I347" t="s">
        <v>137</v>
      </c>
      <c r="J347" s="138">
        <v>2850522</v>
      </c>
      <c r="K347" s="138">
        <v>2004987</v>
      </c>
      <c r="L347" s="138">
        <v>2048166.48</v>
      </c>
      <c r="M347">
        <v>13</v>
      </c>
      <c r="N347" s="124" t="s">
        <v>7</v>
      </c>
    </row>
    <row r="348" spans="2:14" ht="15">
      <c r="B348" s="123" t="s">
        <v>133</v>
      </c>
      <c r="C348" t="s">
        <v>205</v>
      </c>
      <c r="D348"/>
      <c r="E348"/>
      <c r="F348"/>
      <c r="G348" s="137">
        <v>44791.525509259256</v>
      </c>
      <c r="H348" t="s">
        <v>146</v>
      </c>
      <c r="I348" t="s">
        <v>137</v>
      </c>
      <c r="J348" s="138">
        <v>1475836</v>
      </c>
      <c r="K348" s="138">
        <v>1017809</v>
      </c>
      <c r="L348" s="138">
        <v>1001895.38</v>
      </c>
      <c r="M348">
        <v>13</v>
      </c>
      <c r="N348" s="124" t="s">
        <v>7</v>
      </c>
    </row>
    <row r="349" spans="2:14" ht="15">
      <c r="B349" s="123" t="s">
        <v>133</v>
      </c>
      <c r="C349" t="s">
        <v>205</v>
      </c>
      <c r="D349"/>
      <c r="E349"/>
      <c r="F349"/>
      <c r="G349" s="137">
        <v>44797.534097222226</v>
      </c>
      <c r="H349" t="s">
        <v>206</v>
      </c>
      <c r="I349" t="s">
        <v>137</v>
      </c>
      <c r="J349" s="138">
        <v>1425261</v>
      </c>
      <c r="K349" s="138">
        <v>1009615</v>
      </c>
      <c r="L349" s="138">
        <v>1024105.31</v>
      </c>
      <c r="M349">
        <v>13</v>
      </c>
      <c r="N349" s="124" t="s">
        <v>7</v>
      </c>
    </row>
    <row r="350" spans="2:14" ht="15">
      <c r="B350" s="123" t="s">
        <v>133</v>
      </c>
      <c r="C350" t="s">
        <v>205</v>
      </c>
      <c r="D350"/>
      <c r="E350"/>
      <c r="F350"/>
      <c r="G350" s="137">
        <v>44816.539872685185</v>
      </c>
      <c r="H350" t="s">
        <v>208</v>
      </c>
      <c r="I350" t="s">
        <v>137</v>
      </c>
      <c r="J350" s="138">
        <v>20846187</v>
      </c>
      <c r="K350" s="138">
        <v>14373972</v>
      </c>
      <c r="L350" s="138">
        <v>14024632.23</v>
      </c>
      <c r="M350">
        <v>13</v>
      </c>
      <c r="N350" s="124" t="s">
        <v>7</v>
      </c>
    </row>
    <row r="351" spans="2:14" ht="15">
      <c r="B351" s="123" t="s">
        <v>133</v>
      </c>
      <c r="C351" t="s">
        <v>205</v>
      </c>
      <c r="D351"/>
      <c r="E351"/>
      <c r="F351"/>
      <c r="G351" s="137">
        <v>44844.52648148148</v>
      </c>
      <c r="H351" t="s">
        <v>206</v>
      </c>
      <c r="I351" t="s">
        <v>137</v>
      </c>
      <c r="J351" s="138">
        <v>14252608</v>
      </c>
      <c r="K351" s="138">
        <v>10263561</v>
      </c>
      <c r="L351" s="138">
        <v>10240978.970000001</v>
      </c>
      <c r="M351">
        <v>13</v>
      </c>
      <c r="N351" s="124" t="s">
        <v>7</v>
      </c>
    </row>
    <row r="352" spans="2:14" ht="15">
      <c r="B352" s="123" t="s">
        <v>133</v>
      </c>
      <c r="C352" t="s">
        <v>205</v>
      </c>
      <c r="D352"/>
      <c r="E352"/>
      <c r="F352"/>
      <c r="G352" s="137">
        <v>44852.603136574071</v>
      </c>
      <c r="H352" t="s">
        <v>146</v>
      </c>
      <c r="I352" t="s">
        <v>137</v>
      </c>
      <c r="J352" s="138">
        <v>17321101</v>
      </c>
      <c r="K352" s="138">
        <v>12085480</v>
      </c>
      <c r="L352" s="138">
        <v>12022558.01</v>
      </c>
      <c r="M352">
        <v>13</v>
      </c>
      <c r="N352" s="124" t="s">
        <v>7</v>
      </c>
    </row>
    <row r="353" spans="2:14" ht="15">
      <c r="B353" s="123" t="s">
        <v>133</v>
      </c>
      <c r="C353" t="s">
        <v>205</v>
      </c>
      <c r="D353"/>
      <c r="E353"/>
      <c r="F353"/>
      <c r="G353" s="137">
        <v>44876.511782407404</v>
      </c>
      <c r="H353" t="s">
        <v>206</v>
      </c>
      <c r="I353" t="s">
        <v>137</v>
      </c>
      <c r="J353" s="138">
        <v>13928498</v>
      </c>
      <c r="K353" s="138">
        <v>10053426</v>
      </c>
      <c r="L353" s="138">
        <v>10240964.890000001</v>
      </c>
      <c r="M353">
        <v>13</v>
      </c>
      <c r="N353" s="124" t="s">
        <v>7</v>
      </c>
    </row>
    <row r="354" spans="2:14" ht="15">
      <c r="B354" s="123" t="s">
        <v>133</v>
      </c>
      <c r="C354" t="s">
        <v>205</v>
      </c>
      <c r="D354"/>
      <c r="E354"/>
      <c r="F354"/>
      <c r="G354" s="137">
        <v>44901.618958333333</v>
      </c>
      <c r="H354" t="s">
        <v>207</v>
      </c>
      <c r="I354" t="s">
        <v>137</v>
      </c>
      <c r="J354" s="138">
        <v>21563219</v>
      </c>
      <c r="K354" s="138">
        <v>15030127</v>
      </c>
      <c r="L354" s="138">
        <v>15302069.91</v>
      </c>
      <c r="M354">
        <v>13.5</v>
      </c>
      <c r="N354" s="124" t="s">
        <v>7</v>
      </c>
    </row>
    <row r="355" spans="2:14" ht="15">
      <c r="B355" s="123" t="s">
        <v>133</v>
      </c>
      <c r="C355" t="s">
        <v>205</v>
      </c>
      <c r="D355"/>
      <c r="E355"/>
      <c r="F355"/>
      <c r="G355" s="137">
        <v>44908.505914351852</v>
      </c>
      <c r="H355" t="s">
        <v>207</v>
      </c>
      <c r="I355" t="s">
        <v>137</v>
      </c>
      <c r="J355" s="138">
        <v>25875868</v>
      </c>
      <c r="K355" s="138">
        <v>18082756</v>
      </c>
      <c r="L355" s="138">
        <v>18362063.100000001</v>
      </c>
      <c r="M355">
        <v>13.5</v>
      </c>
      <c r="N355" s="124" t="s">
        <v>7</v>
      </c>
    </row>
    <row r="356" spans="2:14" ht="15">
      <c r="B356" s="123" t="s">
        <v>133</v>
      </c>
      <c r="C356" t="s">
        <v>205</v>
      </c>
      <c r="D356"/>
      <c r="E356"/>
      <c r="F356"/>
      <c r="G356" s="137">
        <v>44932.634918981479</v>
      </c>
      <c r="H356" t="s">
        <v>146</v>
      </c>
      <c r="I356" t="s">
        <v>137</v>
      </c>
      <c r="J356" s="138">
        <v>49385483</v>
      </c>
      <c r="K356" s="138">
        <v>35112191</v>
      </c>
      <c r="L356" s="138">
        <v>35065135.659999996</v>
      </c>
      <c r="M356">
        <v>13</v>
      </c>
      <c r="N356" s="124" t="s">
        <v>7</v>
      </c>
    </row>
    <row r="357" spans="2:14" ht="15">
      <c r="B357" s="123" t="s">
        <v>133</v>
      </c>
      <c r="C357" t="s">
        <v>205</v>
      </c>
      <c r="D357"/>
      <c r="E357"/>
      <c r="F357"/>
      <c r="G357" s="137">
        <v>44939.512557870374</v>
      </c>
      <c r="H357" t="s">
        <v>207</v>
      </c>
      <c r="I357" t="s">
        <v>137</v>
      </c>
      <c r="J357" s="138">
        <v>28750963</v>
      </c>
      <c r="K357" s="138">
        <v>20576986</v>
      </c>
      <c r="L357" s="138">
        <v>20501448.84</v>
      </c>
      <c r="M357">
        <v>13.5</v>
      </c>
      <c r="N357" s="124" t="s">
        <v>7</v>
      </c>
    </row>
    <row r="358" spans="2:14" ht="15">
      <c r="B358" s="123" t="s">
        <v>133</v>
      </c>
      <c r="C358" t="s">
        <v>205</v>
      </c>
      <c r="D358"/>
      <c r="E358"/>
      <c r="F358"/>
      <c r="G358" s="137">
        <v>45044.546724537038</v>
      </c>
      <c r="H358" t="s">
        <v>146</v>
      </c>
      <c r="I358" t="s">
        <v>137</v>
      </c>
      <c r="J358" s="138">
        <v>55144107</v>
      </c>
      <c r="K358" s="138">
        <v>40427397</v>
      </c>
      <c r="L358" s="138">
        <v>40075530.25</v>
      </c>
      <c r="M358">
        <v>13</v>
      </c>
      <c r="N358" s="124" t="s">
        <v>7</v>
      </c>
    </row>
    <row r="359" spans="2:14" ht="15">
      <c r="B359" s="123" t="s">
        <v>133</v>
      </c>
      <c r="C359" t="s">
        <v>205</v>
      </c>
      <c r="D359"/>
      <c r="E359"/>
      <c r="F359"/>
      <c r="G359" s="137">
        <v>45050.631678240738</v>
      </c>
      <c r="H359" t="s">
        <v>208</v>
      </c>
      <c r="I359" t="s">
        <v>137</v>
      </c>
      <c r="J359" s="138">
        <v>27835615</v>
      </c>
      <c r="K359" s="138">
        <v>20256437</v>
      </c>
      <c r="L359" s="138">
        <v>20035828.68</v>
      </c>
      <c r="M359">
        <v>13</v>
      </c>
      <c r="N359" s="124" t="s">
        <v>7</v>
      </c>
    </row>
    <row r="360" spans="2:14" ht="15">
      <c r="B360" s="123" t="s">
        <v>133</v>
      </c>
      <c r="C360" t="s">
        <v>205</v>
      </c>
      <c r="D360"/>
      <c r="E360"/>
      <c r="F360"/>
      <c r="G360" s="137">
        <v>45056.526493055557</v>
      </c>
      <c r="H360" t="s">
        <v>209</v>
      </c>
      <c r="I360" t="s">
        <v>137</v>
      </c>
      <c r="J360" s="138">
        <v>28911016</v>
      </c>
      <c r="K360" s="138">
        <v>23144429</v>
      </c>
      <c r="L360" s="138">
        <v>22413236.489999998</v>
      </c>
      <c r="M360">
        <v>15.75</v>
      </c>
      <c r="N360" s="124" t="s">
        <v>7</v>
      </c>
    </row>
    <row r="361" spans="2:14" ht="15">
      <c r="B361" s="123" t="s">
        <v>133</v>
      </c>
      <c r="C361" t="s">
        <v>205</v>
      </c>
      <c r="D361"/>
      <c r="E361"/>
      <c r="F361"/>
      <c r="G361" s="137">
        <v>45057.512442129628</v>
      </c>
      <c r="H361" t="s">
        <v>207</v>
      </c>
      <c r="I361" t="s">
        <v>137</v>
      </c>
      <c r="J361" s="138">
        <v>13702325</v>
      </c>
      <c r="K361" s="138">
        <v>10051781</v>
      </c>
      <c r="L361" s="138">
        <v>10250764.949999999</v>
      </c>
      <c r="M361">
        <v>13.5</v>
      </c>
      <c r="N361" s="124" t="s">
        <v>7</v>
      </c>
    </row>
    <row r="362" spans="2:14" ht="15">
      <c r="B362" s="123" t="s">
        <v>133</v>
      </c>
      <c r="C362" t="s">
        <v>205</v>
      </c>
      <c r="D362"/>
      <c r="E362"/>
      <c r="F362"/>
      <c r="G362" s="137">
        <v>45058.535937499997</v>
      </c>
      <c r="H362" t="s">
        <v>207</v>
      </c>
      <c r="I362" t="s">
        <v>137</v>
      </c>
      <c r="J362" s="138">
        <v>8221395</v>
      </c>
      <c r="K362" s="138">
        <v>6033287</v>
      </c>
      <c r="L362" s="138">
        <v>6150470.0199999996</v>
      </c>
      <c r="M362">
        <v>13.5</v>
      </c>
      <c r="N362" s="124" t="s">
        <v>7</v>
      </c>
    </row>
    <row r="363" spans="2:14" ht="15">
      <c r="B363" s="123" t="s">
        <v>133</v>
      </c>
      <c r="C363" t="s">
        <v>205</v>
      </c>
      <c r="D363"/>
      <c r="E363"/>
      <c r="F363"/>
      <c r="G363" s="137">
        <v>45070.525011574071</v>
      </c>
      <c r="H363" t="s">
        <v>151</v>
      </c>
      <c r="I363" t="s">
        <v>137</v>
      </c>
      <c r="J363" s="138">
        <v>13590136</v>
      </c>
      <c r="K363" s="138">
        <v>10394521</v>
      </c>
      <c r="L363" s="138">
        <v>10173440.77</v>
      </c>
      <c r="M363">
        <v>16</v>
      </c>
      <c r="N363" s="124" t="s">
        <v>7</v>
      </c>
    </row>
    <row r="364" spans="2:14" ht="15">
      <c r="B364" s="123" t="s">
        <v>133</v>
      </c>
      <c r="C364" t="s">
        <v>205</v>
      </c>
      <c r="D364"/>
      <c r="E364"/>
      <c r="F364"/>
      <c r="G364" s="137">
        <v>45071.606620370374</v>
      </c>
      <c r="H364" t="s">
        <v>208</v>
      </c>
      <c r="I364" t="s">
        <v>137</v>
      </c>
      <c r="J364" s="138">
        <v>12526031</v>
      </c>
      <c r="K364" s="138">
        <v>9182712</v>
      </c>
      <c r="L364" s="138">
        <v>9016126.6300000008</v>
      </c>
      <c r="M364">
        <v>13</v>
      </c>
      <c r="N364" s="124" t="s">
        <v>7</v>
      </c>
    </row>
    <row r="365" spans="2:14" ht="15">
      <c r="B365" s="123" t="s">
        <v>133</v>
      </c>
      <c r="C365" t="s">
        <v>205</v>
      </c>
      <c r="D365"/>
      <c r="E365"/>
      <c r="F365"/>
      <c r="G365" s="137">
        <v>45084.542141203703</v>
      </c>
      <c r="H365" t="s">
        <v>207</v>
      </c>
      <c r="I365" t="s">
        <v>137</v>
      </c>
      <c r="J365" s="138">
        <v>4110703</v>
      </c>
      <c r="K365" s="138">
        <v>3045491</v>
      </c>
      <c r="L365" s="138">
        <v>3075321.68</v>
      </c>
      <c r="M365">
        <v>13.5</v>
      </c>
      <c r="N365" s="124" t="s">
        <v>7</v>
      </c>
    </row>
    <row r="366" spans="2:14" ht="15">
      <c r="B366" s="123" t="s">
        <v>133</v>
      </c>
      <c r="C366" t="s">
        <v>205</v>
      </c>
      <c r="D366"/>
      <c r="E366"/>
      <c r="F366"/>
      <c r="G366" s="137">
        <v>45086.601111111115</v>
      </c>
      <c r="H366" t="s">
        <v>208</v>
      </c>
      <c r="I366" t="s">
        <v>137</v>
      </c>
      <c r="J366" s="138">
        <v>30619178</v>
      </c>
      <c r="K366" s="138">
        <v>22564164</v>
      </c>
      <c r="L366" s="138">
        <v>22038919.280000001</v>
      </c>
      <c r="M366">
        <v>13</v>
      </c>
      <c r="N366" s="124" t="s">
        <v>7</v>
      </c>
    </row>
    <row r="367" spans="2:14" ht="15">
      <c r="B367" s="123" t="s">
        <v>133</v>
      </c>
      <c r="C367" t="s">
        <v>205</v>
      </c>
      <c r="D367"/>
      <c r="E367"/>
      <c r="F367"/>
      <c r="G367" s="137">
        <v>45105.545729166668</v>
      </c>
      <c r="H367" t="s">
        <v>208</v>
      </c>
      <c r="I367" t="s">
        <v>137</v>
      </c>
      <c r="J367" s="138">
        <v>25828025</v>
      </c>
      <c r="K367" s="138">
        <v>18999999</v>
      </c>
      <c r="L367" s="138">
        <v>19032942.48</v>
      </c>
      <c r="M367">
        <v>13</v>
      </c>
      <c r="N367" s="124" t="s">
        <v>7</v>
      </c>
    </row>
    <row r="368" spans="2:14" ht="15">
      <c r="B368" s="123" t="s">
        <v>133</v>
      </c>
      <c r="C368" t="s">
        <v>205</v>
      </c>
      <c r="D368"/>
      <c r="E368"/>
      <c r="F368"/>
      <c r="G368" s="137">
        <v>45131.590983796297</v>
      </c>
      <c r="H368" t="s">
        <v>146</v>
      </c>
      <c r="I368" t="s">
        <v>137</v>
      </c>
      <c r="J368" s="138">
        <v>13461921</v>
      </c>
      <c r="K368" s="138">
        <v>10092603</v>
      </c>
      <c r="L368" s="138">
        <v>10018832.33</v>
      </c>
      <c r="M368">
        <v>13</v>
      </c>
      <c r="N368" s="124" t="s">
        <v>7</v>
      </c>
    </row>
    <row r="369" spans="2:14" ht="15">
      <c r="B369" s="123" t="s">
        <v>133</v>
      </c>
      <c r="C369" t="s">
        <v>205</v>
      </c>
      <c r="D369"/>
      <c r="E369"/>
      <c r="F369"/>
      <c r="G369" s="137">
        <v>45135.546909722223</v>
      </c>
      <c r="H369" t="s">
        <v>207</v>
      </c>
      <c r="I369" t="s">
        <v>137</v>
      </c>
      <c r="J369" s="138">
        <v>13365750</v>
      </c>
      <c r="K369" s="138">
        <v>10003698</v>
      </c>
      <c r="L369" s="138">
        <v>10250478.390000001</v>
      </c>
      <c r="M369">
        <v>13.5</v>
      </c>
      <c r="N369" s="124" t="s">
        <v>7</v>
      </c>
    </row>
    <row r="370" spans="2:14" ht="15">
      <c r="B370" s="123" t="s">
        <v>133</v>
      </c>
      <c r="C370" t="s">
        <v>205</v>
      </c>
      <c r="D370"/>
      <c r="E370"/>
      <c r="F370"/>
      <c r="G370" s="137">
        <v>45146.524513888886</v>
      </c>
      <c r="H370" t="s">
        <v>208</v>
      </c>
      <c r="I370" t="s">
        <v>137</v>
      </c>
      <c r="J370" s="138">
        <v>32624877</v>
      </c>
      <c r="K370" s="138">
        <v>24350466</v>
      </c>
      <c r="L370" s="138">
        <v>24043213.16</v>
      </c>
      <c r="M370">
        <v>13</v>
      </c>
      <c r="N370" s="124" t="s">
        <v>7</v>
      </c>
    </row>
    <row r="371" spans="2:14" ht="15">
      <c r="B371" s="123" t="s">
        <v>133</v>
      </c>
      <c r="C371" t="s">
        <v>205</v>
      </c>
      <c r="D371"/>
      <c r="E371"/>
      <c r="F371"/>
      <c r="G371" s="137">
        <v>45180.505150462966</v>
      </c>
      <c r="H371" t="s">
        <v>208</v>
      </c>
      <c r="I371" t="s">
        <v>137</v>
      </c>
      <c r="J371" s="138">
        <v>42140469</v>
      </c>
      <c r="K371" s="138">
        <v>31828081</v>
      </c>
      <c r="L371" s="138">
        <v>31055039.68</v>
      </c>
      <c r="M371">
        <v>13</v>
      </c>
      <c r="N371" s="124" t="s">
        <v>7</v>
      </c>
    </row>
    <row r="372" spans="2:14" ht="15">
      <c r="B372" s="123" t="s">
        <v>133</v>
      </c>
      <c r="C372" t="s">
        <v>205</v>
      </c>
      <c r="D372"/>
      <c r="E372"/>
      <c r="F372"/>
      <c r="G372" s="137">
        <v>45205.542407407411</v>
      </c>
      <c r="H372" t="s">
        <v>208</v>
      </c>
      <c r="I372" t="s">
        <v>137</v>
      </c>
      <c r="J372" s="138">
        <v>108810633</v>
      </c>
      <c r="K372" s="138">
        <v>82262849</v>
      </c>
      <c r="L372" s="138">
        <v>82144411.939999998</v>
      </c>
      <c r="M372">
        <v>13</v>
      </c>
      <c r="N372" s="124" t="s">
        <v>7</v>
      </c>
    </row>
    <row r="373" spans="2:14" ht="15">
      <c r="B373" s="123" t="s">
        <v>133</v>
      </c>
      <c r="C373" t="s">
        <v>205</v>
      </c>
      <c r="D373"/>
      <c r="E373"/>
      <c r="F373"/>
      <c r="G373" s="137">
        <v>45250.543344907404</v>
      </c>
      <c r="H373" t="s">
        <v>146</v>
      </c>
      <c r="I373" t="s">
        <v>137</v>
      </c>
      <c r="J373" s="138">
        <v>91964658</v>
      </c>
      <c r="K373" s="138">
        <v>71346302</v>
      </c>
      <c r="L373" s="138">
        <v>70131640.939999998</v>
      </c>
      <c r="M373">
        <v>13</v>
      </c>
      <c r="N373" s="124" t="s">
        <v>7</v>
      </c>
    </row>
    <row r="374" spans="2:14" ht="15">
      <c r="B374" s="123" t="s">
        <v>133</v>
      </c>
      <c r="C374" t="s">
        <v>205</v>
      </c>
      <c r="D374"/>
      <c r="E374"/>
      <c r="F374"/>
      <c r="G374" s="137">
        <v>45309.502650462964</v>
      </c>
      <c r="H374" t="s">
        <v>210</v>
      </c>
      <c r="I374" t="s">
        <v>137</v>
      </c>
      <c r="J374" s="138">
        <v>222704704</v>
      </c>
      <c r="K374" s="138">
        <v>136737270</v>
      </c>
      <c r="L374" s="138">
        <v>136135486.49000001</v>
      </c>
      <c r="M374">
        <v>11.65</v>
      </c>
      <c r="N374" s="124" t="s">
        <v>7</v>
      </c>
    </row>
    <row r="375" spans="2:14" ht="15">
      <c r="B375" s="123" t="s">
        <v>133</v>
      </c>
      <c r="C375" t="s">
        <v>205</v>
      </c>
      <c r="D375"/>
      <c r="E375"/>
      <c r="F375"/>
      <c r="G375" s="137">
        <v>45337.506122685183</v>
      </c>
      <c r="H375" t="s">
        <v>211</v>
      </c>
      <c r="I375" t="s">
        <v>137</v>
      </c>
      <c r="J375" s="138">
        <v>87364374</v>
      </c>
      <c r="K375" s="138">
        <v>51249314</v>
      </c>
      <c r="L375" s="138">
        <v>50539979.049999997</v>
      </c>
      <c r="M375">
        <v>12</v>
      </c>
      <c r="N375" s="124" t="s">
        <v>7</v>
      </c>
    </row>
    <row r="376" spans="2:14" ht="15">
      <c r="B376" s="123" t="s">
        <v>133</v>
      </c>
      <c r="C376" t="s">
        <v>205</v>
      </c>
      <c r="D376"/>
      <c r="E376"/>
      <c r="F376"/>
      <c r="G376" s="137">
        <v>45357.482858796298</v>
      </c>
      <c r="H376" t="s">
        <v>211</v>
      </c>
      <c r="I376" t="s">
        <v>137</v>
      </c>
      <c r="J376" s="138">
        <v>171638360</v>
      </c>
      <c r="K376" s="138">
        <v>100065754</v>
      </c>
      <c r="L376" s="138">
        <v>101074008.01000001</v>
      </c>
      <c r="M376">
        <v>12</v>
      </c>
      <c r="N376" s="124" t="s">
        <v>7</v>
      </c>
    </row>
    <row r="377" spans="2:14" ht="15">
      <c r="B377" s="123" t="s">
        <v>133</v>
      </c>
      <c r="C377" t="s">
        <v>205</v>
      </c>
      <c r="D377"/>
      <c r="E377"/>
      <c r="F377"/>
      <c r="G377" s="137">
        <v>45362.493645833332</v>
      </c>
      <c r="H377" t="s">
        <v>211</v>
      </c>
      <c r="I377" t="s">
        <v>137</v>
      </c>
      <c r="J377" s="138">
        <v>85819169</v>
      </c>
      <c r="K377" s="138">
        <v>50115068</v>
      </c>
      <c r="L377" s="138">
        <v>50537974.07</v>
      </c>
      <c r="M377">
        <v>12</v>
      </c>
      <c r="N377" s="124" t="s">
        <v>7</v>
      </c>
    </row>
    <row r="378" spans="2:14" ht="15">
      <c r="B378" s="123" t="s">
        <v>133</v>
      </c>
      <c r="C378" t="s">
        <v>205</v>
      </c>
      <c r="D378"/>
      <c r="E378"/>
      <c r="F378"/>
      <c r="G378" s="137">
        <v>45370.468530092592</v>
      </c>
      <c r="H378" t="s">
        <v>146</v>
      </c>
      <c r="I378" t="s">
        <v>137</v>
      </c>
      <c r="J378" s="138">
        <v>1281370</v>
      </c>
      <c r="K378" s="138">
        <v>1029560</v>
      </c>
      <c r="L378" s="138">
        <v>1001829.58</v>
      </c>
      <c r="M378">
        <v>13</v>
      </c>
      <c r="N378" s="124" t="s">
        <v>7</v>
      </c>
    </row>
    <row r="379" spans="2:14" ht="15">
      <c r="B379" s="123" t="s">
        <v>133</v>
      </c>
      <c r="C379" t="s">
        <v>205</v>
      </c>
      <c r="D379"/>
      <c r="E379"/>
      <c r="F379"/>
      <c r="G379" s="137">
        <v>45394.474849537037</v>
      </c>
      <c r="H379" t="s">
        <v>207</v>
      </c>
      <c r="I379" t="s">
        <v>137</v>
      </c>
      <c r="J379" s="138">
        <v>88848216</v>
      </c>
      <c r="K379" s="138">
        <v>72019452</v>
      </c>
      <c r="L379" s="138">
        <v>71756151.879999995</v>
      </c>
      <c r="M379">
        <v>13.5</v>
      </c>
      <c r="N379" s="124" t="s">
        <v>7</v>
      </c>
    </row>
    <row r="380" spans="2:14" ht="15">
      <c r="B380" s="123" t="s">
        <v>133</v>
      </c>
      <c r="C380" t="s">
        <v>205</v>
      </c>
      <c r="D380"/>
      <c r="E380"/>
      <c r="F380"/>
      <c r="G380" s="137">
        <v>45425.421249999999</v>
      </c>
      <c r="H380" t="s">
        <v>208</v>
      </c>
      <c r="I380" t="s">
        <v>137</v>
      </c>
      <c r="J380" s="138">
        <v>82038902</v>
      </c>
      <c r="K380" s="138">
        <v>66088082</v>
      </c>
      <c r="L380" s="138">
        <v>65119134.450000003</v>
      </c>
      <c r="M380">
        <v>13</v>
      </c>
      <c r="N380" s="124" t="s">
        <v>7</v>
      </c>
    </row>
    <row r="381" spans="2:14" ht="15">
      <c r="B381" s="123" t="s">
        <v>133</v>
      </c>
      <c r="C381" t="s">
        <v>205</v>
      </c>
      <c r="D381"/>
      <c r="E381"/>
      <c r="F381"/>
      <c r="G381" s="137">
        <v>45481.676527777781</v>
      </c>
      <c r="H381" t="s">
        <v>212</v>
      </c>
      <c r="I381" t="s">
        <v>137</v>
      </c>
      <c r="J381" s="138">
        <v>283958352</v>
      </c>
      <c r="K381" s="138">
        <v>201231235</v>
      </c>
      <c r="L381" s="138">
        <v>201112727.49000001</v>
      </c>
      <c r="M381">
        <v>10.7</v>
      </c>
      <c r="N381" s="124" t="s">
        <v>7</v>
      </c>
    </row>
    <row r="382" spans="2:14" ht="15">
      <c r="B382" s="123" t="s">
        <v>133</v>
      </c>
      <c r="C382" t="s">
        <v>205</v>
      </c>
      <c r="D382"/>
      <c r="E382"/>
      <c r="F382"/>
      <c r="G382" s="137">
        <v>45499.535254629627</v>
      </c>
      <c r="H382" t="s">
        <v>213</v>
      </c>
      <c r="I382" t="s">
        <v>137</v>
      </c>
      <c r="J382" s="138">
        <v>163463013</v>
      </c>
      <c r="K382" s="138">
        <v>150000000</v>
      </c>
      <c r="L382" s="138">
        <v>153291235.30000001</v>
      </c>
      <c r="M382">
        <v>12</v>
      </c>
      <c r="N382" s="124" t="s">
        <v>7</v>
      </c>
    </row>
    <row r="383" spans="2:14" ht="15">
      <c r="B383" s="123" t="s">
        <v>133</v>
      </c>
      <c r="C383" t="s">
        <v>205</v>
      </c>
      <c r="D383"/>
      <c r="E383"/>
      <c r="F383"/>
      <c r="G383" s="137">
        <v>45533.481585648151</v>
      </c>
      <c r="H383" t="s">
        <v>214</v>
      </c>
      <c r="I383" t="s">
        <v>137</v>
      </c>
      <c r="J383" s="138">
        <v>41012055</v>
      </c>
      <c r="K383" s="138">
        <v>30786575</v>
      </c>
      <c r="L383" s="138">
        <v>30233128.710000001</v>
      </c>
      <c r="M383">
        <v>11</v>
      </c>
      <c r="N383" s="124" t="s">
        <v>7</v>
      </c>
    </row>
    <row r="384" spans="2:14" ht="15">
      <c r="B384" s="123" t="s">
        <v>133</v>
      </c>
      <c r="C384" t="s">
        <v>205</v>
      </c>
      <c r="D384"/>
      <c r="E384"/>
      <c r="F384"/>
      <c r="G384" s="137">
        <v>45604.468321759261</v>
      </c>
      <c r="H384" t="s">
        <v>212</v>
      </c>
      <c r="I384" t="s">
        <v>137</v>
      </c>
      <c r="J384" s="138">
        <v>278798900</v>
      </c>
      <c r="K384" s="138">
        <v>203283287</v>
      </c>
      <c r="L384" s="138">
        <v>201118333.44</v>
      </c>
      <c r="M384">
        <v>10.7</v>
      </c>
      <c r="N384" s="124" t="s">
        <v>7</v>
      </c>
    </row>
    <row r="385" spans="2:14" ht="15">
      <c r="B385" s="123" t="s">
        <v>133</v>
      </c>
      <c r="C385" t="s">
        <v>278</v>
      </c>
      <c r="D385"/>
      <c r="E385"/>
      <c r="F385" t="s">
        <v>135</v>
      </c>
      <c r="G385" s="137">
        <v>44950.477118055554</v>
      </c>
      <c r="H385" t="s">
        <v>216</v>
      </c>
      <c r="I385" t="s">
        <v>137</v>
      </c>
      <c r="J385" s="138">
        <v>138495618</v>
      </c>
      <c r="K385" s="138">
        <v>101051095</v>
      </c>
      <c r="L385" s="138">
        <v>101391006.20999999</v>
      </c>
      <c r="M385">
        <v>7.1</v>
      </c>
      <c r="N385" s="124" t="s">
        <v>7</v>
      </c>
    </row>
    <row r="386" spans="2:14" ht="15">
      <c r="B386" s="123" t="s">
        <v>133</v>
      </c>
      <c r="C386" t="s">
        <v>278</v>
      </c>
      <c r="D386"/>
      <c r="E386"/>
      <c r="F386" t="s">
        <v>135</v>
      </c>
      <c r="G386" s="137">
        <v>44959.651643518519</v>
      </c>
      <c r="H386" t="s">
        <v>216</v>
      </c>
      <c r="I386" t="s">
        <v>137</v>
      </c>
      <c r="J386" s="138">
        <v>138495618</v>
      </c>
      <c r="K386" s="138">
        <v>101226164</v>
      </c>
      <c r="L386" s="138">
        <v>101384952.09</v>
      </c>
      <c r="M386">
        <v>7.1</v>
      </c>
      <c r="N386" s="124" t="s">
        <v>7</v>
      </c>
    </row>
    <row r="387" spans="2:14" ht="15">
      <c r="B387" s="123" t="s">
        <v>133</v>
      </c>
      <c r="C387" t="s">
        <v>278</v>
      </c>
      <c r="D387"/>
      <c r="E387"/>
      <c r="F387" t="s">
        <v>135</v>
      </c>
      <c r="G387" s="137">
        <v>45021.555717592593</v>
      </c>
      <c r="H387" t="s">
        <v>217</v>
      </c>
      <c r="I387" t="s">
        <v>137</v>
      </c>
      <c r="J387" s="138">
        <v>81539730</v>
      </c>
      <c r="K387" s="138">
        <v>50706803</v>
      </c>
      <c r="L387" s="138">
        <v>51708633.700000003</v>
      </c>
      <c r="M387">
        <v>8</v>
      </c>
      <c r="N387" s="124" t="s">
        <v>7</v>
      </c>
    </row>
    <row r="388" spans="2:14" ht="15">
      <c r="B388" s="123" t="s">
        <v>133</v>
      </c>
      <c r="C388" t="s">
        <v>278</v>
      </c>
      <c r="D388"/>
      <c r="E388"/>
      <c r="F388" t="s">
        <v>135</v>
      </c>
      <c r="G388" s="137">
        <v>45447.444456018522</v>
      </c>
      <c r="H388" t="s">
        <v>217</v>
      </c>
      <c r="I388" t="s">
        <v>137</v>
      </c>
      <c r="J388" s="138">
        <v>698547950</v>
      </c>
      <c r="K388" s="138">
        <v>462683484</v>
      </c>
      <c r="L388" s="138">
        <v>465377519.35000002</v>
      </c>
      <c r="M388">
        <v>7.88</v>
      </c>
      <c r="N388" s="124" t="s">
        <v>7</v>
      </c>
    </row>
    <row r="389" spans="2:14" ht="15">
      <c r="B389" s="123" t="s">
        <v>133</v>
      </c>
      <c r="C389" t="s">
        <v>278</v>
      </c>
      <c r="D389"/>
      <c r="E389"/>
      <c r="F389" t="s">
        <v>135</v>
      </c>
      <c r="G389" s="137">
        <v>45547.547152777777</v>
      </c>
      <c r="H389" t="s">
        <v>217</v>
      </c>
      <c r="I389" t="s">
        <v>137</v>
      </c>
      <c r="J389" s="138">
        <v>453797258</v>
      </c>
      <c r="K389" s="138">
        <v>301380821</v>
      </c>
      <c r="L389" s="138">
        <v>308590854.61000001</v>
      </c>
      <c r="M389">
        <v>8</v>
      </c>
      <c r="N389" s="124" t="s">
        <v>7</v>
      </c>
    </row>
    <row r="390" spans="2:14" ht="15">
      <c r="B390" s="123" t="s">
        <v>133</v>
      </c>
      <c r="C390" t="s">
        <v>218</v>
      </c>
      <c r="D390"/>
      <c r="E390"/>
      <c r="F390"/>
      <c r="G390" s="137">
        <v>45119.500185185185</v>
      </c>
      <c r="H390" t="s">
        <v>219</v>
      </c>
      <c r="I390" t="s">
        <v>137</v>
      </c>
      <c r="J390" s="138">
        <v>53238625</v>
      </c>
      <c r="K390" s="138">
        <v>37635070</v>
      </c>
      <c r="L390" s="138">
        <v>38472697.689999998</v>
      </c>
      <c r="M390">
        <v>8.85</v>
      </c>
      <c r="N390" s="124" t="s">
        <v>7</v>
      </c>
    </row>
    <row r="391" spans="2:14" ht="15">
      <c r="B391" s="123" t="s">
        <v>133</v>
      </c>
      <c r="C391" t="s">
        <v>218</v>
      </c>
      <c r="D391"/>
      <c r="E391"/>
      <c r="F391"/>
      <c r="G391" s="137">
        <v>45253.606666666667</v>
      </c>
      <c r="H391" t="s">
        <v>219</v>
      </c>
      <c r="I391" t="s">
        <v>137</v>
      </c>
      <c r="J391" s="138">
        <v>52356050</v>
      </c>
      <c r="K391" s="138">
        <v>38840109</v>
      </c>
      <c r="L391" s="138">
        <v>38880381.93</v>
      </c>
      <c r="M391">
        <v>8.85</v>
      </c>
      <c r="N391" s="124" t="s">
        <v>7</v>
      </c>
    </row>
    <row r="392" spans="2:14" ht="15">
      <c r="B392" s="123" t="s">
        <v>133</v>
      </c>
      <c r="C392" t="s">
        <v>218</v>
      </c>
      <c r="D392"/>
      <c r="E392"/>
      <c r="F392"/>
      <c r="G392" s="137">
        <v>45267.537870370368</v>
      </c>
      <c r="H392" t="s">
        <v>219</v>
      </c>
      <c r="I392" t="s">
        <v>137</v>
      </c>
      <c r="J392" s="138">
        <v>337696554</v>
      </c>
      <c r="K392" s="138">
        <v>247782491</v>
      </c>
      <c r="L392" s="138">
        <v>248101792.96000001</v>
      </c>
      <c r="M392">
        <v>8.85</v>
      </c>
      <c r="N392" s="124" t="s">
        <v>7</v>
      </c>
    </row>
    <row r="393" spans="2:14" ht="15">
      <c r="B393" s="123" t="s">
        <v>133</v>
      </c>
      <c r="C393" t="s">
        <v>218</v>
      </c>
      <c r="D393"/>
      <c r="E393"/>
      <c r="F393"/>
      <c r="G393" s="137">
        <v>45370.476041666669</v>
      </c>
      <c r="H393" t="s">
        <v>219</v>
      </c>
      <c r="I393" t="s">
        <v>137</v>
      </c>
      <c r="J393" s="138">
        <v>3794316</v>
      </c>
      <c r="K393" s="138">
        <v>2880728</v>
      </c>
      <c r="L393" s="138">
        <v>2918881.69</v>
      </c>
      <c r="M393">
        <v>8.85</v>
      </c>
      <c r="N393" s="124" t="s">
        <v>7</v>
      </c>
    </row>
    <row r="394" spans="2:14" ht="15">
      <c r="B394" s="123" t="s">
        <v>133</v>
      </c>
      <c r="C394" t="s">
        <v>218</v>
      </c>
      <c r="D394"/>
      <c r="E394"/>
      <c r="F394"/>
      <c r="G394" s="137">
        <v>45412.396238425928</v>
      </c>
      <c r="H394" t="s">
        <v>220</v>
      </c>
      <c r="I394" t="s">
        <v>137</v>
      </c>
      <c r="J394" s="138">
        <v>75642056</v>
      </c>
      <c r="K394" s="138">
        <v>50550749</v>
      </c>
      <c r="L394" s="138">
        <v>50193292.170000002</v>
      </c>
      <c r="M394">
        <v>9.35</v>
      </c>
      <c r="N394" s="124" t="s">
        <v>7</v>
      </c>
    </row>
    <row r="395" spans="2:14" ht="15">
      <c r="B395" s="123" t="s">
        <v>133</v>
      </c>
      <c r="C395" t="s">
        <v>218</v>
      </c>
      <c r="D395"/>
      <c r="E395"/>
      <c r="F395"/>
      <c r="G395" s="137">
        <v>45610.46675925926</v>
      </c>
      <c r="H395" t="s">
        <v>220</v>
      </c>
      <c r="I395" t="s">
        <v>137</v>
      </c>
      <c r="J395" s="138">
        <v>7331100</v>
      </c>
      <c r="K395" s="138">
        <v>5075567</v>
      </c>
      <c r="L395" s="138">
        <v>5019327.32</v>
      </c>
      <c r="M395">
        <v>9.35</v>
      </c>
      <c r="N395" s="124" t="s">
        <v>7</v>
      </c>
    </row>
    <row r="396" spans="2:14" ht="15">
      <c r="B396" s="123" t="s">
        <v>133</v>
      </c>
      <c r="C396" t="s">
        <v>221</v>
      </c>
      <c r="D396"/>
      <c r="E396"/>
      <c r="F396" t="s">
        <v>135</v>
      </c>
      <c r="G396" s="137">
        <v>44712.522048611114</v>
      </c>
      <c r="H396" t="s">
        <v>222</v>
      </c>
      <c r="I396" t="s">
        <v>137</v>
      </c>
      <c r="J396" s="138">
        <v>1369748</v>
      </c>
      <c r="K396" s="138">
        <v>999998</v>
      </c>
      <c r="L396" s="138">
        <v>1000255.46</v>
      </c>
      <c r="M396">
        <v>9.25</v>
      </c>
      <c r="N396" s="124" t="s">
        <v>7</v>
      </c>
    </row>
    <row r="397" spans="2:14" ht="15">
      <c r="B397" s="123" t="s">
        <v>133</v>
      </c>
      <c r="C397" t="s">
        <v>221</v>
      </c>
      <c r="D397"/>
      <c r="E397"/>
      <c r="F397" t="s">
        <v>135</v>
      </c>
      <c r="G397" s="137">
        <v>44713.523229166669</v>
      </c>
      <c r="H397" t="s">
        <v>222</v>
      </c>
      <c r="I397" t="s">
        <v>137</v>
      </c>
      <c r="J397" s="138">
        <v>4109235</v>
      </c>
      <c r="K397" s="138">
        <v>3000760</v>
      </c>
      <c r="L397" s="138">
        <v>3000762.78</v>
      </c>
      <c r="M397">
        <v>9.25</v>
      </c>
      <c r="N397" s="124" t="s">
        <v>7</v>
      </c>
    </row>
    <row r="398" spans="2:14" ht="15">
      <c r="B398" s="123" t="s">
        <v>133</v>
      </c>
      <c r="C398" t="s">
        <v>221</v>
      </c>
      <c r="D398"/>
      <c r="E398"/>
      <c r="F398" t="s">
        <v>135</v>
      </c>
      <c r="G398" s="137">
        <v>44715.52888888889</v>
      </c>
      <c r="H398" t="s">
        <v>222</v>
      </c>
      <c r="I398" t="s">
        <v>137</v>
      </c>
      <c r="J398" s="138">
        <v>1369748</v>
      </c>
      <c r="K398" s="138">
        <v>1000758</v>
      </c>
      <c r="L398" s="138">
        <v>1000256.5</v>
      </c>
      <c r="M398">
        <v>9.25</v>
      </c>
      <c r="N398" s="124" t="s">
        <v>7</v>
      </c>
    </row>
    <row r="399" spans="2:14" ht="15">
      <c r="B399" s="123" t="s">
        <v>133</v>
      </c>
      <c r="C399" t="s">
        <v>221</v>
      </c>
      <c r="D399"/>
      <c r="E399"/>
      <c r="F399" t="s">
        <v>135</v>
      </c>
      <c r="G399" s="137">
        <v>44916.580543981479</v>
      </c>
      <c r="H399" t="s">
        <v>223</v>
      </c>
      <c r="I399" t="s">
        <v>137</v>
      </c>
      <c r="J399" s="138">
        <v>66016432</v>
      </c>
      <c r="K399" s="138">
        <v>40230137</v>
      </c>
      <c r="L399" s="138">
        <v>40011156.950000003</v>
      </c>
      <c r="M399">
        <v>10</v>
      </c>
      <c r="N399" s="124" t="s">
        <v>7</v>
      </c>
    </row>
    <row r="400" spans="2:14" ht="15">
      <c r="B400" s="123" t="s">
        <v>133</v>
      </c>
      <c r="C400" t="s">
        <v>221</v>
      </c>
      <c r="D400"/>
      <c r="E400"/>
      <c r="F400" t="s">
        <v>135</v>
      </c>
      <c r="G400" s="137">
        <v>44936.519097222219</v>
      </c>
      <c r="H400" t="s">
        <v>224</v>
      </c>
      <c r="I400" t="s">
        <v>137</v>
      </c>
      <c r="J400" s="138">
        <v>6927394</v>
      </c>
      <c r="K400" s="138">
        <v>4435094</v>
      </c>
      <c r="L400" s="138">
        <v>4591057.71</v>
      </c>
      <c r="M400">
        <v>6.7</v>
      </c>
      <c r="N400" s="124" t="s">
        <v>7</v>
      </c>
    </row>
    <row r="401" spans="2:14" ht="15">
      <c r="B401" s="123" t="s">
        <v>133</v>
      </c>
      <c r="C401" t="s">
        <v>221</v>
      </c>
      <c r="D401"/>
      <c r="E401"/>
      <c r="F401" t="s">
        <v>135</v>
      </c>
      <c r="G401" s="137">
        <v>44988.650613425925</v>
      </c>
      <c r="H401" t="s">
        <v>224</v>
      </c>
      <c r="I401" t="s">
        <v>137</v>
      </c>
      <c r="J401" s="138">
        <v>206169863</v>
      </c>
      <c r="K401" s="138">
        <v>150082603</v>
      </c>
      <c r="L401" s="138">
        <v>150027715.96000001</v>
      </c>
      <c r="M401">
        <v>6.7</v>
      </c>
      <c r="N401" s="124" t="s">
        <v>7</v>
      </c>
    </row>
    <row r="402" spans="2:14" ht="15">
      <c r="B402" s="123" t="s">
        <v>133</v>
      </c>
      <c r="C402" t="s">
        <v>221</v>
      </c>
      <c r="D402"/>
      <c r="E402"/>
      <c r="F402" t="s">
        <v>135</v>
      </c>
      <c r="G402" s="137">
        <v>45091.532060185185</v>
      </c>
      <c r="H402" t="s">
        <v>225</v>
      </c>
      <c r="I402" t="s">
        <v>137</v>
      </c>
      <c r="J402" s="138">
        <v>77891234</v>
      </c>
      <c r="K402" s="138">
        <v>47391769</v>
      </c>
      <c r="L402" s="138">
        <v>47186113.82</v>
      </c>
      <c r="M402">
        <v>10</v>
      </c>
      <c r="N402" s="124" t="s">
        <v>7</v>
      </c>
    </row>
    <row r="403" spans="2:14" ht="15">
      <c r="B403" s="123" t="s">
        <v>133</v>
      </c>
      <c r="C403" t="s">
        <v>221</v>
      </c>
      <c r="D403"/>
      <c r="E403"/>
      <c r="F403" t="s">
        <v>135</v>
      </c>
      <c r="G403" s="137">
        <v>45096.553506944445</v>
      </c>
      <c r="H403" t="s">
        <v>225</v>
      </c>
      <c r="I403" t="s">
        <v>137</v>
      </c>
      <c r="J403" s="138">
        <v>44746031</v>
      </c>
      <c r="K403" s="138">
        <v>27262048</v>
      </c>
      <c r="L403" s="138">
        <v>27107056.109999999</v>
      </c>
      <c r="M403">
        <v>10</v>
      </c>
      <c r="N403" s="124" t="s">
        <v>7</v>
      </c>
    </row>
    <row r="404" spans="2:14" ht="15">
      <c r="B404" s="123" t="s">
        <v>133</v>
      </c>
      <c r="C404" t="s">
        <v>221</v>
      </c>
      <c r="D404"/>
      <c r="E404"/>
      <c r="F404" t="s">
        <v>135</v>
      </c>
      <c r="G404" s="137">
        <v>45111.639374999999</v>
      </c>
      <c r="H404" t="s">
        <v>226</v>
      </c>
      <c r="I404" t="s">
        <v>137</v>
      </c>
      <c r="J404" s="138">
        <v>226704122</v>
      </c>
      <c r="K404" s="138">
        <v>113553570</v>
      </c>
      <c r="L404" s="138">
        <v>116688829.97</v>
      </c>
      <c r="M404">
        <v>7.5</v>
      </c>
      <c r="N404" s="124" t="s">
        <v>7</v>
      </c>
    </row>
    <row r="405" spans="2:14" ht="15">
      <c r="B405" s="123" t="s">
        <v>133</v>
      </c>
      <c r="C405" t="s">
        <v>221</v>
      </c>
      <c r="D405"/>
      <c r="E405"/>
      <c r="F405" t="s">
        <v>135</v>
      </c>
      <c r="G405" s="137">
        <v>45237.59270833333</v>
      </c>
      <c r="H405" t="s">
        <v>222</v>
      </c>
      <c r="I405" t="s">
        <v>137</v>
      </c>
      <c r="J405" s="138">
        <v>56969741</v>
      </c>
      <c r="K405" s="138">
        <v>45419018</v>
      </c>
      <c r="L405" s="138">
        <v>45626629.979999997</v>
      </c>
      <c r="M405">
        <v>9.25</v>
      </c>
      <c r="N405" s="124" t="s">
        <v>7</v>
      </c>
    </row>
    <row r="406" spans="2:14" ht="15">
      <c r="B406" s="123" t="s">
        <v>133</v>
      </c>
      <c r="C406" t="s">
        <v>221</v>
      </c>
      <c r="D406"/>
      <c r="E406"/>
      <c r="F406" t="s">
        <v>135</v>
      </c>
      <c r="G406" s="137">
        <v>45422.439571759256</v>
      </c>
      <c r="H406" t="s">
        <v>222</v>
      </c>
      <c r="I406" t="s">
        <v>137</v>
      </c>
      <c r="J406" s="138">
        <v>17885235</v>
      </c>
      <c r="K406" s="138">
        <v>15038015</v>
      </c>
      <c r="L406" s="138">
        <v>15003870.189999999</v>
      </c>
      <c r="M406">
        <v>9.25</v>
      </c>
      <c r="N406" s="124" t="s">
        <v>7</v>
      </c>
    </row>
    <row r="407" spans="2:14" ht="15">
      <c r="B407" s="123" t="s">
        <v>133</v>
      </c>
      <c r="C407" t="s">
        <v>221</v>
      </c>
      <c r="D407"/>
      <c r="E407"/>
      <c r="F407" t="s">
        <v>135</v>
      </c>
      <c r="G407" s="137">
        <v>45527.544108796297</v>
      </c>
      <c r="H407" t="s">
        <v>226</v>
      </c>
      <c r="I407" t="s">
        <v>137</v>
      </c>
      <c r="J407" s="138">
        <v>153773944</v>
      </c>
      <c r="K407" s="138">
        <v>87772602</v>
      </c>
      <c r="L407" s="138">
        <v>87766259.980000004</v>
      </c>
      <c r="M407">
        <v>10</v>
      </c>
      <c r="N407" s="124" t="s">
        <v>7</v>
      </c>
    </row>
    <row r="408" spans="2:14" ht="15">
      <c r="B408" s="123" t="s">
        <v>133</v>
      </c>
      <c r="C408" t="s">
        <v>221</v>
      </c>
      <c r="D408"/>
      <c r="E408"/>
      <c r="F408" t="s">
        <v>135</v>
      </c>
      <c r="G408" s="137">
        <v>45539.622534722221</v>
      </c>
      <c r="H408" t="s">
        <v>225</v>
      </c>
      <c r="I408" t="s">
        <v>137</v>
      </c>
      <c r="J408" s="138">
        <v>766027394</v>
      </c>
      <c r="K408" s="138">
        <v>502651292</v>
      </c>
      <c r="L408" s="138">
        <v>502012621.66000003</v>
      </c>
      <c r="M408">
        <v>9.9</v>
      </c>
      <c r="N408" s="124" t="s">
        <v>7</v>
      </c>
    </row>
    <row r="409" spans="2:14" ht="15">
      <c r="B409" s="123" t="s">
        <v>133</v>
      </c>
      <c r="C409" t="s">
        <v>221</v>
      </c>
      <c r="D409"/>
      <c r="E409"/>
      <c r="F409" t="s">
        <v>135</v>
      </c>
      <c r="G409" s="137">
        <v>45575.595810185187</v>
      </c>
      <c r="H409" t="s">
        <v>222</v>
      </c>
      <c r="I409" t="s">
        <v>137</v>
      </c>
      <c r="J409" s="138">
        <v>36914409</v>
      </c>
      <c r="K409" s="138">
        <v>32081095</v>
      </c>
      <c r="L409" s="138">
        <v>32008259.809999999</v>
      </c>
      <c r="M409">
        <v>9.25</v>
      </c>
      <c r="N409" s="124" t="s">
        <v>7</v>
      </c>
    </row>
    <row r="410" spans="2:14" ht="15">
      <c r="B410" s="123" t="s">
        <v>133</v>
      </c>
      <c r="C410" t="s">
        <v>221</v>
      </c>
      <c r="D410"/>
      <c r="E410"/>
      <c r="F410" t="s">
        <v>135</v>
      </c>
      <c r="G410" s="137">
        <v>45610.472858796296</v>
      </c>
      <c r="H410" t="s">
        <v>222</v>
      </c>
      <c r="I410" t="s">
        <v>137</v>
      </c>
      <c r="J410" s="138">
        <v>13748632</v>
      </c>
      <c r="K410" s="138">
        <v>12042574</v>
      </c>
      <c r="L410" s="138">
        <v>12003105.01</v>
      </c>
      <c r="M410">
        <v>9.25</v>
      </c>
      <c r="N410" s="124" t="s">
        <v>7</v>
      </c>
    </row>
    <row r="411" spans="2:14" ht="15">
      <c r="B411" s="123" t="s">
        <v>133</v>
      </c>
      <c r="C411" t="s">
        <v>221</v>
      </c>
      <c r="D411"/>
      <c r="E411"/>
      <c r="F411" t="s">
        <v>135</v>
      </c>
      <c r="G411" s="137">
        <v>45610.474351851852</v>
      </c>
      <c r="H411" t="s">
        <v>226</v>
      </c>
      <c r="I411" t="s">
        <v>137</v>
      </c>
      <c r="J411" s="138">
        <v>30376706</v>
      </c>
      <c r="K411" s="138">
        <v>18527535</v>
      </c>
      <c r="L411" s="138">
        <v>18495022.920000002</v>
      </c>
      <c r="M411">
        <v>9</v>
      </c>
      <c r="N411" s="124" t="s">
        <v>7</v>
      </c>
    </row>
    <row r="412" spans="2:14" ht="15">
      <c r="B412" s="123" t="s">
        <v>133</v>
      </c>
      <c r="C412" t="s">
        <v>221</v>
      </c>
      <c r="D412"/>
      <c r="E412"/>
      <c r="F412" t="s">
        <v>135</v>
      </c>
      <c r="G412" s="137">
        <v>45610.474999999999</v>
      </c>
      <c r="H412" t="s">
        <v>274</v>
      </c>
      <c r="I412" t="s">
        <v>137</v>
      </c>
      <c r="J412" s="138">
        <v>54009243</v>
      </c>
      <c r="K412" s="138">
        <v>45159658</v>
      </c>
      <c r="L412" s="138">
        <v>45011637.560000002</v>
      </c>
      <c r="M412">
        <v>9.25</v>
      </c>
      <c r="N412" s="124" t="s">
        <v>7</v>
      </c>
    </row>
    <row r="413" spans="2:14" ht="15">
      <c r="B413" s="123" t="s">
        <v>133</v>
      </c>
      <c r="C413" t="s">
        <v>221</v>
      </c>
      <c r="D413"/>
      <c r="E413"/>
      <c r="F413" t="s">
        <v>135</v>
      </c>
      <c r="G413" s="137">
        <v>45645.424259259256</v>
      </c>
      <c r="H413" t="s">
        <v>226</v>
      </c>
      <c r="I413" t="s">
        <v>137</v>
      </c>
      <c r="J413" s="138">
        <v>590021952</v>
      </c>
      <c r="K413" s="138">
        <v>391602737</v>
      </c>
      <c r="L413" s="138">
        <v>390081766.27999997</v>
      </c>
      <c r="M413">
        <v>7.5</v>
      </c>
      <c r="N413" s="124" t="s">
        <v>7</v>
      </c>
    </row>
    <row r="414" spans="2:14">
      <c r="B414" s="73" t="s">
        <v>141</v>
      </c>
      <c r="C414" s="5" t="s">
        <v>227</v>
      </c>
      <c r="D414" s="146" t="s">
        <v>282</v>
      </c>
      <c r="E414" s="5" t="s">
        <v>244</v>
      </c>
      <c r="F414" s="5" t="s">
        <v>135</v>
      </c>
      <c r="G414" s="144">
        <v>44684.757951388892</v>
      </c>
      <c r="H414" s="5" t="s">
        <v>228</v>
      </c>
      <c r="I414" s="5" t="s">
        <v>137</v>
      </c>
      <c r="J414" s="61">
        <v>5436052</v>
      </c>
      <c r="K414" s="61">
        <v>4006576</v>
      </c>
      <c r="L414" s="61">
        <v>4089101.38</v>
      </c>
      <c r="M414" s="5">
        <v>12</v>
      </c>
      <c r="N414" s="145" t="s">
        <v>7</v>
      </c>
    </row>
    <row r="415" spans="2:14">
      <c r="B415" s="73" t="s">
        <v>141</v>
      </c>
      <c r="C415" s="5" t="s">
        <v>227</v>
      </c>
      <c r="D415" s="146" t="s">
        <v>282</v>
      </c>
      <c r="E415" s="5" t="s">
        <v>244</v>
      </c>
      <c r="F415" s="5" t="s">
        <v>135</v>
      </c>
      <c r="G415" s="144">
        <v>44691.528460648151</v>
      </c>
      <c r="H415" s="5" t="s">
        <v>229</v>
      </c>
      <c r="I415" s="5" t="s">
        <v>137</v>
      </c>
      <c r="J415" s="61">
        <v>2718032</v>
      </c>
      <c r="K415" s="61">
        <v>2013149</v>
      </c>
      <c r="L415" s="61">
        <v>2049868.92</v>
      </c>
      <c r="M415" s="5">
        <v>12</v>
      </c>
      <c r="N415" s="145" t="s">
        <v>7</v>
      </c>
    </row>
    <row r="416" spans="2:14">
      <c r="B416" s="73" t="s">
        <v>141</v>
      </c>
      <c r="C416" s="5" t="s">
        <v>227</v>
      </c>
      <c r="D416" s="146" t="s">
        <v>282</v>
      </c>
      <c r="E416" s="5" t="s">
        <v>244</v>
      </c>
      <c r="F416" s="5" t="s">
        <v>135</v>
      </c>
      <c r="G416" s="144">
        <v>44711.518796296295</v>
      </c>
      <c r="H416" s="5" t="s">
        <v>229</v>
      </c>
      <c r="I416" s="5" t="s">
        <v>137</v>
      </c>
      <c r="J416" s="61">
        <v>4077036</v>
      </c>
      <c r="K416" s="61">
        <v>3039453</v>
      </c>
      <c r="L416" s="61">
        <v>3074813.47</v>
      </c>
      <c r="M416" s="5">
        <v>12</v>
      </c>
      <c r="N416" s="145" t="s">
        <v>7</v>
      </c>
    </row>
    <row r="417" spans="2:14">
      <c r="B417" s="73" t="s">
        <v>141</v>
      </c>
      <c r="C417" s="5" t="s">
        <v>227</v>
      </c>
      <c r="D417" s="146" t="s">
        <v>282</v>
      </c>
      <c r="E417" s="5" t="s">
        <v>244</v>
      </c>
      <c r="F417" s="5" t="s">
        <v>135</v>
      </c>
      <c r="G417" s="144">
        <v>44713.523043981484</v>
      </c>
      <c r="H417" s="5" t="s">
        <v>229</v>
      </c>
      <c r="I417" s="5" t="s">
        <v>137</v>
      </c>
      <c r="J417" s="61">
        <v>2718032</v>
      </c>
      <c r="K417" s="61">
        <v>2027616</v>
      </c>
      <c r="L417" s="61">
        <v>2049877.23</v>
      </c>
      <c r="M417" s="5">
        <v>12</v>
      </c>
      <c r="N417" s="145" t="s">
        <v>7</v>
      </c>
    </row>
    <row r="418" spans="2:14">
      <c r="B418" s="73" t="s">
        <v>141</v>
      </c>
      <c r="C418" s="5" t="s">
        <v>227</v>
      </c>
      <c r="D418" s="146" t="s">
        <v>282</v>
      </c>
      <c r="E418" s="5" t="s">
        <v>244</v>
      </c>
      <c r="F418" s="5" t="s">
        <v>135</v>
      </c>
      <c r="G418" s="144">
        <v>44742.540046296293</v>
      </c>
      <c r="H418" s="5" t="s">
        <v>230</v>
      </c>
      <c r="I418" s="5" t="s">
        <v>137</v>
      </c>
      <c r="J418" s="61">
        <v>3047120</v>
      </c>
      <c r="K418" s="61">
        <v>2033752</v>
      </c>
      <c r="L418" s="61">
        <v>2037399.34</v>
      </c>
      <c r="M418" s="5">
        <v>14</v>
      </c>
      <c r="N418" s="145" t="s">
        <v>7</v>
      </c>
    </row>
    <row r="419" spans="2:14">
      <c r="B419" s="73" t="s">
        <v>141</v>
      </c>
      <c r="C419" s="5" t="s">
        <v>227</v>
      </c>
      <c r="D419" s="146" t="s">
        <v>282</v>
      </c>
      <c r="E419" s="5" t="s">
        <v>244</v>
      </c>
      <c r="F419" s="5" t="s">
        <v>135</v>
      </c>
      <c r="G419" s="144">
        <v>44768.512094907404</v>
      </c>
      <c r="H419" s="5" t="s">
        <v>229</v>
      </c>
      <c r="I419" s="5" t="s">
        <v>137</v>
      </c>
      <c r="J419" s="61">
        <v>2658196</v>
      </c>
      <c r="K419" s="61">
        <v>2004745</v>
      </c>
      <c r="L419" s="61">
        <v>2049956.31</v>
      </c>
      <c r="M419" s="5">
        <v>12</v>
      </c>
      <c r="N419" s="145" t="s">
        <v>7</v>
      </c>
    </row>
    <row r="420" spans="2:14">
      <c r="B420" s="73" t="s">
        <v>141</v>
      </c>
      <c r="C420" s="5" t="s">
        <v>227</v>
      </c>
      <c r="D420" s="146" t="s">
        <v>282</v>
      </c>
      <c r="E420" s="5" t="s">
        <v>244</v>
      </c>
      <c r="F420" s="5" t="s">
        <v>135</v>
      </c>
      <c r="G420" s="144">
        <v>44775.643125000002</v>
      </c>
      <c r="H420" s="5" t="s">
        <v>229</v>
      </c>
      <c r="I420" s="5" t="s">
        <v>137</v>
      </c>
      <c r="J420" s="61">
        <v>2658196</v>
      </c>
      <c r="K420" s="61">
        <v>2008548</v>
      </c>
      <c r="L420" s="61">
        <v>2049864.82</v>
      </c>
      <c r="M420" s="5">
        <v>12</v>
      </c>
      <c r="N420" s="145" t="s">
        <v>7</v>
      </c>
    </row>
    <row r="421" spans="2:14">
      <c r="B421" s="73" t="s">
        <v>141</v>
      </c>
      <c r="C421" s="5" t="s">
        <v>227</v>
      </c>
      <c r="D421" s="146" t="s">
        <v>282</v>
      </c>
      <c r="E421" s="5" t="s">
        <v>244</v>
      </c>
      <c r="F421" s="5" t="s">
        <v>135</v>
      </c>
      <c r="G421" s="144">
        <v>44782.526087962964</v>
      </c>
      <c r="H421" s="5" t="s">
        <v>228</v>
      </c>
      <c r="I421" s="5" t="s">
        <v>137</v>
      </c>
      <c r="J421" s="61">
        <v>7974577</v>
      </c>
      <c r="K421" s="61">
        <v>6023671</v>
      </c>
      <c r="L421" s="61">
        <v>6133676.3700000001</v>
      </c>
      <c r="M421" s="5">
        <v>12</v>
      </c>
      <c r="N421" s="145" t="s">
        <v>7</v>
      </c>
    </row>
    <row r="422" spans="2:14">
      <c r="B422" s="73" t="s">
        <v>141</v>
      </c>
      <c r="C422" s="5" t="s">
        <v>227</v>
      </c>
      <c r="D422" s="146" t="s">
        <v>282</v>
      </c>
      <c r="E422" s="5" t="s">
        <v>244</v>
      </c>
      <c r="F422" s="5" t="s">
        <v>135</v>
      </c>
      <c r="G422" s="144">
        <v>44840.53502314815</v>
      </c>
      <c r="H422" s="5" t="s">
        <v>229</v>
      </c>
      <c r="I422" s="5" t="s">
        <v>137</v>
      </c>
      <c r="J422" s="61">
        <v>33227395</v>
      </c>
      <c r="K422" s="61">
        <v>25641096</v>
      </c>
      <c r="L422" s="61">
        <v>25623311.719999999</v>
      </c>
      <c r="M422" s="5">
        <v>12</v>
      </c>
      <c r="N422" s="145" t="s">
        <v>7</v>
      </c>
    </row>
    <row r="423" spans="2:14">
      <c r="B423" s="73" t="s">
        <v>141</v>
      </c>
      <c r="C423" s="5" t="s">
        <v>227</v>
      </c>
      <c r="D423" s="146" t="s">
        <v>282</v>
      </c>
      <c r="E423" s="5" t="s">
        <v>244</v>
      </c>
      <c r="F423" s="5" t="s">
        <v>135</v>
      </c>
      <c r="G423" s="144">
        <v>44993.610173611109</v>
      </c>
      <c r="H423" s="5" t="s">
        <v>229</v>
      </c>
      <c r="I423" s="5" t="s">
        <v>137</v>
      </c>
      <c r="J423" s="61">
        <v>6346301</v>
      </c>
      <c r="K423" s="61">
        <v>5080549</v>
      </c>
      <c r="L423" s="61">
        <v>5124710.82</v>
      </c>
      <c r="M423" s="5">
        <v>12</v>
      </c>
      <c r="N423" s="145" t="s">
        <v>7</v>
      </c>
    </row>
    <row r="424" spans="2:14">
      <c r="B424" s="73" t="s">
        <v>141</v>
      </c>
      <c r="C424" s="5" t="s">
        <v>227</v>
      </c>
      <c r="D424" s="146" t="s">
        <v>282</v>
      </c>
      <c r="E424" s="5" t="s">
        <v>244</v>
      </c>
      <c r="F424" s="5" t="s">
        <v>135</v>
      </c>
      <c r="G424" s="144">
        <v>45069.606747685182</v>
      </c>
      <c r="H424" s="5" t="s">
        <v>229</v>
      </c>
      <c r="I424" s="5" t="s">
        <v>137</v>
      </c>
      <c r="J424" s="61">
        <v>130130960</v>
      </c>
      <c r="K424" s="61">
        <v>106173699</v>
      </c>
      <c r="L424" s="61">
        <v>107618983.47</v>
      </c>
      <c r="M424" s="5">
        <v>12</v>
      </c>
      <c r="N424" s="145" t="s">
        <v>7</v>
      </c>
    </row>
    <row r="425" spans="2:14">
      <c r="B425" s="73" t="s">
        <v>141</v>
      </c>
      <c r="C425" s="5" t="s">
        <v>227</v>
      </c>
      <c r="D425" s="146" t="s">
        <v>282</v>
      </c>
      <c r="E425" s="5" t="s">
        <v>244</v>
      </c>
      <c r="F425" s="5" t="s">
        <v>135</v>
      </c>
      <c r="G425" s="144">
        <v>45075.554432870369</v>
      </c>
      <c r="H425" s="5" t="s">
        <v>229</v>
      </c>
      <c r="I425" s="5" t="s">
        <v>137</v>
      </c>
      <c r="J425" s="61">
        <v>127652272</v>
      </c>
      <c r="K425" s="61">
        <v>104354520</v>
      </c>
      <c r="L425" s="61">
        <v>105569206.88</v>
      </c>
      <c r="M425" s="5">
        <v>12</v>
      </c>
      <c r="N425" s="145" t="s">
        <v>7</v>
      </c>
    </row>
    <row r="426" spans="2:14">
      <c r="B426" s="73" t="s">
        <v>133</v>
      </c>
      <c r="C426" s="5" t="s">
        <v>227</v>
      </c>
      <c r="D426" s="146" t="s">
        <v>282</v>
      </c>
      <c r="E426" s="5" t="s">
        <v>244</v>
      </c>
      <c r="F426" s="5" t="s">
        <v>135</v>
      </c>
      <c r="G426" s="144">
        <v>45278.536273148151</v>
      </c>
      <c r="H426" s="5" t="s">
        <v>229</v>
      </c>
      <c r="I426" s="5" t="s">
        <v>137</v>
      </c>
      <c r="J426" s="61">
        <v>171028492</v>
      </c>
      <c r="K426" s="61">
        <v>147907945</v>
      </c>
      <c r="L426" s="61">
        <v>148617471.69</v>
      </c>
      <c r="M426" s="5">
        <v>12</v>
      </c>
      <c r="N426" s="145" t="s">
        <v>7</v>
      </c>
    </row>
    <row r="427" spans="2:14">
      <c r="B427" s="73" t="s">
        <v>141</v>
      </c>
      <c r="C427" s="5" t="s">
        <v>227</v>
      </c>
      <c r="D427" s="146" t="s">
        <v>282</v>
      </c>
      <c r="E427" s="5" t="s">
        <v>244</v>
      </c>
      <c r="F427" s="5" t="s">
        <v>135</v>
      </c>
      <c r="G427" s="144">
        <v>45279.595555555556</v>
      </c>
      <c r="H427" s="5" t="s">
        <v>229</v>
      </c>
      <c r="I427" s="5" t="s">
        <v>137</v>
      </c>
      <c r="J427" s="61">
        <v>94360550</v>
      </c>
      <c r="K427" s="61">
        <v>81630685</v>
      </c>
      <c r="L427" s="61">
        <v>81995819.049999997</v>
      </c>
      <c r="M427" s="5">
        <v>12</v>
      </c>
      <c r="N427" s="145" t="s">
        <v>7</v>
      </c>
    </row>
    <row r="428" spans="2:14">
      <c r="B428" s="73" t="s">
        <v>141</v>
      </c>
      <c r="C428" s="5" t="s">
        <v>227</v>
      </c>
      <c r="D428" s="146" t="s">
        <v>282</v>
      </c>
      <c r="E428" s="5" t="s">
        <v>244</v>
      </c>
      <c r="F428" s="5" t="s">
        <v>135</v>
      </c>
      <c r="G428" s="144">
        <v>45281.506585648145</v>
      </c>
      <c r="H428" s="5" t="s">
        <v>229</v>
      </c>
      <c r="I428" s="5" t="s">
        <v>137</v>
      </c>
      <c r="J428" s="61">
        <v>159233424</v>
      </c>
      <c r="K428" s="61">
        <v>137840549</v>
      </c>
      <c r="L428" s="61">
        <v>138367837.87</v>
      </c>
      <c r="M428" s="5">
        <v>12</v>
      </c>
      <c r="N428" s="145" t="s">
        <v>7</v>
      </c>
    </row>
    <row r="429" spans="2:14">
      <c r="B429" s="73" t="s">
        <v>141</v>
      </c>
      <c r="C429" s="5" t="s">
        <v>227</v>
      </c>
      <c r="D429" s="146" t="s">
        <v>282</v>
      </c>
      <c r="E429" s="5" t="s">
        <v>244</v>
      </c>
      <c r="F429" s="5" t="s">
        <v>135</v>
      </c>
      <c r="G429" s="144">
        <v>45370.479733796295</v>
      </c>
      <c r="H429" s="5" t="s">
        <v>229</v>
      </c>
      <c r="I429" s="5" t="s">
        <v>137</v>
      </c>
      <c r="J429" s="61">
        <v>3448765</v>
      </c>
      <c r="K429" s="61">
        <v>3061151</v>
      </c>
      <c r="L429" s="61">
        <v>3074856.69</v>
      </c>
      <c r="M429" s="5">
        <v>12</v>
      </c>
      <c r="N429" s="145" t="s">
        <v>7</v>
      </c>
    </row>
    <row r="430" spans="2:14">
      <c r="B430" s="73" t="s">
        <v>133</v>
      </c>
      <c r="C430" s="5" t="s">
        <v>231</v>
      </c>
      <c r="D430" s="146" t="s">
        <v>282</v>
      </c>
      <c r="E430" s="5" t="s">
        <v>244</v>
      </c>
      <c r="F430" s="5" t="s">
        <v>135</v>
      </c>
      <c r="G430" s="144">
        <v>44651.52076388889</v>
      </c>
      <c r="H430" s="5" t="s">
        <v>232</v>
      </c>
      <c r="I430" s="5" t="s">
        <v>137</v>
      </c>
      <c r="J430" s="61">
        <v>1542995</v>
      </c>
      <c r="K430" s="61">
        <v>1027699</v>
      </c>
      <c r="L430" s="61">
        <v>1029664.85</v>
      </c>
      <c r="M430" s="5">
        <v>13.85</v>
      </c>
      <c r="N430" s="145" t="s">
        <v>7</v>
      </c>
    </row>
    <row r="431" spans="2:14">
      <c r="B431" s="73" t="s">
        <v>133</v>
      </c>
      <c r="C431" s="5" t="s">
        <v>231</v>
      </c>
      <c r="D431" s="146" t="s">
        <v>282</v>
      </c>
      <c r="E431" s="5" t="s">
        <v>244</v>
      </c>
      <c r="F431" s="5" t="s">
        <v>135</v>
      </c>
      <c r="G431" s="144">
        <v>44655.391134259262</v>
      </c>
      <c r="H431" s="5" t="s">
        <v>232</v>
      </c>
      <c r="I431" s="5" t="s">
        <v>137</v>
      </c>
      <c r="J431" s="61">
        <v>3085990</v>
      </c>
      <c r="K431" s="61">
        <v>2058435</v>
      </c>
      <c r="L431" s="61">
        <v>2059320.64</v>
      </c>
      <c r="M431" s="5">
        <v>13.85</v>
      </c>
      <c r="N431" s="145" t="s">
        <v>7</v>
      </c>
    </row>
    <row r="432" spans="2:14">
      <c r="B432" s="73" t="s">
        <v>133</v>
      </c>
      <c r="C432" s="5" t="s">
        <v>231</v>
      </c>
      <c r="D432" s="146" t="s">
        <v>282</v>
      </c>
      <c r="E432" s="5" t="s">
        <v>244</v>
      </c>
      <c r="F432" s="5" t="s">
        <v>135</v>
      </c>
      <c r="G432" s="144">
        <v>44677.525995370372</v>
      </c>
      <c r="H432" s="5" t="s">
        <v>232</v>
      </c>
      <c r="I432" s="5" t="s">
        <v>137</v>
      </c>
      <c r="J432" s="61">
        <v>1508465</v>
      </c>
      <c r="K432" s="61">
        <v>1003035</v>
      </c>
      <c r="L432" s="61">
        <v>1029649.69</v>
      </c>
      <c r="M432" s="5">
        <v>13.85</v>
      </c>
      <c r="N432" s="145" t="s">
        <v>7</v>
      </c>
    </row>
    <row r="433" spans="2:14">
      <c r="B433" s="73" t="s">
        <v>133</v>
      </c>
      <c r="C433" s="5" t="s">
        <v>231</v>
      </c>
      <c r="D433" s="146" t="s">
        <v>282</v>
      </c>
      <c r="E433" s="5" t="s">
        <v>244</v>
      </c>
      <c r="F433" s="5" t="s">
        <v>135</v>
      </c>
      <c r="G433" s="144">
        <v>44701.507557870369</v>
      </c>
      <c r="H433" s="5" t="s">
        <v>232</v>
      </c>
      <c r="I433" s="5" t="s">
        <v>137</v>
      </c>
      <c r="J433" s="61">
        <v>1508465</v>
      </c>
      <c r="K433" s="61">
        <v>1012144</v>
      </c>
      <c r="L433" s="61">
        <v>1029676.78</v>
      </c>
      <c r="M433" s="5">
        <v>13.85</v>
      </c>
      <c r="N433" s="145" t="s">
        <v>7</v>
      </c>
    </row>
    <row r="434" spans="2:14">
      <c r="B434" s="73" t="s">
        <v>133</v>
      </c>
      <c r="C434" s="5" t="s">
        <v>231</v>
      </c>
      <c r="D434" s="146" t="s">
        <v>282</v>
      </c>
      <c r="E434" s="5" t="s">
        <v>244</v>
      </c>
      <c r="F434" s="5" t="s">
        <v>135</v>
      </c>
      <c r="G434" s="144">
        <v>44712.519953703704</v>
      </c>
      <c r="H434" s="5" t="s">
        <v>233</v>
      </c>
      <c r="I434" s="5" t="s">
        <v>137</v>
      </c>
      <c r="J434" s="61">
        <v>1391777</v>
      </c>
      <c r="K434" s="61">
        <v>1022049</v>
      </c>
      <c r="L434" s="61">
        <v>1009259.39</v>
      </c>
      <c r="M434" s="5">
        <v>13.75</v>
      </c>
      <c r="N434" s="145" t="s">
        <v>7</v>
      </c>
    </row>
    <row r="435" spans="2:14">
      <c r="B435" s="73" t="s">
        <v>133</v>
      </c>
      <c r="C435" s="5" t="s">
        <v>231</v>
      </c>
      <c r="D435" s="146" t="s">
        <v>282</v>
      </c>
      <c r="E435" s="5" t="s">
        <v>244</v>
      </c>
      <c r="F435" s="5" t="s">
        <v>135</v>
      </c>
      <c r="G435" s="144">
        <v>44719.510405092595</v>
      </c>
      <c r="H435" s="5" t="s">
        <v>232</v>
      </c>
      <c r="I435" s="5" t="s">
        <v>137</v>
      </c>
      <c r="J435" s="61">
        <v>1508465</v>
      </c>
      <c r="K435" s="61">
        <v>1164267</v>
      </c>
      <c r="L435" s="61">
        <v>1073932.77</v>
      </c>
      <c r="M435" s="5">
        <v>13.85</v>
      </c>
      <c r="N435" s="145" t="s">
        <v>7</v>
      </c>
    </row>
    <row r="436" spans="2:14">
      <c r="B436" s="73" t="s">
        <v>133</v>
      </c>
      <c r="C436" s="5" t="s">
        <v>231</v>
      </c>
      <c r="D436" s="146" t="s">
        <v>282</v>
      </c>
      <c r="E436" s="5" t="s">
        <v>244</v>
      </c>
      <c r="F436" s="5" t="s">
        <v>135</v>
      </c>
      <c r="G436" s="144">
        <v>44742.527222222219</v>
      </c>
      <c r="H436" s="5" t="s">
        <v>232</v>
      </c>
      <c r="I436" s="5" t="s">
        <v>137</v>
      </c>
      <c r="J436" s="61">
        <v>1508465</v>
      </c>
      <c r="K436" s="61">
        <v>1027698</v>
      </c>
      <c r="L436" s="61">
        <v>1029663.49</v>
      </c>
      <c r="M436" s="5">
        <v>13.85</v>
      </c>
      <c r="N436" s="145" t="s">
        <v>7</v>
      </c>
    </row>
    <row r="437" spans="2:14">
      <c r="B437" s="73" t="s">
        <v>133</v>
      </c>
      <c r="C437" s="5" t="s">
        <v>231</v>
      </c>
      <c r="D437" s="146" t="s">
        <v>282</v>
      </c>
      <c r="E437" s="5" t="s">
        <v>244</v>
      </c>
      <c r="F437" s="5" t="s">
        <v>135</v>
      </c>
      <c r="G437" s="144">
        <v>44742.530798611115</v>
      </c>
      <c r="H437" s="5" t="s">
        <v>234</v>
      </c>
      <c r="I437" s="5" t="s">
        <v>137</v>
      </c>
      <c r="J437" s="61">
        <v>3103220</v>
      </c>
      <c r="K437" s="61">
        <v>2056576</v>
      </c>
      <c r="L437" s="61">
        <v>2060505.91</v>
      </c>
      <c r="M437" s="5">
        <v>14.75</v>
      </c>
      <c r="N437" s="145" t="s">
        <v>7</v>
      </c>
    </row>
    <row r="438" spans="2:14">
      <c r="B438" s="73" t="s">
        <v>133</v>
      </c>
      <c r="C438" s="5" t="s">
        <v>231</v>
      </c>
      <c r="D438" s="146" t="s">
        <v>282</v>
      </c>
      <c r="E438" s="5" t="s">
        <v>244</v>
      </c>
      <c r="F438" s="5" t="s">
        <v>135</v>
      </c>
      <c r="G438" s="144">
        <v>44750.618148148147</v>
      </c>
      <c r="H438" s="5" t="s">
        <v>232</v>
      </c>
      <c r="I438" s="5" t="s">
        <v>137</v>
      </c>
      <c r="J438" s="61">
        <v>6033867</v>
      </c>
      <c r="K438" s="61">
        <v>4122943</v>
      </c>
      <c r="L438" s="61">
        <v>4118608.39</v>
      </c>
      <c r="M438" s="5">
        <v>13.85</v>
      </c>
      <c r="N438" s="145" t="s">
        <v>7</v>
      </c>
    </row>
    <row r="439" spans="2:14">
      <c r="B439" s="73" t="s">
        <v>133</v>
      </c>
      <c r="C439" s="5" t="s">
        <v>231</v>
      </c>
      <c r="D439" s="146" t="s">
        <v>282</v>
      </c>
      <c r="E439" s="5" t="s">
        <v>244</v>
      </c>
      <c r="F439" s="5" t="s">
        <v>135</v>
      </c>
      <c r="G439" s="144">
        <v>44774.60429398148</v>
      </c>
      <c r="H439" s="5" t="s">
        <v>232</v>
      </c>
      <c r="I439" s="5" t="s">
        <v>137</v>
      </c>
      <c r="J439" s="61">
        <v>14739354</v>
      </c>
      <c r="K439" s="61">
        <v>10053235</v>
      </c>
      <c r="L439" s="61">
        <v>10296613.779999999</v>
      </c>
      <c r="M439" s="5">
        <v>13.85</v>
      </c>
      <c r="N439" s="145" t="s">
        <v>7</v>
      </c>
    </row>
    <row r="440" spans="2:14">
      <c r="B440" s="73" t="s">
        <v>133</v>
      </c>
      <c r="C440" s="5" t="s">
        <v>231</v>
      </c>
      <c r="D440" s="146" t="s">
        <v>282</v>
      </c>
      <c r="E440" s="5" t="s">
        <v>244</v>
      </c>
      <c r="F440" s="5" t="s">
        <v>135</v>
      </c>
      <c r="G440" s="144">
        <v>44797.538912037038</v>
      </c>
      <c r="H440" s="5" t="s">
        <v>235</v>
      </c>
      <c r="I440" s="5" t="s">
        <v>137</v>
      </c>
      <c r="J440" s="61">
        <v>4589916</v>
      </c>
      <c r="K440" s="61">
        <v>3024575</v>
      </c>
      <c r="L440" s="61">
        <v>3001050.56</v>
      </c>
      <c r="M440" s="5">
        <v>13</v>
      </c>
      <c r="N440" s="145" t="s">
        <v>7</v>
      </c>
    </row>
    <row r="441" spans="2:14">
      <c r="B441" s="73" t="s">
        <v>133</v>
      </c>
      <c r="C441" s="5" t="s">
        <v>231</v>
      </c>
      <c r="D441" s="146" t="s">
        <v>282</v>
      </c>
      <c r="E441" s="5" t="s">
        <v>244</v>
      </c>
      <c r="F441" s="5" t="s">
        <v>135</v>
      </c>
      <c r="G441" s="144">
        <v>44806.52857638889</v>
      </c>
      <c r="H441" s="5" t="s">
        <v>236</v>
      </c>
      <c r="I441" s="5" t="s">
        <v>137</v>
      </c>
      <c r="J441" s="61">
        <v>15556155</v>
      </c>
      <c r="K441" s="61">
        <v>10000004</v>
      </c>
      <c r="L441" s="61">
        <v>10028397.67</v>
      </c>
      <c r="M441" s="5">
        <v>13</v>
      </c>
      <c r="N441" s="145" t="s">
        <v>7</v>
      </c>
    </row>
    <row r="442" spans="2:14">
      <c r="B442" s="73" t="s">
        <v>133</v>
      </c>
      <c r="C442" s="5" t="s">
        <v>231</v>
      </c>
      <c r="D442" s="146" t="s">
        <v>282</v>
      </c>
      <c r="E442" s="5" t="s">
        <v>244</v>
      </c>
      <c r="F442" s="5" t="s">
        <v>135</v>
      </c>
      <c r="G442" s="144">
        <v>44811.532314814816</v>
      </c>
      <c r="H442" s="5" t="s">
        <v>235</v>
      </c>
      <c r="I442" s="5" t="s">
        <v>137</v>
      </c>
      <c r="J442" s="61">
        <v>4556793</v>
      </c>
      <c r="K442" s="61">
        <v>3006410</v>
      </c>
      <c r="L442" s="61">
        <v>3001048.4</v>
      </c>
      <c r="M442" s="5">
        <v>13</v>
      </c>
      <c r="N442" s="145" t="s">
        <v>7</v>
      </c>
    </row>
    <row r="443" spans="2:14">
      <c r="B443" s="73" t="s">
        <v>133</v>
      </c>
      <c r="C443" s="5" t="s">
        <v>231</v>
      </c>
      <c r="D443" s="146" t="s">
        <v>282</v>
      </c>
      <c r="E443" s="5" t="s">
        <v>244</v>
      </c>
      <c r="F443" s="5" t="s">
        <v>135</v>
      </c>
      <c r="G443" s="144">
        <v>44897.510706018518</v>
      </c>
      <c r="H443" s="5" t="s">
        <v>237</v>
      </c>
      <c r="I443" s="5" t="s">
        <v>137</v>
      </c>
      <c r="J443" s="61">
        <v>28376984</v>
      </c>
      <c r="K443" s="61">
        <v>20598355</v>
      </c>
      <c r="L443" s="61">
        <v>20144204.760000002</v>
      </c>
      <c r="M443" s="5">
        <v>14</v>
      </c>
      <c r="N443" s="145" t="s">
        <v>7</v>
      </c>
    </row>
    <row r="444" spans="2:14">
      <c r="B444" s="73" t="s">
        <v>133</v>
      </c>
      <c r="C444" s="5" t="s">
        <v>231</v>
      </c>
      <c r="D444" s="146" t="s">
        <v>282</v>
      </c>
      <c r="E444" s="5" t="s">
        <v>244</v>
      </c>
      <c r="F444" s="5" t="s">
        <v>135</v>
      </c>
      <c r="G444" s="144">
        <v>44929.554085648146</v>
      </c>
      <c r="H444" s="5" t="s">
        <v>238</v>
      </c>
      <c r="I444" s="5" t="s">
        <v>137</v>
      </c>
      <c r="J444" s="61">
        <v>88443301</v>
      </c>
      <c r="K444" s="61">
        <v>60470961</v>
      </c>
      <c r="L444" s="61">
        <v>60386217.859999999</v>
      </c>
      <c r="M444" s="5">
        <v>13</v>
      </c>
      <c r="N444" s="145" t="s">
        <v>7</v>
      </c>
    </row>
    <row r="445" spans="2:14">
      <c r="B445" s="73" t="s">
        <v>133</v>
      </c>
      <c r="C445" s="5" t="s">
        <v>231</v>
      </c>
      <c r="D445" s="146" t="s">
        <v>282</v>
      </c>
      <c r="E445" s="5" t="s">
        <v>244</v>
      </c>
      <c r="F445" s="5" t="s">
        <v>135</v>
      </c>
      <c r="G445" s="144">
        <v>44993.60193287037</v>
      </c>
      <c r="H445" s="5" t="s">
        <v>233</v>
      </c>
      <c r="I445" s="5" t="s">
        <v>137</v>
      </c>
      <c r="J445" s="61">
        <v>76613013</v>
      </c>
      <c r="K445" s="61">
        <v>67626001</v>
      </c>
      <c r="L445" s="61">
        <v>61256607.609999999</v>
      </c>
      <c r="M445" s="5">
        <v>6.97</v>
      </c>
      <c r="N445" s="145" t="s">
        <v>7</v>
      </c>
    </row>
    <row r="446" spans="2:14">
      <c r="B446" s="73" t="s">
        <v>133</v>
      </c>
      <c r="C446" s="5" t="s">
        <v>231</v>
      </c>
      <c r="D446" s="146" t="s">
        <v>282</v>
      </c>
      <c r="E446" s="5" t="s">
        <v>244</v>
      </c>
      <c r="F446" s="5" t="s">
        <v>135</v>
      </c>
      <c r="G446" s="144">
        <v>45034.493611111109</v>
      </c>
      <c r="H446" s="5" t="s">
        <v>234</v>
      </c>
      <c r="I446" s="5" t="s">
        <v>137</v>
      </c>
      <c r="J446" s="61">
        <v>7206440</v>
      </c>
      <c r="K446" s="61">
        <v>5179290</v>
      </c>
      <c r="L446" s="61">
        <v>5150858.5199999996</v>
      </c>
      <c r="M446" s="5">
        <v>14.75</v>
      </c>
      <c r="N446" s="145" t="s">
        <v>7</v>
      </c>
    </row>
    <row r="447" spans="2:14">
      <c r="B447" s="73" t="s">
        <v>133</v>
      </c>
      <c r="C447" s="5" t="s">
        <v>231</v>
      </c>
      <c r="D447" s="146" t="s">
        <v>282</v>
      </c>
      <c r="E447" s="5" t="s">
        <v>244</v>
      </c>
      <c r="F447" s="5" t="s">
        <v>135</v>
      </c>
      <c r="G447" s="144">
        <v>45055.606446759259</v>
      </c>
      <c r="H447" s="5" t="s">
        <v>234</v>
      </c>
      <c r="I447" s="5" t="s">
        <v>137</v>
      </c>
      <c r="J447" s="61">
        <v>19663196</v>
      </c>
      <c r="K447" s="61">
        <v>14107494</v>
      </c>
      <c r="L447" s="61">
        <v>14423628.460000001</v>
      </c>
      <c r="M447" s="5">
        <v>14.75</v>
      </c>
      <c r="N447" s="145" t="s">
        <v>7</v>
      </c>
    </row>
    <row r="448" spans="2:14">
      <c r="B448" s="73" t="s">
        <v>133</v>
      </c>
      <c r="C448" s="5" t="s">
        <v>231</v>
      </c>
      <c r="D448" s="146" t="s">
        <v>282</v>
      </c>
      <c r="E448" s="5" t="s">
        <v>244</v>
      </c>
      <c r="F448" s="5" t="s">
        <v>135</v>
      </c>
      <c r="G448" s="144">
        <v>45058.53534722222</v>
      </c>
      <c r="H448" s="5" t="s">
        <v>236</v>
      </c>
      <c r="I448" s="5" t="s">
        <v>137</v>
      </c>
      <c r="J448" s="61">
        <v>2938139</v>
      </c>
      <c r="K448" s="61">
        <v>2006412</v>
      </c>
      <c r="L448" s="61">
        <v>2005690.46</v>
      </c>
      <c r="M448" s="5">
        <v>13</v>
      </c>
      <c r="N448" s="145" t="s">
        <v>7</v>
      </c>
    </row>
    <row r="449" spans="2:14">
      <c r="B449" s="73" t="s">
        <v>133</v>
      </c>
      <c r="C449" s="5" t="s">
        <v>231</v>
      </c>
      <c r="D449" s="146" t="s">
        <v>282</v>
      </c>
      <c r="E449" s="5" t="s">
        <v>244</v>
      </c>
      <c r="F449" s="5" t="s">
        <v>135</v>
      </c>
      <c r="G449" s="144">
        <v>45064.656041666669</v>
      </c>
      <c r="H449" s="5" t="s">
        <v>235</v>
      </c>
      <c r="I449" s="5" t="s">
        <v>137</v>
      </c>
      <c r="J449" s="61">
        <v>64313013</v>
      </c>
      <c r="K449" s="61">
        <v>45179690</v>
      </c>
      <c r="L449" s="61">
        <v>45053505.149999999</v>
      </c>
      <c r="M449" s="5">
        <v>12.94</v>
      </c>
      <c r="N449" s="145" t="s">
        <v>7</v>
      </c>
    </row>
    <row r="450" spans="2:14">
      <c r="B450" s="73" t="s">
        <v>133</v>
      </c>
      <c r="C450" s="5" t="s">
        <v>231</v>
      </c>
      <c r="D450" s="146" t="s">
        <v>282</v>
      </c>
      <c r="E450" s="5" t="s">
        <v>244</v>
      </c>
      <c r="F450" s="5" t="s">
        <v>135</v>
      </c>
      <c r="G450" s="144">
        <v>45075.547662037039</v>
      </c>
      <c r="H450" s="5" t="s">
        <v>232</v>
      </c>
      <c r="I450" s="5" t="s">
        <v>137</v>
      </c>
      <c r="J450" s="61">
        <v>13703451</v>
      </c>
      <c r="K450" s="61">
        <v>10405188</v>
      </c>
      <c r="L450" s="61">
        <v>10398712.550000001</v>
      </c>
      <c r="M450" s="5">
        <v>13.85</v>
      </c>
      <c r="N450" s="145" t="s">
        <v>7</v>
      </c>
    </row>
    <row r="451" spans="2:14">
      <c r="B451" s="73" t="s">
        <v>133</v>
      </c>
      <c r="C451" s="5" t="s">
        <v>231</v>
      </c>
      <c r="D451" s="146" t="s">
        <v>282</v>
      </c>
      <c r="E451" s="5" t="s">
        <v>244</v>
      </c>
      <c r="F451" s="5" t="s">
        <v>135</v>
      </c>
      <c r="G451" s="144">
        <v>45078.554606481484</v>
      </c>
      <c r="H451" s="5" t="s">
        <v>236</v>
      </c>
      <c r="I451" s="5" t="s">
        <v>137</v>
      </c>
      <c r="J451" s="61">
        <v>8814429</v>
      </c>
      <c r="K451" s="61">
        <v>6061973</v>
      </c>
      <c r="L451" s="61">
        <v>6017040.8300000001</v>
      </c>
      <c r="M451" s="5">
        <v>13</v>
      </c>
      <c r="N451" s="145" t="s">
        <v>7</v>
      </c>
    </row>
    <row r="452" spans="2:14">
      <c r="B452" s="73" t="s">
        <v>133</v>
      </c>
      <c r="C452" s="5" t="s">
        <v>231</v>
      </c>
      <c r="D452" s="146" t="s">
        <v>282</v>
      </c>
      <c r="E452" s="5" t="s">
        <v>244</v>
      </c>
      <c r="F452" s="5" t="s">
        <v>135</v>
      </c>
      <c r="G452" s="144">
        <v>45086.60050925926</v>
      </c>
      <c r="H452" s="5" t="s">
        <v>236</v>
      </c>
      <c r="I452" s="5" t="s">
        <v>137</v>
      </c>
      <c r="J452" s="61">
        <v>40834741</v>
      </c>
      <c r="K452" s="61">
        <v>28069805</v>
      </c>
      <c r="L452" s="61">
        <v>28079626.699999999</v>
      </c>
      <c r="M452" s="5">
        <v>13</v>
      </c>
      <c r="N452" s="145" t="s">
        <v>7</v>
      </c>
    </row>
    <row r="453" spans="2:14">
      <c r="B453" s="73" t="s">
        <v>133</v>
      </c>
      <c r="C453" s="5" t="s">
        <v>231</v>
      </c>
      <c r="D453" s="146" t="s">
        <v>282</v>
      </c>
      <c r="E453" s="5" t="s">
        <v>244</v>
      </c>
      <c r="F453" s="5" t="s">
        <v>135</v>
      </c>
      <c r="G453" s="144">
        <v>45090.538900462961</v>
      </c>
      <c r="H453" s="5" t="s">
        <v>236</v>
      </c>
      <c r="I453" s="5" t="s">
        <v>137</v>
      </c>
      <c r="J453" s="61">
        <v>29167682</v>
      </c>
      <c r="K453" s="61">
        <v>20078354</v>
      </c>
      <c r="L453" s="61">
        <v>20056918.920000002</v>
      </c>
      <c r="M453" s="5">
        <v>13</v>
      </c>
      <c r="N453" s="145" t="s">
        <v>7</v>
      </c>
    </row>
    <row r="454" spans="2:14">
      <c r="B454" s="73" t="s">
        <v>133</v>
      </c>
      <c r="C454" s="5" t="s">
        <v>231</v>
      </c>
      <c r="D454" s="146" t="s">
        <v>282</v>
      </c>
      <c r="E454" s="5" t="s">
        <v>244</v>
      </c>
      <c r="F454" s="5" t="s">
        <v>135</v>
      </c>
      <c r="G454" s="144">
        <v>45139.505497685182</v>
      </c>
      <c r="H454" s="5" t="s">
        <v>235</v>
      </c>
      <c r="I454" s="5" t="s">
        <v>137</v>
      </c>
      <c r="J454" s="61">
        <v>56269584</v>
      </c>
      <c r="K454" s="61">
        <v>40270687</v>
      </c>
      <c r="L454" s="61">
        <v>40014237.920000002</v>
      </c>
      <c r="M454" s="5">
        <v>13</v>
      </c>
      <c r="N454" s="145" t="s">
        <v>7</v>
      </c>
    </row>
    <row r="455" spans="2:14">
      <c r="B455" s="73" t="s">
        <v>133</v>
      </c>
      <c r="C455" s="5" t="s">
        <v>231</v>
      </c>
      <c r="D455" s="146" t="s">
        <v>282</v>
      </c>
      <c r="E455" s="5" t="s">
        <v>244</v>
      </c>
      <c r="F455" s="5" t="s">
        <v>135</v>
      </c>
      <c r="G455" s="144">
        <v>45145.633136574077</v>
      </c>
      <c r="H455" s="5" t="s">
        <v>238</v>
      </c>
      <c r="I455" s="5" t="s">
        <v>137</v>
      </c>
      <c r="J455" s="61">
        <v>34883563</v>
      </c>
      <c r="K455" s="61">
        <v>25977784</v>
      </c>
      <c r="L455" s="61">
        <v>25649493.640000001</v>
      </c>
      <c r="M455" s="5">
        <v>13</v>
      </c>
      <c r="N455" s="145" t="s">
        <v>7</v>
      </c>
    </row>
    <row r="456" spans="2:14">
      <c r="B456" s="73" t="s">
        <v>133</v>
      </c>
      <c r="C456" s="5" t="s">
        <v>231</v>
      </c>
      <c r="D456" s="146" t="s">
        <v>282</v>
      </c>
      <c r="E456" s="5" t="s">
        <v>244</v>
      </c>
      <c r="F456" s="5" t="s">
        <v>135</v>
      </c>
      <c r="G456" s="144">
        <v>45181.579317129632</v>
      </c>
      <c r="H456" s="5" t="s">
        <v>235</v>
      </c>
      <c r="I456" s="5" t="s">
        <v>137</v>
      </c>
      <c r="J456" s="61">
        <v>101860000</v>
      </c>
      <c r="K456" s="61">
        <v>73863500</v>
      </c>
      <c r="L456" s="61">
        <v>73091904.310000002</v>
      </c>
      <c r="M456" s="5">
        <v>13</v>
      </c>
      <c r="N456" s="145" t="s">
        <v>7</v>
      </c>
    </row>
    <row r="457" spans="2:14">
      <c r="B457" s="73" t="s">
        <v>133</v>
      </c>
      <c r="C457" s="5" t="s">
        <v>231</v>
      </c>
      <c r="D457" s="146" t="s">
        <v>282</v>
      </c>
      <c r="E457" s="5" t="s">
        <v>244</v>
      </c>
      <c r="F457" s="5" t="s">
        <v>135</v>
      </c>
      <c r="G457" s="144">
        <v>45222.600555555553</v>
      </c>
      <c r="H457" s="5" t="s">
        <v>235</v>
      </c>
      <c r="I457" s="5" t="s">
        <v>137</v>
      </c>
      <c r="J457" s="61">
        <v>38441316</v>
      </c>
      <c r="K457" s="61">
        <v>28069811</v>
      </c>
      <c r="L457" s="61">
        <v>28009915.129999999</v>
      </c>
      <c r="M457" s="5">
        <v>13</v>
      </c>
      <c r="N457" s="145" t="s">
        <v>7</v>
      </c>
    </row>
    <row r="458" spans="2:14">
      <c r="B458" s="73" t="s">
        <v>133</v>
      </c>
      <c r="C458" s="5" t="s">
        <v>231</v>
      </c>
      <c r="D458" s="146" t="s">
        <v>282</v>
      </c>
      <c r="E458" s="5" t="s">
        <v>244</v>
      </c>
      <c r="F458" s="5" t="s">
        <v>135</v>
      </c>
      <c r="G458" s="144">
        <v>45265.62400462963</v>
      </c>
      <c r="H458" s="5" t="s">
        <v>233</v>
      </c>
      <c r="I458" s="5" t="s">
        <v>137</v>
      </c>
      <c r="J458" s="61">
        <v>76900340</v>
      </c>
      <c r="K458" s="61">
        <v>66934905</v>
      </c>
      <c r="L458" s="61">
        <v>65748963.270000003</v>
      </c>
      <c r="M458" s="5">
        <v>13.75</v>
      </c>
      <c r="N458" s="145" t="s">
        <v>7</v>
      </c>
    </row>
    <row r="459" spans="2:14">
      <c r="B459" s="73" t="s">
        <v>133</v>
      </c>
      <c r="C459" s="5" t="s">
        <v>231</v>
      </c>
      <c r="D459" s="146" t="s">
        <v>282</v>
      </c>
      <c r="E459" s="5" t="s">
        <v>244</v>
      </c>
      <c r="F459" s="5" t="s">
        <v>135</v>
      </c>
      <c r="G459" s="144">
        <v>45272.515335648146</v>
      </c>
      <c r="H459" s="5" t="s">
        <v>235</v>
      </c>
      <c r="I459" s="5" t="s">
        <v>137</v>
      </c>
      <c r="J459" s="61">
        <v>122567670</v>
      </c>
      <c r="K459" s="61">
        <v>90941425</v>
      </c>
      <c r="L459" s="61">
        <v>90102304.420000002</v>
      </c>
      <c r="M459" s="5">
        <v>13</v>
      </c>
      <c r="N459" s="145" t="s">
        <v>7</v>
      </c>
    </row>
    <row r="460" spans="2:14">
      <c r="B460" s="73" t="s">
        <v>133</v>
      </c>
      <c r="C460" s="5" t="s">
        <v>231</v>
      </c>
      <c r="D460" s="146" t="s">
        <v>282</v>
      </c>
      <c r="E460" s="5" t="s">
        <v>244</v>
      </c>
      <c r="F460" s="5" t="s">
        <v>135</v>
      </c>
      <c r="G460" s="144">
        <v>45320.577777777777</v>
      </c>
      <c r="H460" s="5" t="s">
        <v>235</v>
      </c>
      <c r="I460" s="5" t="s">
        <v>137</v>
      </c>
      <c r="J460" s="61">
        <v>174125201</v>
      </c>
      <c r="K460" s="61">
        <v>130665313</v>
      </c>
      <c r="L460" s="61">
        <v>130152659.08</v>
      </c>
      <c r="M460" s="5">
        <v>13</v>
      </c>
      <c r="N460" s="145" t="s">
        <v>7</v>
      </c>
    </row>
    <row r="461" spans="2:14">
      <c r="B461" s="73" t="s">
        <v>133</v>
      </c>
      <c r="C461" s="5" t="s">
        <v>231</v>
      </c>
      <c r="D461" s="146" t="s">
        <v>282</v>
      </c>
      <c r="E461" s="5" t="s">
        <v>244</v>
      </c>
      <c r="F461" s="5" t="s">
        <v>135</v>
      </c>
      <c r="G461" s="144">
        <v>45366.511655092596</v>
      </c>
      <c r="H461" s="5" t="s">
        <v>239</v>
      </c>
      <c r="I461" s="5" t="s">
        <v>137</v>
      </c>
      <c r="J461" s="61">
        <v>60303082</v>
      </c>
      <c r="K461" s="61">
        <v>52125000</v>
      </c>
      <c r="L461" s="61">
        <v>52019316.600000001</v>
      </c>
      <c r="M461" s="5">
        <v>13.75</v>
      </c>
      <c r="N461" s="145" t="s">
        <v>7</v>
      </c>
    </row>
    <row r="462" spans="2:14" ht="15">
      <c r="B462" s="123" t="s">
        <v>133</v>
      </c>
      <c r="C462" t="s">
        <v>240</v>
      </c>
      <c r="D462"/>
      <c r="E462" t="s">
        <v>244</v>
      </c>
      <c r="F462"/>
      <c r="G462" s="137">
        <v>45093.605949074074</v>
      </c>
      <c r="H462" t="s">
        <v>176</v>
      </c>
      <c r="I462" t="s">
        <v>137</v>
      </c>
      <c r="J462" s="138">
        <v>18300000</v>
      </c>
      <c r="K462" s="138">
        <v>12100108</v>
      </c>
      <c r="L462" s="138">
        <v>12158395.01</v>
      </c>
      <c r="M462">
        <v>10.5</v>
      </c>
      <c r="N462" s="124" t="s">
        <v>7</v>
      </c>
    </row>
    <row r="463" spans="2:14" ht="15">
      <c r="B463" s="123" t="s">
        <v>241</v>
      </c>
      <c r="C463" t="s">
        <v>240</v>
      </c>
      <c r="D463"/>
      <c r="E463" t="s">
        <v>244</v>
      </c>
      <c r="F463"/>
      <c r="G463" s="137">
        <v>45230.516840277778</v>
      </c>
      <c r="H463" t="s">
        <v>176</v>
      </c>
      <c r="I463" t="s">
        <v>137</v>
      </c>
      <c r="J463" s="138">
        <v>37470547</v>
      </c>
      <c r="K463" s="138">
        <v>25091886</v>
      </c>
      <c r="L463" s="138">
        <v>24977072.550000001</v>
      </c>
      <c r="M463">
        <v>10.5</v>
      </c>
      <c r="N463" s="124" t="s">
        <v>7</v>
      </c>
    </row>
    <row r="464" spans="2:14" ht="15">
      <c r="B464" s="123" t="s">
        <v>241</v>
      </c>
      <c r="C464" t="s">
        <v>240</v>
      </c>
      <c r="D464"/>
      <c r="E464" t="s">
        <v>244</v>
      </c>
      <c r="F464"/>
      <c r="G464" s="137">
        <v>45260.455069444448</v>
      </c>
      <c r="H464" t="s">
        <v>176</v>
      </c>
      <c r="I464" t="s">
        <v>137</v>
      </c>
      <c r="J464" s="138">
        <v>110448287</v>
      </c>
      <c r="K464" s="138">
        <v>75302056</v>
      </c>
      <c r="L464" s="138">
        <v>75988644.709999993</v>
      </c>
      <c r="M464">
        <v>10.5</v>
      </c>
      <c r="N464" s="124" t="s">
        <v>7</v>
      </c>
    </row>
    <row r="465" spans="2:14" ht="15">
      <c r="B465" s="123" t="s">
        <v>241</v>
      </c>
      <c r="C465" t="s">
        <v>240</v>
      </c>
      <c r="D465"/>
      <c r="E465" t="s">
        <v>244</v>
      </c>
      <c r="F465"/>
      <c r="G465" s="137">
        <v>45331.571666666663</v>
      </c>
      <c r="H465" t="s">
        <v>176</v>
      </c>
      <c r="I465" t="s">
        <v>137</v>
      </c>
      <c r="J465" s="138">
        <v>147264380</v>
      </c>
      <c r="K465" s="138">
        <v>104155203</v>
      </c>
      <c r="L465" s="138">
        <v>102726089.27</v>
      </c>
      <c r="M465">
        <v>10.5</v>
      </c>
      <c r="N465" s="124" t="s">
        <v>7</v>
      </c>
    </row>
    <row r="466" spans="2:14" ht="15">
      <c r="B466" s="123" t="s">
        <v>241</v>
      </c>
      <c r="C466" t="s">
        <v>240</v>
      </c>
      <c r="D466"/>
      <c r="E466" t="s">
        <v>244</v>
      </c>
      <c r="F466"/>
      <c r="G466" s="137">
        <v>45341.474247685182</v>
      </c>
      <c r="H466" t="s">
        <v>176</v>
      </c>
      <c r="I466" t="s">
        <v>137</v>
      </c>
      <c r="J466" s="138">
        <v>214076931</v>
      </c>
      <c r="K466" s="138">
        <v>148170301</v>
      </c>
      <c r="L466" s="138">
        <v>149947616.24000001</v>
      </c>
      <c r="M466">
        <v>10.5</v>
      </c>
      <c r="N466" s="124" t="s">
        <v>7</v>
      </c>
    </row>
    <row r="467" spans="2:14" ht="15">
      <c r="B467" s="123" t="s">
        <v>241</v>
      </c>
      <c r="C467" t="s">
        <v>240</v>
      </c>
      <c r="D467"/>
      <c r="E467" t="s">
        <v>244</v>
      </c>
      <c r="F467"/>
      <c r="G467" s="137">
        <v>45345.468981481485</v>
      </c>
      <c r="H467" t="s">
        <v>176</v>
      </c>
      <c r="I467" t="s">
        <v>137</v>
      </c>
      <c r="J467" s="138">
        <v>115717265</v>
      </c>
      <c r="K467" s="138">
        <v>80704111</v>
      </c>
      <c r="L467" s="138">
        <v>81485878.439999998</v>
      </c>
      <c r="M467">
        <v>10.5</v>
      </c>
      <c r="N467" s="124" t="s">
        <v>7</v>
      </c>
    </row>
    <row r="468" spans="2:14" ht="15">
      <c r="B468" s="123" t="s">
        <v>241</v>
      </c>
      <c r="C468" t="s">
        <v>240</v>
      </c>
      <c r="D468"/>
      <c r="E468" t="s">
        <v>244</v>
      </c>
      <c r="F468"/>
      <c r="G468" s="137">
        <v>45350.529675925929</v>
      </c>
      <c r="H468" t="s">
        <v>176</v>
      </c>
      <c r="I468" t="s">
        <v>137</v>
      </c>
      <c r="J468" s="138">
        <v>137414250</v>
      </c>
      <c r="K468" s="138">
        <v>96922775</v>
      </c>
      <c r="L468" s="138">
        <v>97557260.689999998</v>
      </c>
      <c r="M468">
        <v>10.5</v>
      </c>
      <c r="N468" s="124" t="s">
        <v>7</v>
      </c>
    </row>
    <row r="469" spans="2:14" ht="15">
      <c r="B469" s="123" t="s">
        <v>241</v>
      </c>
      <c r="C469" t="s">
        <v>240</v>
      </c>
      <c r="D469"/>
      <c r="E469" t="s">
        <v>244</v>
      </c>
      <c r="F469"/>
      <c r="G469" s="137">
        <v>45387.533958333333</v>
      </c>
      <c r="H469" t="s">
        <v>176</v>
      </c>
      <c r="I469" t="s">
        <v>137</v>
      </c>
      <c r="J469" s="138">
        <v>462869038</v>
      </c>
      <c r="K469" s="138">
        <v>325242738</v>
      </c>
      <c r="L469" s="138">
        <v>324774297.50999999</v>
      </c>
      <c r="M469">
        <v>10.5</v>
      </c>
      <c r="N469" s="124" t="s">
        <v>7</v>
      </c>
    </row>
    <row r="470" spans="2:14" ht="15">
      <c r="B470" s="123" t="s">
        <v>241</v>
      </c>
      <c r="C470" t="s">
        <v>240</v>
      </c>
      <c r="D470"/>
      <c r="E470" t="s">
        <v>244</v>
      </c>
      <c r="F470"/>
      <c r="G470" s="137">
        <v>45391.428379629629</v>
      </c>
      <c r="H470" t="s">
        <v>176</v>
      </c>
      <c r="I470" t="s">
        <v>137</v>
      </c>
      <c r="J470" s="138">
        <v>130181914</v>
      </c>
      <c r="K470" s="138">
        <v>91713081</v>
      </c>
      <c r="L470" s="138">
        <v>91457922.510000005</v>
      </c>
      <c r="M470">
        <v>10.5</v>
      </c>
      <c r="N470" s="124" t="s">
        <v>7</v>
      </c>
    </row>
    <row r="471" spans="2:14" ht="15">
      <c r="B471" s="123" t="s">
        <v>241</v>
      </c>
      <c r="C471" t="s">
        <v>240</v>
      </c>
      <c r="D471"/>
      <c r="E471" t="s">
        <v>244</v>
      </c>
      <c r="F471"/>
      <c r="G471" s="137">
        <v>45399.52239583333</v>
      </c>
      <c r="H471" t="s">
        <v>176</v>
      </c>
      <c r="I471" t="s">
        <v>137</v>
      </c>
      <c r="J471" s="138">
        <v>98359676</v>
      </c>
      <c r="K471" s="138">
        <v>70334823</v>
      </c>
      <c r="L471" s="138">
        <v>69857071.329999998</v>
      </c>
      <c r="M471">
        <v>10.5</v>
      </c>
      <c r="N471" s="124" t="s">
        <v>7</v>
      </c>
    </row>
    <row r="472" spans="2:14" ht="15">
      <c r="B472" s="123" t="s">
        <v>241</v>
      </c>
      <c r="C472" t="s">
        <v>240</v>
      </c>
      <c r="D472"/>
      <c r="E472" t="s">
        <v>244</v>
      </c>
      <c r="F472"/>
      <c r="G472" s="137">
        <v>45419.531643518516</v>
      </c>
      <c r="H472" t="s">
        <v>176</v>
      </c>
      <c r="I472" t="s">
        <v>137</v>
      </c>
      <c r="J472" s="138">
        <v>144646572</v>
      </c>
      <c r="K472" s="138">
        <v>102358906</v>
      </c>
      <c r="L472" s="138">
        <v>101317490.68000001</v>
      </c>
      <c r="M472">
        <v>10.5</v>
      </c>
      <c r="N472" s="124" t="s">
        <v>7</v>
      </c>
    </row>
    <row r="473" spans="2:14" ht="15">
      <c r="B473" s="123" t="s">
        <v>241</v>
      </c>
      <c r="C473" t="s">
        <v>240</v>
      </c>
      <c r="D473"/>
      <c r="E473" t="s">
        <v>244</v>
      </c>
      <c r="F473"/>
      <c r="G473" s="137">
        <v>45421.496377314812</v>
      </c>
      <c r="H473" t="s">
        <v>176</v>
      </c>
      <c r="I473" t="s">
        <v>137</v>
      </c>
      <c r="J473" s="138">
        <v>144646572</v>
      </c>
      <c r="K473" s="138">
        <v>103716442</v>
      </c>
      <c r="L473" s="138">
        <v>102441741.56</v>
      </c>
      <c r="M473">
        <v>10.5</v>
      </c>
      <c r="N473" s="124" t="s">
        <v>7</v>
      </c>
    </row>
    <row r="474" spans="2:14" ht="15">
      <c r="B474" s="123" t="s">
        <v>141</v>
      </c>
      <c r="C474" t="s">
        <v>240</v>
      </c>
      <c r="D474"/>
      <c r="E474" t="s">
        <v>244</v>
      </c>
      <c r="F474"/>
      <c r="G474" s="137">
        <v>45596.618703703702</v>
      </c>
      <c r="H474" t="s">
        <v>275</v>
      </c>
      <c r="I474" t="s">
        <v>137</v>
      </c>
      <c r="J474" s="138">
        <v>139382189</v>
      </c>
      <c r="K474" s="138">
        <v>102187601</v>
      </c>
      <c r="L474" s="138">
        <v>101320483.23</v>
      </c>
      <c r="M474">
        <v>10.5</v>
      </c>
      <c r="N474" s="124" t="s">
        <v>7</v>
      </c>
    </row>
    <row r="475" spans="2:14" ht="15">
      <c r="B475" s="123" t="s">
        <v>141</v>
      </c>
      <c r="C475" t="s">
        <v>240</v>
      </c>
      <c r="D475"/>
      <c r="E475" t="s">
        <v>244</v>
      </c>
      <c r="F475"/>
      <c r="G475" s="137">
        <v>45600.390972222223</v>
      </c>
      <c r="H475" t="s">
        <v>176</v>
      </c>
      <c r="I475" t="s">
        <v>137</v>
      </c>
      <c r="J475" s="138">
        <v>557528767</v>
      </c>
      <c r="K475" s="138">
        <v>409215080</v>
      </c>
      <c r="L475" s="138">
        <v>405282162.61000001</v>
      </c>
      <c r="M475">
        <v>10.5</v>
      </c>
      <c r="N475" s="124" t="s">
        <v>7</v>
      </c>
    </row>
    <row r="476" spans="2:14" ht="15">
      <c r="B476" s="26"/>
      <c r="C476" s="27"/>
      <c r="D476" s="27"/>
      <c r="E476" s="27"/>
      <c r="F476" s="27"/>
      <c r="G476" s="27"/>
      <c r="H476" s="159" t="s">
        <v>242</v>
      </c>
      <c r="I476" s="159"/>
      <c r="J476" s="125">
        <f>SUM(J149:J475)</f>
        <v>30780685555.200001</v>
      </c>
      <c r="K476" s="125">
        <f>SUM(K149:K475)</f>
        <v>21784363399</v>
      </c>
      <c r="L476" s="125">
        <f>SUM(L149:L475)</f>
        <v>21819072791.429985</v>
      </c>
      <c r="M476" s="125"/>
      <c r="N476" s="28"/>
    </row>
    <row r="478" spans="2:14" ht="15">
      <c r="B478" s="160" t="s">
        <v>0</v>
      </c>
      <c r="C478" s="161"/>
      <c r="D478" s="161"/>
      <c r="E478" s="161"/>
      <c r="F478" s="161"/>
      <c r="G478" s="161"/>
      <c r="H478" s="161"/>
      <c r="I478" s="161"/>
      <c r="J478" s="161"/>
      <c r="K478" s="161"/>
      <c r="L478" s="161"/>
      <c r="M478" s="161"/>
      <c r="N478" s="162"/>
    </row>
    <row r="479" spans="2:14" ht="15">
      <c r="B479" s="160" t="s">
        <v>119</v>
      </c>
      <c r="C479" s="161"/>
      <c r="D479" s="161"/>
      <c r="E479" s="161"/>
      <c r="F479" s="161"/>
      <c r="G479" s="161"/>
      <c r="H479" s="161"/>
      <c r="I479" s="161"/>
      <c r="J479" s="161"/>
      <c r="K479" s="161"/>
      <c r="L479" s="161"/>
      <c r="M479" s="161"/>
      <c r="N479" s="162"/>
    </row>
    <row r="480" spans="2:14" ht="15">
      <c r="B480" s="163">
        <f>+EAN!D7</f>
        <v>45291</v>
      </c>
      <c r="C480" s="164"/>
      <c r="D480" s="164"/>
      <c r="E480" s="164"/>
      <c r="F480" s="164"/>
      <c r="G480" s="164"/>
      <c r="H480" s="164"/>
      <c r="I480" s="164"/>
      <c r="J480" s="164"/>
      <c r="K480" s="164"/>
      <c r="L480" s="164"/>
      <c r="M480" s="164"/>
      <c r="N480" s="165"/>
    </row>
    <row r="481" spans="2:14">
      <c r="B481" s="12"/>
      <c r="C481" s="13"/>
      <c r="D481" s="13"/>
      <c r="E481" s="13"/>
      <c r="F481" s="13"/>
      <c r="G481" s="13"/>
      <c r="H481" s="13"/>
      <c r="I481" s="13"/>
      <c r="J481" s="13"/>
      <c r="K481" s="13"/>
      <c r="L481" s="13"/>
      <c r="M481" s="13"/>
      <c r="N481" s="13"/>
    </row>
    <row r="482" spans="2:14">
      <c r="B482" s="158" t="s">
        <v>284</v>
      </c>
      <c r="C482" s="158"/>
      <c r="D482" s="158"/>
      <c r="E482" s="158"/>
      <c r="F482" s="158"/>
      <c r="G482" s="158"/>
      <c r="H482" s="158"/>
      <c r="I482" s="158"/>
      <c r="J482" s="158"/>
      <c r="K482" s="158"/>
      <c r="L482" s="158"/>
      <c r="M482" s="158"/>
      <c r="N482" s="158"/>
    </row>
    <row r="483" spans="2:14">
      <c r="B483" s="158"/>
      <c r="C483" s="158"/>
      <c r="D483" s="158"/>
      <c r="E483" s="158"/>
      <c r="F483" s="158"/>
      <c r="G483" s="158"/>
      <c r="H483" s="158"/>
      <c r="I483" s="158"/>
      <c r="J483" s="158"/>
      <c r="K483" s="158"/>
      <c r="L483" s="158"/>
      <c r="M483" s="158"/>
      <c r="N483" s="158"/>
    </row>
    <row r="484" spans="2:14">
      <c r="B484" s="12"/>
      <c r="C484" s="13"/>
      <c r="D484" s="13"/>
      <c r="E484" s="13"/>
      <c r="F484" s="13"/>
      <c r="G484" s="13"/>
      <c r="H484" s="13"/>
      <c r="I484" s="13"/>
      <c r="J484" s="13"/>
      <c r="K484" s="13"/>
      <c r="L484" s="13"/>
      <c r="M484" s="13"/>
      <c r="N484" s="13"/>
    </row>
    <row r="485" spans="2:14" ht="30">
      <c r="B485" s="15" t="s">
        <v>120</v>
      </c>
      <c r="C485" s="15" t="s">
        <v>121</v>
      </c>
      <c r="D485" s="15" t="s">
        <v>122</v>
      </c>
      <c r="E485" s="15" t="s">
        <v>123</v>
      </c>
      <c r="F485" s="15" t="s">
        <v>124</v>
      </c>
      <c r="G485" s="15" t="s">
        <v>125</v>
      </c>
      <c r="H485" s="15" t="s">
        <v>126</v>
      </c>
      <c r="I485" s="15" t="s">
        <v>127</v>
      </c>
      <c r="J485" s="15" t="s">
        <v>128</v>
      </c>
      <c r="K485" s="15" t="s">
        <v>129</v>
      </c>
      <c r="L485" s="15" t="s">
        <v>130</v>
      </c>
      <c r="M485" s="15" t="s">
        <v>243</v>
      </c>
      <c r="N485" s="15" t="s">
        <v>131</v>
      </c>
    </row>
    <row r="486" spans="2:14">
      <c r="B486" s="16" t="s">
        <v>133</v>
      </c>
      <c r="C486" s="17" t="s">
        <v>138</v>
      </c>
      <c r="D486" s="18"/>
      <c r="E486" s="18" t="s">
        <v>244</v>
      </c>
      <c r="F486" s="17" t="s">
        <v>135</v>
      </c>
      <c r="G486" s="19">
        <v>44781.532048611116</v>
      </c>
      <c r="H486" s="19">
        <v>45685</v>
      </c>
      <c r="I486" s="17" t="s">
        <v>137</v>
      </c>
      <c r="J486" s="20">
        <v>19730750</v>
      </c>
      <c r="K486" s="21">
        <v>15031193</v>
      </c>
      <c r="L486" s="20">
        <v>15315702.435634058</v>
      </c>
      <c r="M486" s="21">
        <v>19730750</v>
      </c>
      <c r="N486" s="22">
        <v>77.623518799999999</v>
      </c>
    </row>
    <row r="487" spans="2:14">
      <c r="B487" s="16" t="s">
        <v>133</v>
      </c>
      <c r="C487" s="17" t="s">
        <v>138</v>
      </c>
      <c r="D487" s="18"/>
      <c r="E487" s="18" t="s">
        <v>244</v>
      </c>
      <c r="F487" s="17" t="s">
        <v>135</v>
      </c>
      <c r="G487" s="19">
        <v>45034.492997685193</v>
      </c>
      <c r="H487" s="19">
        <v>46049</v>
      </c>
      <c r="I487" s="17" t="s">
        <v>137</v>
      </c>
      <c r="J487" s="20">
        <v>34723288</v>
      </c>
      <c r="K487" s="21">
        <v>25685615</v>
      </c>
      <c r="L487" s="20">
        <v>25541605.744589418</v>
      </c>
      <c r="M487" s="21">
        <v>34723288</v>
      </c>
      <c r="N487" s="22">
        <v>73.557566738999995</v>
      </c>
    </row>
    <row r="488" spans="2:14">
      <c r="B488" s="16" t="s">
        <v>133</v>
      </c>
      <c r="C488" s="17" t="s">
        <v>138</v>
      </c>
      <c r="D488" s="18"/>
      <c r="E488" s="18" t="s">
        <v>244</v>
      </c>
      <c r="F488" s="17" t="s">
        <v>135</v>
      </c>
      <c r="G488" s="19">
        <v>45127.463819444449</v>
      </c>
      <c r="H488" s="19">
        <v>45685</v>
      </c>
      <c r="I488" s="17" t="s">
        <v>137</v>
      </c>
      <c r="J488" s="20">
        <v>117193774</v>
      </c>
      <c r="K488" s="21">
        <v>98820426</v>
      </c>
      <c r="L488" s="20">
        <v>98162399.991421342</v>
      </c>
      <c r="M488" s="21">
        <v>117193774</v>
      </c>
      <c r="N488" s="22">
        <v>83.760763597700006</v>
      </c>
    </row>
    <row r="489" spans="2:14">
      <c r="B489" s="16" t="s">
        <v>133</v>
      </c>
      <c r="C489" s="17" t="s">
        <v>138</v>
      </c>
      <c r="D489" s="18"/>
      <c r="E489" s="18" t="s">
        <v>244</v>
      </c>
      <c r="F489" s="17" t="s">
        <v>135</v>
      </c>
      <c r="G489" s="19">
        <v>45194.520011574074</v>
      </c>
      <c r="H489" s="19">
        <v>46049</v>
      </c>
      <c r="I489" s="17" t="s">
        <v>137</v>
      </c>
      <c r="J489" s="20">
        <v>33102740</v>
      </c>
      <c r="K489" s="21">
        <v>25563477</v>
      </c>
      <c r="L489" s="20">
        <v>25609516.181851853</v>
      </c>
      <c r="M489" s="21">
        <v>33102740</v>
      </c>
      <c r="N489" s="22">
        <v>77.363735394299994</v>
      </c>
    </row>
    <row r="490" spans="2:14">
      <c r="B490" s="16" t="s">
        <v>133</v>
      </c>
      <c r="C490" s="17" t="s">
        <v>138</v>
      </c>
      <c r="D490" s="18"/>
      <c r="E490" s="18" t="s">
        <v>244</v>
      </c>
      <c r="F490" s="17" t="s">
        <v>135</v>
      </c>
      <c r="G490" s="19">
        <v>45196.659594907411</v>
      </c>
      <c r="H490" s="19">
        <v>46049</v>
      </c>
      <c r="I490" s="17" t="s">
        <v>137</v>
      </c>
      <c r="J490" s="20">
        <v>66205480</v>
      </c>
      <c r="K490" s="21">
        <v>51162568</v>
      </c>
      <c r="L490" s="20">
        <v>51219195.460612908</v>
      </c>
      <c r="M490" s="21">
        <v>66205480</v>
      </c>
      <c r="N490" s="22">
        <v>77.363981743799997</v>
      </c>
    </row>
    <row r="491" spans="2:14">
      <c r="B491" s="16" t="s">
        <v>133</v>
      </c>
      <c r="C491" s="17" t="s">
        <v>138</v>
      </c>
      <c r="D491" s="18"/>
      <c r="E491" s="18" t="s">
        <v>244</v>
      </c>
      <c r="F491" s="17" t="s">
        <v>135</v>
      </c>
      <c r="G491" s="19">
        <v>45197.656643518516</v>
      </c>
      <c r="H491" s="19">
        <v>46049</v>
      </c>
      <c r="I491" s="17" t="s">
        <v>137</v>
      </c>
      <c r="J491" s="20">
        <v>33102740</v>
      </c>
      <c r="K491" s="21">
        <v>25590189</v>
      </c>
      <c r="L491" s="20">
        <v>25609634.354003321</v>
      </c>
      <c r="M491" s="21">
        <v>33102740</v>
      </c>
      <c r="N491" s="22">
        <v>77.364092380299994</v>
      </c>
    </row>
    <row r="492" spans="2:14">
      <c r="B492" s="16" t="s">
        <v>133</v>
      </c>
      <c r="C492" s="17" t="s">
        <v>138</v>
      </c>
      <c r="D492" s="18"/>
      <c r="E492" s="18" t="s">
        <v>244</v>
      </c>
      <c r="F492" s="17" t="s">
        <v>135</v>
      </c>
      <c r="G492" s="19">
        <v>45238.492465277785</v>
      </c>
      <c r="H492" s="19">
        <v>45321</v>
      </c>
      <c r="I492" s="17" t="s">
        <v>137</v>
      </c>
      <c r="J492" s="20">
        <v>5153329</v>
      </c>
      <c r="K492" s="21">
        <v>5013480</v>
      </c>
      <c r="L492" s="20">
        <v>5102336.4740589596</v>
      </c>
      <c r="M492" s="21">
        <v>5153329</v>
      </c>
      <c r="N492" s="22">
        <v>99.0104934899</v>
      </c>
    </row>
    <row r="493" spans="2:14">
      <c r="B493" s="16" t="s">
        <v>133</v>
      </c>
      <c r="C493" s="17" t="s">
        <v>245</v>
      </c>
      <c r="D493" s="18"/>
      <c r="E493" s="18" t="s">
        <v>244</v>
      </c>
      <c r="F493" s="17" t="s">
        <v>135</v>
      </c>
      <c r="G493" s="19">
        <v>44631.550856481481</v>
      </c>
      <c r="H493" s="19">
        <v>47079</v>
      </c>
      <c r="I493" s="17" t="s">
        <v>137</v>
      </c>
      <c r="J493" s="20">
        <v>1757296</v>
      </c>
      <c r="K493" s="21">
        <v>1002775</v>
      </c>
      <c r="L493" s="20">
        <v>1009802.2488260671</v>
      </c>
      <c r="M493" s="21">
        <v>1757296</v>
      </c>
      <c r="N493" s="22">
        <v>57.463412471600002</v>
      </c>
    </row>
    <row r="494" spans="2:14">
      <c r="B494" s="16" t="s">
        <v>133</v>
      </c>
      <c r="C494" s="17" t="s">
        <v>245</v>
      </c>
      <c r="D494" s="18"/>
      <c r="E494" s="18" t="s">
        <v>244</v>
      </c>
      <c r="F494" s="17" t="s">
        <v>135</v>
      </c>
      <c r="G494" s="19">
        <v>44655.387326388889</v>
      </c>
      <c r="H494" s="19">
        <v>47085</v>
      </c>
      <c r="I494" s="17" t="s">
        <v>137</v>
      </c>
      <c r="J494" s="20">
        <v>5271888</v>
      </c>
      <c r="K494" s="21">
        <v>3030510</v>
      </c>
      <c r="L494" s="20">
        <v>3029539.5722265886</v>
      </c>
      <c r="M494" s="21">
        <v>5271888</v>
      </c>
      <c r="N494" s="22">
        <v>57.465931981600001</v>
      </c>
    </row>
    <row r="495" spans="2:14">
      <c r="B495" s="16" t="s">
        <v>133</v>
      </c>
      <c r="C495" s="17" t="s">
        <v>245</v>
      </c>
      <c r="D495" s="18"/>
      <c r="E495" s="18" t="s">
        <v>244</v>
      </c>
      <c r="F495" s="17" t="s">
        <v>135</v>
      </c>
      <c r="G495" s="19">
        <v>44658.598761574074</v>
      </c>
      <c r="H495" s="19">
        <v>47079</v>
      </c>
      <c r="I495" s="17" t="s">
        <v>137</v>
      </c>
      <c r="J495" s="20">
        <v>10543776</v>
      </c>
      <c r="K495" s="21">
        <v>6066577</v>
      </c>
      <c r="L495" s="20">
        <v>6059100.410115581</v>
      </c>
      <c r="M495" s="21">
        <v>10543776</v>
      </c>
      <c r="N495" s="22">
        <v>57.4661336709</v>
      </c>
    </row>
    <row r="496" spans="2:14">
      <c r="B496" s="16" t="s">
        <v>133</v>
      </c>
      <c r="C496" s="17" t="s">
        <v>245</v>
      </c>
      <c r="D496" s="18"/>
      <c r="E496" s="18" t="s">
        <v>244</v>
      </c>
      <c r="F496" s="17" t="s">
        <v>135</v>
      </c>
      <c r="G496" s="19">
        <v>44672.564791666664</v>
      </c>
      <c r="H496" s="19">
        <v>47079</v>
      </c>
      <c r="I496" s="17" t="s">
        <v>137</v>
      </c>
      <c r="J496" s="20">
        <v>1757296</v>
      </c>
      <c r="K496" s="21">
        <v>1051216</v>
      </c>
      <c r="L496" s="20">
        <v>1038638.2571767285</v>
      </c>
      <c r="M496" s="21">
        <v>1757296</v>
      </c>
      <c r="N496" s="22">
        <v>59.1043431031</v>
      </c>
    </row>
    <row r="497" spans="2:14">
      <c r="B497" s="16" t="s">
        <v>133</v>
      </c>
      <c r="C497" s="17" t="s">
        <v>245</v>
      </c>
      <c r="D497" s="18"/>
      <c r="E497" s="18" t="s">
        <v>244</v>
      </c>
      <c r="F497" s="17" t="s">
        <v>135</v>
      </c>
      <c r="G497" s="19">
        <v>44679.596168981479</v>
      </c>
      <c r="H497" s="19">
        <v>47079</v>
      </c>
      <c r="I497" s="17" t="s">
        <v>137</v>
      </c>
      <c r="J497" s="20">
        <v>8786480</v>
      </c>
      <c r="K497" s="21">
        <v>5087842</v>
      </c>
      <c r="L497" s="20">
        <v>5049245.6110597271</v>
      </c>
      <c r="M497" s="21">
        <v>8786480</v>
      </c>
      <c r="N497" s="22">
        <v>57.4660798301</v>
      </c>
    </row>
    <row r="498" spans="2:14">
      <c r="B498" s="16" t="s">
        <v>133</v>
      </c>
      <c r="C498" s="17" t="s">
        <v>245</v>
      </c>
      <c r="D498" s="18"/>
      <c r="E498" s="18" t="s">
        <v>244</v>
      </c>
      <c r="F498" s="17" t="s">
        <v>135</v>
      </c>
      <c r="G498" s="19">
        <v>44690.508402777778</v>
      </c>
      <c r="H498" s="19">
        <v>47079</v>
      </c>
      <c r="I498" s="17" t="s">
        <v>137</v>
      </c>
      <c r="J498" s="20">
        <v>1757296</v>
      </c>
      <c r="K498" s="21">
        <v>1056762</v>
      </c>
      <c r="L498" s="20">
        <v>1038772.1659891118</v>
      </c>
      <c r="M498" s="21">
        <v>1757296</v>
      </c>
      <c r="N498" s="22">
        <v>59.111963265699998</v>
      </c>
    </row>
    <row r="499" spans="2:14">
      <c r="B499" s="16" t="s">
        <v>133</v>
      </c>
      <c r="C499" s="17" t="s">
        <v>245</v>
      </c>
      <c r="D499" s="18"/>
      <c r="E499" s="18" t="s">
        <v>244</v>
      </c>
      <c r="F499" s="17" t="s">
        <v>135</v>
      </c>
      <c r="G499" s="19">
        <v>44736.544548611113</v>
      </c>
      <c r="H499" s="19">
        <v>47079</v>
      </c>
      <c r="I499" s="17" t="s">
        <v>137</v>
      </c>
      <c r="J499" s="20">
        <v>1729248</v>
      </c>
      <c r="K499" s="21">
        <v>1007089</v>
      </c>
      <c r="L499" s="20">
        <v>1009835.6893359765</v>
      </c>
      <c r="M499" s="21">
        <v>1729248</v>
      </c>
      <c r="N499" s="22">
        <v>58.397389462699998</v>
      </c>
    </row>
    <row r="500" spans="2:14">
      <c r="B500" s="16" t="s">
        <v>133</v>
      </c>
      <c r="C500" s="17" t="s">
        <v>245</v>
      </c>
      <c r="D500" s="18"/>
      <c r="E500" s="18" t="s">
        <v>244</v>
      </c>
      <c r="F500" s="17" t="s">
        <v>135</v>
      </c>
      <c r="G500" s="19">
        <v>44739.604606481487</v>
      </c>
      <c r="H500" s="19">
        <v>47079</v>
      </c>
      <c r="I500" s="17" t="s">
        <v>137</v>
      </c>
      <c r="J500" s="20">
        <v>8646240</v>
      </c>
      <c r="K500" s="21">
        <v>5040066</v>
      </c>
      <c r="L500" s="20">
        <v>5049203.0678868825</v>
      </c>
      <c r="M500" s="21">
        <v>8646240</v>
      </c>
      <c r="N500" s="22">
        <v>58.397674224699998</v>
      </c>
    </row>
    <row r="501" spans="2:14">
      <c r="B501" s="16" t="s">
        <v>133</v>
      </c>
      <c r="C501" s="17" t="s">
        <v>245</v>
      </c>
      <c r="D501" s="18"/>
      <c r="E501" s="18" t="s">
        <v>244</v>
      </c>
      <c r="F501" s="17" t="s">
        <v>135</v>
      </c>
      <c r="G501" s="19">
        <v>44743.618680555555</v>
      </c>
      <c r="H501" s="19">
        <v>47079</v>
      </c>
      <c r="I501" s="17" t="s">
        <v>137</v>
      </c>
      <c r="J501" s="20">
        <v>15563232</v>
      </c>
      <c r="K501" s="21">
        <v>9083219</v>
      </c>
      <c r="L501" s="20">
        <v>9088614.9659667332</v>
      </c>
      <c r="M501" s="21">
        <v>15563232</v>
      </c>
      <c r="N501" s="22">
        <v>58.397991920700001</v>
      </c>
    </row>
    <row r="502" spans="2:14">
      <c r="B502" s="16" t="s">
        <v>133</v>
      </c>
      <c r="C502" s="17" t="s">
        <v>245</v>
      </c>
      <c r="D502" s="18"/>
      <c r="E502" s="18" t="s">
        <v>244</v>
      </c>
      <c r="F502" s="17" t="s">
        <v>135</v>
      </c>
      <c r="G502" s="19">
        <v>44753.616932870369</v>
      </c>
      <c r="H502" s="19">
        <v>45996</v>
      </c>
      <c r="I502" s="17" t="s">
        <v>137</v>
      </c>
      <c r="J502" s="20">
        <v>6833900</v>
      </c>
      <c r="K502" s="21">
        <v>5046026</v>
      </c>
      <c r="L502" s="20">
        <v>5034419.3057631236</v>
      </c>
      <c r="M502" s="21">
        <v>6833900</v>
      </c>
      <c r="N502" s="22">
        <v>73.668319784600001</v>
      </c>
    </row>
    <row r="503" spans="2:14">
      <c r="B503" s="16" t="s">
        <v>133</v>
      </c>
      <c r="C503" s="17" t="s">
        <v>245</v>
      </c>
      <c r="D503" s="18"/>
      <c r="E503" s="18" t="s">
        <v>244</v>
      </c>
      <c r="F503" s="17" t="s">
        <v>135</v>
      </c>
      <c r="G503" s="19">
        <v>44763.593148148153</v>
      </c>
      <c r="H503" s="19">
        <v>45996</v>
      </c>
      <c r="I503" s="17" t="s">
        <v>137</v>
      </c>
      <c r="J503" s="20">
        <v>6833900</v>
      </c>
      <c r="K503" s="21">
        <v>5060410</v>
      </c>
      <c r="L503" s="20">
        <v>5034442.4987326907</v>
      </c>
      <c r="M503" s="21">
        <v>6833900</v>
      </c>
      <c r="N503" s="22">
        <v>73.668659165799994</v>
      </c>
    </row>
    <row r="504" spans="2:14">
      <c r="B504" s="16" t="s">
        <v>133</v>
      </c>
      <c r="C504" s="17" t="s">
        <v>245</v>
      </c>
      <c r="D504" s="18"/>
      <c r="E504" s="18" t="s">
        <v>244</v>
      </c>
      <c r="F504" s="17" t="s">
        <v>135</v>
      </c>
      <c r="G504" s="19">
        <v>44767.526203703703</v>
      </c>
      <c r="H504" s="19">
        <v>45996</v>
      </c>
      <c r="I504" s="17" t="s">
        <v>137</v>
      </c>
      <c r="J504" s="20">
        <v>6833900</v>
      </c>
      <c r="K504" s="21">
        <v>5066165</v>
      </c>
      <c r="L504" s="20">
        <v>5034444.8414665638</v>
      </c>
      <c r="M504" s="21">
        <v>6833900</v>
      </c>
      <c r="N504" s="22">
        <v>73.668693446899994</v>
      </c>
    </row>
    <row r="505" spans="2:14">
      <c r="B505" s="16" t="s">
        <v>133</v>
      </c>
      <c r="C505" s="17" t="s">
        <v>245</v>
      </c>
      <c r="D505" s="18"/>
      <c r="E505" s="18" t="s">
        <v>244</v>
      </c>
      <c r="F505" s="17" t="s">
        <v>135</v>
      </c>
      <c r="G505" s="19">
        <v>44776.606250000004</v>
      </c>
      <c r="H505" s="19">
        <v>45996</v>
      </c>
      <c r="I505" s="17" t="s">
        <v>137</v>
      </c>
      <c r="J505" s="20">
        <v>13667811</v>
      </c>
      <c r="K505" s="21">
        <v>10158219</v>
      </c>
      <c r="L505" s="20">
        <v>10068876.993132697</v>
      </c>
      <c r="M505" s="21">
        <v>13667811</v>
      </c>
      <c r="N505" s="22">
        <v>73.668541313099993</v>
      </c>
    </row>
    <row r="506" spans="2:14">
      <c r="B506" s="16" t="s">
        <v>133</v>
      </c>
      <c r="C506" s="17" t="s">
        <v>245</v>
      </c>
      <c r="D506" s="18"/>
      <c r="E506" s="18" t="s">
        <v>244</v>
      </c>
      <c r="F506" s="17" t="s">
        <v>135</v>
      </c>
      <c r="G506" s="19">
        <v>44809.594652777778</v>
      </c>
      <c r="H506" s="19">
        <v>45996</v>
      </c>
      <c r="I506" s="17" t="s">
        <v>137</v>
      </c>
      <c r="J506" s="20">
        <v>6833900</v>
      </c>
      <c r="K506" s="21">
        <v>5126577</v>
      </c>
      <c r="L506" s="20">
        <v>5034219.1662511164</v>
      </c>
      <c r="M506" s="21">
        <v>6833900</v>
      </c>
      <c r="N506" s="22">
        <v>73.665391156599995</v>
      </c>
    </row>
    <row r="507" spans="2:14">
      <c r="B507" s="16" t="s">
        <v>133</v>
      </c>
      <c r="C507" s="17" t="s">
        <v>245</v>
      </c>
      <c r="D507" s="18"/>
      <c r="E507" s="18" t="s">
        <v>244</v>
      </c>
      <c r="F507" s="17" t="s">
        <v>135</v>
      </c>
      <c r="G507" s="19">
        <v>44854.531099537038</v>
      </c>
      <c r="H507" s="19">
        <v>45996</v>
      </c>
      <c r="I507" s="17" t="s">
        <v>137</v>
      </c>
      <c r="J507" s="20">
        <v>2681205</v>
      </c>
      <c r="K507" s="21">
        <v>2024164</v>
      </c>
      <c r="L507" s="20">
        <v>2013784.5425792008</v>
      </c>
      <c r="M507" s="21">
        <v>2681205</v>
      </c>
      <c r="N507" s="22">
        <v>75.107443950700002</v>
      </c>
    </row>
    <row r="508" spans="2:14">
      <c r="B508" s="16" t="s">
        <v>133</v>
      </c>
      <c r="C508" s="17" t="s">
        <v>245</v>
      </c>
      <c r="D508" s="18"/>
      <c r="E508" s="18" t="s">
        <v>244</v>
      </c>
      <c r="F508" s="17" t="s">
        <v>135</v>
      </c>
      <c r="G508" s="19">
        <v>44865.592222222222</v>
      </c>
      <c r="H508" s="19">
        <v>45996</v>
      </c>
      <c r="I508" s="17" t="s">
        <v>137</v>
      </c>
      <c r="J508" s="20">
        <v>16087233</v>
      </c>
      <c r="K508" s="21">
        <v>12182960</v>
      </c>
      <c r="L508" s="20">
        <v>12082703.47984164</v>
      </c>
      <c r="M508" s="21">
        <v>16087233</v>
      </c>
      <c r="N508" s="22">
        <v>75.107406474699999</v>
      </c>
    </row>
    <row r="509" spans="2:14">
      <c r="B509" s="16" t="s">
        <v>133</v>
      </c>
      <c r="C509" s="17" t="s">
        <v>245</v>
      </c>
      <c r="D509" s="18"/>
      <c r="E509" s="18" t="s">
        <v>244</v>
      </c>
      <c r="F509" s="17" t="s">
        <v>135</v>
      </c>
      <c r="G509" s="19">
        <v>44900.594826388893</v>
      </c>
      <c r="H509" s="19">
        <v>45996</v>
      </c>
      <c r="I509" s="17" t="s">
        <v>137</v>
      </c>
      <c r="J509" s="20">
        <v>26812058</v>
      </c>
      <c r="K509" s="21">
        <v>20506302</v>
      </c>
      <c r="L509" s="20">
        <v>20136902.318026379</v>
      </c>
      <c r="M509" s="21">
        <v>26812058</v>
      </c>
      <c r="N509" s="22">
        <v>75.1039040645</v>
      </c>
    </row>
    <row r="510" spans="2:14">
      <c r="B510" s="16" t="s">
        <v>133</v>
      </c>
      <c r="C510" s="17" t="s">
        <v>245</v>
      </c>
      <c r="D510" s="18"/>
      <c r="E510" s="18" t="s">
        <v>244</v>
      </c>
      <c r="F510" s="17" t="s">
        <v>135</v>
      </c>
      <c r="G510" s="19">
        <v>44909.544814814813</v>
      </c>
      <c r="H510" s="19">
        <v>45996</v>
      </c>
      <c r="I510" s="17" t="s">
        <v>137</v>
      </c>
      <c r="J510" s="20">
        <v>15769644</v>
      </c>
      <c r="K510" s="21">
        <v>12017259</v>
      </c>
      <c r="L510" s="20">
        <v>12082164.668103378</v>
      </c>
      <c r="M510" s="21">
        <v>15769644</v>
      </c>
      <c r="N510" s="22">
        <v>76.616597483800007</v>
      </c>
    </row>
    <row r="511" spans="2:14">
      <c r="B511" s="16" t="s">
        <v>133</v>
      </c>
      <c r="C511" s="17" t="s">
        <v>245</v>
      </c>
      <c r="D511" s="18"/>
      <c r="E511" s="18" t="s">
        <v>244</v>
      </c>
      <c r="F511" s="17" t="s">
        <v>135</v>
      </c>
      <c r="G511" s="19">
        <v>44915.501666666663</v>
      </c>
      <c r="H511" s="19">
        <v>47079</v>
      </c>
      <c r="I511" s="17" t="s">
        <v>137</v>
      </c>
      <c r="J511" s="20">
        <v>8365760</v>
      </c>
      <c r="K511" s="21">
        <v>5030822</v>
      </c>
      <c r="L511" s="20">
        <v>5049166.2198860059</v>
      </c>
      <c r="M511" s="21">
        <v>8365760</v>
      </c>
      <c r="N511" s="22">
        <v>60.355140715099999</v>
      </c>
    </row>
    <row r="512" spans="2:14">
      <c r="B512" s="16" t="s">
        <v>133</v>
      </c>
      <c r="C512" s="17" t="s">
        <v>245</v>
      </c>
      <c r="D512" s="18"/>
      <c r="E512" s="18" t="s">
        <v>244</v>
      </c>
      <c r="F512" s="17" t="s">
        <v>135</v>
      </c>
      <c r="G512" s="19">
        <v>44921.589618055557</v>
      </c>
      <c r="H512" s="19">
        <v>45996</v>
      </c>
      <c r="I512" s="17" t="s">
        <v>137</v>
      </c>
      <c r="J512" s="20">
        <v>10513099</v>
      </c>
      <c r="K512" s="21">
        <v>8039122</v>
      </c>
      <c r="L512" s="20">
        <v>8054965.6015540948</v>
      </c>
      <c r="M512" s="21">
        <v>10513099</v>
      </c>
      <c r="N512" s="22">
        <v>76.618374863200003</v>
      </c>
    </row>
    <row r="513" spans="2:14">
      <c r="B513" s="16" t="s">
        <v>133</v>
      </c>
      <c r="C513" s="17" t="s">
        <v>245</v>
      </c>
      <c r="D513" s="18"/>
      <c r="E513" s="18" t="s">
        <v>244</v>
      </c>
      <c r="F513" s="17" t="s">
        <v>135</v>
      </c>
      <c r="G513" s="19">
        <v>44924.618113425924</v>
      </c>
      <c r="H513" s="19">
        <v>45996</v>
      </c>
      <c r="I513" s="17" t="s">
        <v>137</v>
      </c>
      <c r="J513" s="20">
        <v>13141372</v>
      </c>
      <c r="K513" s="21">
        <v>10057533</v>
      </c>
      <c r="L513" s="20">
        <v>10068751.012633327</v>
      </c>
      <c r="M513" s="21">
        <v>13141372</v>
      </c>
      <c r="N513" s="22">
        <v>76.618719967999994</v>
      </c>
    </row>
    <row r="514" spans="2:14">
      <c r="B514" s="16" t="s">
        <v>133</v>
      </c>
      <c r="C514" s="17" t="s">
        <v>245</v>
      </c>
      <c r="D514" s="18"/>
      <c r="E514" s="18" t="s">
        <v>244</v>
      </c>
      <c r="F514" s="17" t="s">
        <v>135</v>
      </c>
      <c r="G514" s="19">
        <v>44972.498726851853</v>
      </c>
      <c r="H514" s="19">
        <v>45996</v>
      </c>
      <c r="I514" s="17" t="s">
        <v>137</v>
      </c>
      <c r="J514" s="20">
        <v>78848220</v>
      </c>
      <c r="K514" s="21">
        <v>61173699</v>
      </c>
      <c r="L514" s="20">
        <v>60412866.121881023</v>
      </c>
      <c r="M514" s="21">
        <v>78848220</v>
      </c>
      <c r="N514" s="22">
        <v>76.619188260499996</v>
      </c>
    </row>
    <row r="515" spans="2:14">
      <c r="B515" s="16" t="s">
        <v>133</v>
      </c>
      <c r="C515" s="17" t="s">
        <v>245</v>
      </c>
      <c r="D515" s="18"/>
      <c r="E515" s="18" t="s">
        <v>244</v>
      </c>
      <c r="F515" s="17" t="s">
        <v>135</v>
      </c>
      <c r="G515" s="19">
        <v>44993.606099537043</v>
      </c>
      <c r="H515" s="19">
        <v>45996</v>
      </c>
      <c r="I515" s="17" t="s">
        <v>137</v>
      </c>
      <c r="J515" s="20">
        <v>32853424</v>
      </c>
      <c r="K515" s="21">
        <v>27485067</v>
      </c>
      <c r="L515" s="20">
        <v>26507072.689285699</v>
      </c>
      <c r="M515" s="21">
        <v>32853424</v>
      </c>
      <c r="N515" s="22">
        <v>80.682831382499998</v>
      </c>
    </row>
    <row r="516" spans="2:14">
      <c r="B516" s="16" t="s">
        <v>133</v>
      </c>
      <c r="C516" s="17" t="s">
        <v>245</v>
      </c>
      <c r="D516" s="18"/>
      <c r="E516" s="18" t="s">
        <v>244</v>
      </c>
      <c r="F516" s="17" t="s">
        <v>135</v>
      </c>
      <c r="G516" s="19">
        <v>45020.613020833334</v>
      </c>
      <c r="H516" s="19">
        <v>45996</v>
      </c>
      <c r="I516" s="17" t="s">
        <v>137</v>
      </c>
      <c r="J516" s="20">
        <v>57958153</v>
      </c>
      <c r="K516" s="21">
        <v>45323629</v>
      </c>
      <c r="L516" s="20">
        <v>45309847.472150855</v>
      </c>
      <c r="M516" s="21">
        <v>57958153</v>
      </c>
      <c r="N516" s="22">
        <v>78.176831259899998</v>
      </c>
    </row>
    <row r="517" spans="2:14">
      <c r="B517" s="16" t="s">
        <v>133</v>
      </c>
      <c r="C517" s="17" t="s">
        <v>245</v>
      </c>
      <c r="D517" s="18"/>
      <c r="E517" s="18" t="s">
        <v>244</v>
      </c>
      <c r="F517" s="17" t="s">
        <v>135</v>
      </c>
      <c r="G517" s="19">
        <v>45069.605787037042</v>
      </c>
      <c r="H517" s="19">
        <v>45996</v>
      </c>
      <c r="I517" s="17" t="s">
        <v>137</v>
      </c>
      <c r="J517" s="20">
        <v>32198972</v>
      </c>
      <c r="K517" s="21">
        <v>25950942</v>
      </c>
      <c r="L517" s="20">
        <v>25499519.193819627</v>
      </c>
      <c r="M517" s="21">
        <v>32198972</v>
      </c>
      <c r="N517" s="22">
        <v>79.193581688899997</v>
      </c>
    </row>
    <row r="518" spans="2:14">
      <c r="B518" s="16" t="s">
        <v>133</v>
      </c>
      <c r="C518" s="17" t="s">
        <v>245</v>
      </c>
      <c r="D518" s="18"/>
      <c r="E518" s="18" t="s">
        <v>244</v>
      </c>
      <c r="F518" s="17" t="s">
        <v>135</v>
      </c>
      <c r="G518" s="19">
        <v>45099.528611111113</v>
      </c>
      <c r="H518" s="19">
        <v>45996</v>
      </c>
      <c r="I518" s="17" t="s">
        <v>137</v>
      </c>
      <c r="J518" s="20">
        <v>18926710</v>
      </c>
      <c r="K518" s="21">
        <v>15056096</v>
      </c>
      <c r="L518" s="20">
        <v>15103023.103553858</v>
      </c>
      <c r="M518" s="21">
        <v>18926710</v>
      </c>
      <c r="N518" s="22">
        <v>79.797403265300005</v>
      </c>
    </row>
    <row r="519" spans="2:14">
      <c r="B519" s="16" t="s">
        <v>133</v>
      </c>
      <c r="C519" s="17" t="s">
        <v>245</v>
      </c>
      <c r="D519" s="18"/>
      <c r="E519" s="18" t="s">
        <v>244</v>
      </c>
      <c r="F519" s="17" t="s">
        <v>135</v>
      </c>
      <c r="G519" s="19">
        <v>45173.519166666672</v>
      </c>
      <c r="H519" s="19">
        <v>45996</v>
      </c>
      <c r="I519" s="17" t="s">
        <v>137</v>
      </c>
      <c r="J519" s="20">
        <v>75706850</v>
      </c>
      <c r="K519" s="21">
        <v>61501644</v>
      </c>
      <c r="L519" s="20">
        <v>60410843.018149227</v>
      </c>
      <c r="M519" s="21">
        <v>75706850</v>
      </c>
      <c r="N519" s="22">
        <v>79.795742417200003</v>
      </c>
    </row>
    <row r="520" spans="2:14">
      <c r="B520" s="16" t="s">
        <v>133</v>
      </c>
      <c r="C520" s="17" t="s">
        <v>245</v>
      </c>
      <c r="D520" s="18"/>
      <c r="E520" s="18" t="s">
        <v>244</v>
      </c>
      <c r="F520" s="17" t="s">
        <v>135</v>
      </c>
      <c r="G520" s="19">
        <v>45237.593252314822</v>
      </c>
      <c r="H520" s="19">
        <v>45996</v>
      </c>
      <c r="I520" s="17" t="s">
        <v>137</v>
      </c>
      <c r="J520" s="20">
        <v>43246096</v>
      </c>
      <c r="K520" s="21">
        <v>35604111</v>
      </c>
      <c r="L520" s="20">
        <v>35241713.523839138</v>
      </c>
      <c r="M520" s="21">
        <v>43246096</v>
      </c>
      <c r="N520" s="22">
        <v>81.491086556900001</v>
      </c>
    </row>
    <row r="521" spans="2:14">
      <c r="B521" s="16" t="s">
        <v>133</v>
      </c>
      <c r="C521" s="17" t="s">
        <v>245</v>
      </c>
      <c r="D521" s="18"/>
      <c r="E521" s="18" t="s">
        <v>244</v>
      </c>
      <c r="F521" s="17" t="s">
        <v>135</v>
      </c>
      <c r="G521" s="19">
        <v>45264.61958333334</v>
      </c>
      <c r="H521" s="19">
        <v>47079</v>
      </c>
      <c r="I521" s="17" t="s">
        <v>137</v>
      </c>
      <c r="J521" s="20">
        <v>327801360</v>
      </c>
      <c r="K521" s="21">
        <v>210323629</v>
      </c>
      <c r="L521" s="20">
        <v>212056841.76421791</v>
      </c>
      <c r="M521" s="21">
        <v>327801360</v>
      </c>
      <c r="N521" s="22">
        <v>64.690653438499993</v>
      </c>
    </row>
    <row r="522" spans="2:14">
      <c r="B522" s="16" t="s">
        <v>141</v>
      </c>
      <c r="C522" s="17" t="s">
        <v>142</v>
      </c>
      <c r="D522" s="18"/>
      <c r="E522" s="18" t="s">
        <v>244</v>
      </c>
      <c r="F522" s="17" t="s">
        <v>135</v>
      </c>
      <c r="G522" s="19">
        <v>45001.528333333335</v>
      </c>
      <c r="H522" s="19">
        <v>45418</v>
      </c>
      <c r="I522" s="17" t="s">
        <v>137</v>
      </c>
      <c r="J522" s="20">
        <v>128032877</v>
      </c>
      <c r="K522" s="21">
        <v>115854641</v>
      </c>
      <c r="L522" s="20">
        <v>113691753.53083465</v>
      </c>
      <c r="M522" s="21">
        <v>128032877</v>
      </c>
      <c r="N522" s="22">
        <v>88.798874316300001</v>
      </c>
    </row>
    <row r="523" spans="2:14">
      <c r="B523" s="16" t="s">
        <v>141</v>
      </c>
      <c r="C523" s="17" t="s">
        <v>142</v>
      </c>
      <c r="D523" s="18"/>
      <c r="E523" s="18" t="s">
        <v>244</v>
      </c>
      <c r="F523" s="17" t="s">
        <v>135</v>
      </c>
      <c r="G523" s="19">
        <v>45054.603819444448</v>
      </c>
      <c r="H523" s="19">
        <v>45827</v>
      </c>
      <c r="I523" s="17" t="s">
        <v>137</v>
      </c>
      <c r="J523" s="20">
        <v>34037671</v>
      </c>
      <c r="K523" s="21">
        <v>27941234</v>
      </c>
      <c r="L523" s="20">
        <v>26227526.360682618</v>
      </c>
      <c r="M523" s="21">
        <v>34037671</v>
      </c>
      <c r="N523" s="22">
        <v>77.054409394499999</v>
      </c>
    </row>
    <row r="524" spans="2:14">
      <c r="B524" s="16" t="s">
        <v>141</v>
      </c>
      <c r="C524" s="17" t="s">
        <v>142</v>
      </c>
      <c r="D524" s="18"/>
      <c r="E524" s="18" t="s">
        <v>244</v>
      </c>
      <c r="F524" s="17" t="s">
        <v>135</v>
      </c>
      <c r="G524" s="19">
        <v>45175.526215277772</v>
      </c>
      <c r="H524" s="19">
        <v>45418</v>
      </c>
      <c r="I524" s="17" t="s">
        <v>137</v>
      </c>
      <c r="J524" s="20">
        <v>115056987</v>
      </c>
      <c r="K524" s="21">
        <v>108799346</v>
      </c>
      <c r="L524" s="20">
        <v>106803077.26900531</v>
      </c>
      <c r="M524" s="21">
        <v>115056987</v>
      </c>
      <c r="N524" s="22">
        <v>92.826242068200003</v>
      </c>
    </row>
    <row r="525" spans="2:14">
      <c r="B525" s="16" t="s">
        <v>133</v>
      </c>
      <c r="C525" s="17" t="s">
        <v>144</v>
      </c>
      <c r="D525" s="18"/>
      <c r="E525" s="18" t="s">
        <v>244</v>
      </c>
      <c r="F525" s="17" t="s">
        <v>135</v>
      </c>
      <c r="G525" s="19">
        <v>44628.662361111114</v>
      </c>
      <c r="H525" s="19">
        <v>45498</v>
      </c>
      <c r="I525" s="17" t="s">
        <v>137</v>
      </c>
      <c r="J525" s="20">
        <v>1302051</v>
      </c>
      <c r="K525" s="21">
        <v>1002741</v>
      </c>
      <c r="L525" s="20">
        <v>1012623.2181685572</v>
      </c>
      <c r="M525" s="21">
        <v>1302051</v>
      </c>
      <c r="N525" s="22">
        <v>77.771394374600007</v>
      </c>
    </row>
    <row r="526" spans="2:14">
      <c r="B526" s="16" t="s">
        <v>133</v>
      </c>
      <c r="C526" s="17" t="s">
        <v>144</v>
      </c>
      <c r="D526" s="18"/>
      <c r="E526" s="18" t="s">
        <v>244</v>
      </c>
      <c r="F526" s="17" t="s">
        <v>135</v>
      </c>
      <c r="G526" s="19">
        <v>44679.597615740742</v>
      </c>
      <c r="H526" s="19">
        <v>45384</v>
      </c>
      <c r="I526" s="17" t="s">
        <v>137</v>
      </c>
      <c r="J526" s="20">
        <v>5025591</v>
      </c>
      <c r="K526" s="21">
        <v>4040520</v>
      </c>
      <c r="L526" s="20">
        <v>4125790.5706109707</v>
      </c>
      <c r="M526" s="21">
        <v>5025591</v>
      </c>
      <c r="N526" s="22">
        <v>82.095629560999996</v>
      </c>
    </row>
    <row r="527" spans="2:14">
      <c r="B527" s="16" t="s">
        <v>133</v>
      </c>
      <c r="C527" s="17" t="s">
        <v>144</v>
      </c>
      <c r="D527" s="18"/>
      <c r="E527" s="18" t="s">
        <v>244</v>
      </c>
      <c r="F527" s="17" t="s">
        <v>135</v>
      </c>
      <c r="G527" s="19">
        <v>44692.519444444442</v>
      </c>
      <c r="H527" s="19">
        <v>45384</v>
      </c>
      <c r="I527" s="17" t="s">
        <v>137</v>
      </c>
      <c r="J527" s="20">
        <v>3769192</v>
      </c>
      <c r="K527" s="21">
        <v>3044014</v>
      </c>
      <c r="L527" s="20">
        <v>3094350.7722389377</v>
      </c>
      <c r="M527" s="21">
        <v>3769192</v>
      </c>
      <c r="N527" s="22">
        <v>82.095864902599999</v>
      </c>
    </row>
    <row r="528" spans="2:14">
      <c r="B528" s="16" t="s">
        <v>133</v>
      </c>
      <c r="C528" s="17" t="s">
        <v>144</v>
      </c>
      <c r="D528" s="18"/>
      <c r="E528" s="18" t="s">
        <v>244</v>
      </c>
      <c r="F528" s="17" t="s">
        <v>135</v>
      </c>
      <c r="G528" s="19">
        <v>44722.510624999995</v>
      </c>
      <c r="H528" s="19">
        <v>45384</v>
      </c>
      <c r="I528" s="17" t="s">
        <v>137</v>
      </c>
      <c r="J528" s="20">
        <v>3769192</v>
      </c>
      <c r="K528" s="21">
        <v>3075452</v>
      </c>
      <c r="L528" s="20">
        <v>3094334.6155884559</v>
      </c>
      <c r="M528" s="21">
        <v>3769192</v>
      </c>
      <c r="N528" s="22">
        <v>82.095436252300004</v>
      </c>
    </row>
    <row r="529" spans="2:14">
      <c r="B529" s="16" t="s">
        <v>133</v>
      </c>
      <c r="C529" s="17" t="s">
        <v>144</v>
      </c>
      <c r="D529" s="18"/>
      <c r="E529" s="18" t="s">
        <v>244</v>
      </c>
      <c r="F529" s="17" t="s">
        <v>135</v>
      </c>
      <c r="G529" s="19">
        <v>44746.512303240743</v>
      </c>
      <c r="H529" s="19">
        <v>45498</v>
      </c>
      <c r="I529" s="17" t="s">
        <v>137</v>
      </c>
      <c r="J529" s="20">
        <v>8896235</v>
      </c>
      <c r="K529" s="21">
        <v>7094248</v>
      </c>
      <c r="L529" s="20">
        <v>7091255.8566383496</v>
      </c>
      <c r="M529" s="21">
        <v>8896235</v>
      </c>
      <c r="N529" s="22">
        <v>79.710752432199996</v>
      </c>
    </row>
    <row r="530" spans="2:14">
      <c r="B530" s="16" t="s">
        <v>133</v>
      </c>
      <c r="C530" s="17" t="s">
        <v>144</v>
      </c>
      <c r="D530" s="18"/>
      <c r="E530" s="18" t="s">
        <v>244</v>
      </c>
      <c r="F530" s="17" t="s">
        <v>135</v>
      </c>
      <c r="G530" s="19">
        <v>44748.543657407405</v>
      </c>
      <c r="H530" s="19">
        <v>45384</v>
      </c>
      <c r="I530" s="17" t="s">
        <v>137</v>
      </c>
      <c r="J530" s="20">
        <v>1224611</v>
      </c>
      <c r="K530" s="21">
        <v>1002445</v>
      </c>
      <c r="L530" s="20">
        <v>1031438.308914104</v>
      </c>
      <c r="M530" s="21">
        <v>1224611</v>
      </c>
      <c r="N530" s="22">
        <v>84.225791611700004</v>
      </c>
    </row>
    <row r="531" spans="2:14">
      <c r="B531" s="16" t="s">
        <v>133</v>
      </c>
      <c r="C531" s="17" t="s">
        <v>144</v>
      </c>
      <c r="D531" s="18"/>
      <c r="E531" s="18" t="s">
        <v>244</v>
      </c>
      <c r="F531" s="17" t="s">
        <v>135</v>
      </c>
      <c r="G531" s="19">
        <v>44775.641817129632</v>
      </c>
      <c r="H531" s="19">
        <v>45498</v>
      </c>
      <c r="I531" s="17" t="s">
        <v>137</v>
      </c>
      <c r="J531" s="20">
        <v>7625340</v>
      </c>
      <c r="K531" s="21">
        <v>6140371</v>
      </c>
      <c r="L531" s="20">
        <v>6078176.7956998795</v>
      </c>
      <c r="M531" s="21">
        <v>7625340</v>
      </c>
      <c r="N531" s="22">
        <v>79.710239749300001</v>
      </c>
    </row>
    <row r="532" spans="2:14">
      <c r="B532" s="16" t="s">
        <v>133</v>
      </c>
      <c r="C532" s="17" t="s">
        <v>144</v>
      </c>
      <c r="D532" s="18"/>
      <c r="E532" s="18" t="s">
        <v>244</v>
      </c>
      <c r="F532" s="17" t="s">
        <v>135</v>
      </c>
      <c r="G532" s="19">
        <v>44799.513564814813</v>
      </c>
      <c r="H532" s="19">
        <v>45498</v>
      </c>
      <c r="I532" s="17" t="s">
        <v>137</v>
      </c>
      <c r="J532" s="20">
        <v>1239723</v>
      </c>
      <c r="K532" s="21">
        <v>1000450</v>
      </c>
      <c r="L532" s="20">
        <v>1013002.0095956153</v>
      </c>
      <c r="M532" s="21">
        <v>1239723</v>
      </c>
      <c r="N532" s="22">
        <v>81.711963849599996</v>
      </c>
    </row>
    <row r="533" spans="2:14">
      <c r="B533" s="16" t="s">
        <v>133</v>
      </c>
      <c r="C533" s="17" t="s">
        <v>144</v>
      </c>
      <c r="D533" s="18"/>
      <c r="E533" s="18" t="s">
        <v>244</v>
      </c>
      <c r="F533" s="17" t="s">
        <v>135</v>
      </c>
      <c r="G533" s="19">
        <v>44802.534942129627</v>
      </c>
      <c r="H533" s="19">
        <v>45498</v>
      </c>
      <c r="I533" s="17" t="s">
        <v>137</v>
      </c>
      <c r="J533" s="20">
        <v>11157531</v>
      </c>
      <c r="K533" s="21">
        <v>9013300</v>
      </c>
      <c r="L533" s="20">
        <v>9117069.8696104288</v>
      </c>
      <c r="M533" s="21">
        <v>11157531</v>
      </c>
      <c r="N533" s="22">
        <v>81.712252196400001</v>
      </c>
    </row>
    <row r="534" spans="2:14">
      <c r="B534" s="16" t="s">
        <v>133</v>
      </c>
      <c r="C534" s="17" t="s">
        <v>144</v>
      </c>
      <c r="D534" s="18"/>
      <c r="E534" s="18" t="s">
        <v>244</v>
      </c>
      <c r="F534" s="17" t="s">
        <v>135</v>
      </c>
      <c r="G534" s="19">
        <v>44811.531377314815</v>
      </c>
      <c r="H534" s="19">
        <v>45384</v>
      </c>
      <c r="I534" s="17" t="s">
        <v>137</v>
      </c>
      <c r="J534" s="20">
        <v>4898440</v>
      </c>
      <c r="K534" s="21">
        <v>4097808</v>
      </c>
      <c r="L534" s="20">
        <v>4125794.4610776794</v>
      </c>
      <c r="M534" s="21">
        <v>4898440</v>
      </c>
      <c r="N534" s="22">
        <v>84.226701992399995</v>
      </c>
    </row>
    <row r="535" spans="2:14">
      <c r="B535" s="16" t="s">
        <v>133</v>
      </c>
      <c r="C535" s="17" t="s">
        <v>144</v>
      </c>
      <c r="D535" s="18"/>
      <c r="E535" s="18" t="s">
        <v>244</v>
      </c>
      <c r="F535" s="17" t="s">
        <v>135</v>
      </c>
      <c r="G535" s="19">
        <v>44827.529131944444</v>
      </c>
      <c r="H535" s="19">
        <v>45384</v>
      </c>
      <c r="I535" s="17" t="s">
        <v>137</v>
      </c>
      <c r="J535" s="20">
        <v>1224611</v>
      </c>
      <c r="K535" s="21">
        <v>1030041</v>
      </c>
      <c r="L535" s="20">
        <v>1031438.1454797551</v>
      </c>
      <c r="M535" s="21">
        <v>1224611</v>
      </c>
      <c r="N535" s="22">
        <v>84.225778265900004</v>
      </c>
    </row>
    <row r="536" spans="2:14">
      <c r="B536" s="16" t="s">
        <v>133</v>
      </c>
      <c r="C536" s="17" t="s">
        <v>144</v>
      </c>
      <c r="D536" s="18"/>
      <c r="E536" s="18" t="s">
        <v>244</v>
      </c>
      <c r="F536" s="17" t="s">
        <v>135</v>
      </c>
      <c r="G536" s="19">
        <v>44830.546307870369</v>
      </c>
      <c r="H536" s="19">
        <v>45384</v>
      </c>
      <c r="I536" s="17" t="s">
        <v>137</v>
      </c>
      <c r="J536" s="20">
        <v>3673829</v>
      </c>
      <c r="K536" s="21">
        <v>3093267</v>
      </c>
      <c r="L536" s="20">
        <v>3094305.3659067252</v>
      </c>
      <c r="M536" s="21">
        <v>3673829</v>
      </c>
      <c r="N536" s="22">
        <v>84.225623073500003</v>
      </c>
    </row>
    <row r="537" spans="2:14">
      <c r="B537" s="16" t="s">
        <v>133</v>
      </c>
      <c r="C537" s="17" t="s">
        <v>144</v>
      </c>
      <c r="D537" s="18"/>
      <c r="E537" s="18" t="s">
        <v>244</v>
      </c>
      <c r="F537" s="17" t="s">
        <v>135</v>
      </c>
      <c r="G537" s="19">
        <v>44886.552881944444</v>
      </c>
      <c r="H537" s="19">
        <v>45747</v>
      </c>
      <c r="I537" s="17" t="s">
        <v>137</v>
      </c>
      <c r="J537" s="20">
        <v>13321572</v>
      </c>
      <c r="K537" s="21">
        <v>10044727</v>
      </c>
      <c r="L537" s="20">
        <v>10241385.32599582</v>
      </c>
      <c r="M537" s="21">
        <v>13321572</v>
      </c>
      <c r="N537" s="22">
        <v>76.878204208900002</v>
      </c>
    </row>
    <row r="538" spans="2:14">
      <c r="B538" s="16" t="s">
        <v>133</v>
      </c>
      <c r="C538" s="17" t="s">
        <v>144</v>
      </c>
      <c r="D538" s="18"/>
      <c r="E538" s="18" t="s">
        <v>244</v>
      </c>
      <c r="F538" s="17" t="s">
        <v>135</v>
      </c>
      <c r="G538" s="19">
        <v>44894.527488425927</v>
      </c>
      <c r="H538" s="19">
        <v>45747</v>
      </c>
      <c r="I538" s="17" t="s">
        <v>137</v>
      </c>
      <c r="J538" s="20">
        <v>19982365</v>
      </c>
      <c r="K538" s="21">
        <v>15110654</v>
      </c>
      <c r="L538" s="20">
        <v>15360946.008762922</v>
      </c>
      <c r="M538" s="21">
        <v>19982365</v>
      </c>
      <c r="N538" s="22">
        <v>76.872512381600004</v>
      </c>
    </row>
    <row r="539" spans="2:14">
      <c r="B539" s="16" t="s">
        <v>133</v>
      </c>
      <c r="C539" s="17" t="s">
        <v>144</v>
      </c>
      <c r="D539" s="18"/>
      <c r="E539" s="18" t="s">
        <v>244</v>
      </c>
      <c r="F539" s="17" t="s">
        <v>135</v>
      </c>
      <c r="G539" s="19">
        <v>44900.595740740748</v>
      </c>
      <c r="H539" s="19">
        <v>45747</v>
      </c>
      <c r="I539" s="17" t="s">
        <v>137</v>
      </c>
      <c r="J539" s="20">
        <v>33303938</v>
      </c>
      <c r="K539" s="21">
        <v>25238874</v>
      </c>
      <c r="L539" s="20">
        <v>25600049.614073846</v>
      </c>
      <c r="M539" s="21">
        <v>33303938</v>
      </c>
      <c r="N539" s="22">
        <v>76.867935599899994</v>
      </c>
    </row>
    <row r="540" spans="2:14">
      <c r="B540" s="16" t="s">
        <v>133</v>
      </c>
      <c r="C540" s="17" t="s">
        <v>144</v>
      </c>
      <c r="D540" s="18"/>
      <c r="E540" s="18" t="s">
        <v>244</v>
      </c>
      <c r="F540" s="17" t="s">
        <v>135</v>
      </c>
      <c r="G540" s="19">
        <v>44908.506562499999</v>
      </c>
      <c r="H540" s="19">
        <v>45384</v>
      </c>
      <c r="I540" s="17" t="s">
        <v>137</v>
      </c>
      <c r="J540" s="20">
        <v>3578466</v>
      </c>
      <c r="K540" s="21">
        <v>3079645</v>
      </c>
      <c r="L540" s="20">
        <v>3094345.5875954619</v>
      </c>
      <c r="M540" s="21">
        <v>3578466</v>
      </c>
      <c r="N540" s="22">
        <v>86.471286512000006</v>
      </c>
    </row>
    <row r="541" spans="2:14">
      <c r="B541" s="16" t="s">
        <v>133</v>
      </c>
      <c r="C541" s="17" t="s">
        <v>144</v>
      </c>
      <c r="D541" s="18"/>
      <c r="E541" s="18" t="s">
        <v>244</v>
      </c>
      <c r="F541" s="17" t="s">
        <v>135</v>
      </c>
      <c r="G541" s="19">
        <v>44924.617002314815</v>
      </c>
      <c r="H541" s="19">
        <v>45747</v>
      </c>
      <c r="I541" s="17" t="s">
        <v>137</v>
      </c>
      <c r="J541" s="20">
        <v>7794737</v>
      </c>
      <c r="K541" s="21">
        <v>5917377</v>
      </c>
      <c r="L541" s="20">
        <v>6145913.269669014</v>
      </c>
      <c r="M541" s="21">
        <v>7794737</v>
      </c>
      <c r="N541" s="22">
        <v>78.846961349300003</v>
      </c>
    </row>
    <row r="542" spans="2:14">
      <c r="B542" s="16" t="s">
        <v>133</v>
      </c>
      <c r="C542" s="17" t="s">
        <v>144</v>
      </c>
      <c r="D542" s="18"/>
      <c r="E542" s="18" t="s">
        <v>244</v>
      </c>
      <c r="F542" s="17" t="s">
        <v>135</v>
      </c>
      <c r="G542" s="19">
        <v>44928.643379629633</v>
      </c>
      <c r="H542" s="19">
        <v>45498</v>
      </c>
      <c r="I542" s="17" t="s">
        <v>137</v>
      </c>
      <c r="J542" s="20">
        <v>7251368</v>
      </c>
      <c r="K542" s="21">
        <v>6015426</v>
      </c>
      <c r="L542" s="20">
        <v>6052990.2765539223</v>
      </c>
      <c r="M542" s="21">
        <v>7251368</v>
      </c>
      <c r="N542" s="22">
        <v>83.473770419000004</v>
      </c>
    </row>
    <row r="543" spans="2:14">
      <c r="B543" s="16" t="s">
        <v>133</v>
      </c>
      <c r="C543" s="17" t="s">
        <v>144</v>
      </c>
      <c r="D543" s="18"/>
      <c r="E543" s="18" t="s">
        <v>244</v>
      </c>
      <c r="F543" s="17" t="s">
        <v>135</v>
      </c>
      <c r="G543" s="19">
        <v>45001.529432870368</v>
      </c>
      <c r="H543" s="19">
        <v>45498</v>
      </c>
      <c r="I543" s="17" t="s">
        <v>137</v>
      </c>
      <c r="J543" s="20">
        <v>14128769</v>
      </c>
      <c r="K543" s="21">
        <v>11835501</v>
      </c>
      <c r="L543" s="20">
        <v>12045587.326332681</v>
      </c>
      <c r="M543" s="21">
        <v>14128769</v>
      </c>
      <c r="N543" s="22">
        <v>85.255745396699993</v>
      </c>
    </row>
    <row r="544" spans="2:14">
      <c r="B544" s="16" t="s">
        <v>133</v>
      </c>
      <c r="C544" s="17" t="s">
        <v>144</v>
      </c>
      <c r="D544" s="18"/>
      <c r="E544" s="18" t="s">
        <v>244</v>
      </c>
      <c r="F544" s="17" t="s">
        <v>135</v>
      </c>
      <c r="G544" s="19">
        <v>45001.529976851853</v>
      </c>
      <c r="H544" s="19">
        <v>45498</v>
      </c>
      <c r="I544" s="17" t="s">
        <v>137</v>
      </c>
      <c r="J544" s="20">
        <v>11773973</v>
      </c>
      <c r="K544" s="21">
        <v>10071918</v>
      </c>
      <c r="L544" s="20">
        <v>10129919.428416738</v>
      </c>
      <c r="M544" s="21">
        <v>11773973</v>
      </c>
      <c r="N544" s="22">
        <v>86.036543725900003</v>
      </c>
    </row>
    <row r="545" spans="2:14">
      <c r="B545" s="16" t="s">
        <v>133</v>
      </c>
      <c r="C545" s="17" t="s">
        <v>144</v>
      </c>
      <c r="D545" s="18"/>
      <c r="E545" s="18" t="s">
        <v>244</v>
      </c>
      <c r="F545" s="17" t="s">
        <v>135</v>
      </c>
      <c r="G545" s="19">
        <v>45020.613715277781</v>
      </c>
      <c r="H545" s="19">
        <v>46077</v>
      </c>
      <c r="I545" s="17" t="s">
        <v>137</v>
      </c>
      <c r="J545" s="20">
        <v>72114851</v>
      </c>
      <c r="K545" s="21">
        <v>53696985</v>
      </c>
      <c r="L545" s="20">
        <v>53660614.301395155</v>
      </c>
      <c r="M545" s="21">
        <v>72114851</v>
      </c>
      <c r="N545" s="22">
        <v>74.409935758399996</v>
      </c>
    </row>
    <row r="546" spans="2:14">
      <c r="B546" s="16" t="s">
        <v>133</v>
      </c>
      <c r="C546" s="17" t="s">
        <v>144</v>
      </c>
      <c r="D546" s="18"/>
      <c r="E546" s="18" t="s">
        <v>244</v>
      </c>
      <c r="F546" s="17" t="s">
        <v>135</v>
      </c>
      <c r="G546" s="19">
        <v>45049.490821759267</v>
      </c>
      <c r="H546" s="19">
        <v>45863</v>
      </c>
      <c r="I546" s="17" t="s">
        <v>137</v>
      </c>
      <c r="J546" s="20">
        <v>1177395</v>
      </c>
      <c r="K546" s="21">
        <v>1023630</v>
      </c>
      <c r="L546" s="20">
        <v>1012991.6985072765</v>
      </c>
      <c r="M546" s="21">
        <v>1177395</v>
      </c>
      <c r="N546" s="22">
        <v>86.036691043100006</v>
      </c>
    </row>
    <row r="547" spans="2:14">
      <c r="B547" s="16" t="s">
        <v>133</v>
      </c>
      <c r="C547" s="17" t="s">
        <v>144</v>
      </c>
      <c r="D547" s="18"/>
      <c r="E547" s="18" t="s">
        <v>244</v>
      </c>
      <c r="F547" s="17" t="s">
        <v>135</v>
      </c>
      <c r="G547" s="19">
        <v>45063.493101851855</v>
      </c>
      <c r="H547" s="19">
        <v>46505</v>
      </c>
      <c r="I547" s="17" t="s">
        <v>137</v>
      </c>
      <c r="J547" s="20">
        <v>30013703</v>
      </c>
      <c r="K547" s="21">
        <v>20136985</v>
      </c>
      <c r="L547" s="20">
        <v>20451472.625036433</v>
      </c>
      <c r="M547" s="21">
        <v>30013703</v>
      </c>
      <c r="N547" s="22">
        <v>68.140451130100004</v>
      </c>
    </row>
    <row r="548" spans="2:14">
      <c r="B548" s="16" t="s">
        <v>133</v>
      </c>
      <c r="C548" s="17" t="s">
        <v>144</v>
      </c>
      <c r="D548" s="18"/>
      <c r="E548" s="18" t="s">
        <v>244</v>
      </c>
      <c r="F548" s="17" t="s">
        <v>135</v>
      </c>
      <c r="G548" s="19">
        <v>45079.551377314812</v>
      </c>
      <c r="H548" s="19">
        <v>46674</v>
      </c>
      <c r="I548" s="17" t="s">
        <v>137</v>
      </c>
      <c r="J548" s="20">
        <v>82677466</v>
      </c>
      <c r="K548" s="21">
        <v>53148107</v>
      </c>
      <c r="L548" s="20">
        <v>53699652.548093326</v>
      </c>
      <c r="M548" s="21">
        <v>82677466</v>
      </c>
      <c r="N548" s="22">
        <v>64.950772134299996</v>
      </c>
    </row>
    <row r="549" spans="2:14">
      <c r="B549" s="16" t="s">
        <v>133</v>
      </c>
      <c r="C549" s="17" t="s">
        <v>144</v>
      </c>
      <c r="D549" s="18"/>
      <c r="E549" s="18" t="s">
        <v>244</v>
      </c>
      <c r="F549" s="17" t="s">
        <v>135</v>
      </c>
      <c r="G549" s="19">
        <v>45083.63344907407</v>
      </c>
      <c r="H549" s="19">
        <v>46527</v>
      </c>
      <c r="I549" s="17" t="s">
        <v>137</v>
      </c>
      <c r="J549" s="20">
        <v>90157152</v>
      </c>
      <c r="K549" s="21">
        <v>60248548</v>
      </c>
      <c r="L549" s="20">
        <v>60782927.207762972</v>
      </c>
      <c r="M549" s="21">
        <v>90157152</v>
      </c>
      <c r="N549" s="22">
        <v>67.418863461599997</v>
      </c>
    </row>
    <row r="550" spans="2:14">
      <c r="B550" s="16" t="s">
        <v>133</v>
      </c>
      <c r="C550" s="17" t="s">
        <v>144</v>
      </c>
      <c r="D550" s="18"/>
      <c r="E550" s="18" t="s">
        <v>244</v>
      </c>
      <c r="F550" s="17" t="s">
        <v>135</v>
      </c>
      <c r="G550" s="19">
        <v>45093.597083333334</v>
      </c>
      <c r="H550" s="19">
        <v>45747</v>
      </c>
      <c r="I550" s="17" t="s">
        <v>137</v>
      </c>
      <c r="J550" s="20">
        <v>2528545</v>
      </c>
      <c r="K550" s="21">
        <v>2053727</v>
      </c>
      <c r="L550" s="20">
        <v>2065446.479157028</v>
      </c>
      <c r="M550" s="21">
        <v>2528545</v>
      </c>
      <c r="N550" s="22">
        <v>81.6851778061</v>
      </c>
    </row>
    <row r="551" spans="2:14">
      <c r="B551" s="16" t="s">
        <v>133</v>
      </c>
      <c r="C551" s="17" t="s">
        <v>144</v>
      </c>
      <c r="D551" s="18"/>
      <c r="E551" s="18" t="s">
        <v>244</v>
      </c>
      <c r="F551" s="17" t="s">
        <v>135</v>
      </c>
      <c r="G551" s="19">
        <v>45093.599421296298</v>
      </c>
      <c r="H551" s="19">
        <v>45384</v>
      </c>
      <c r="I551" s="17" t="s">
        <v>137</v>
      </c>
      <c r="J551" s="20">
        <v>3382500</v>
      </c>
      <c r="K551" s="21">
        <v>3077548</v>
      </c>
      <c r="L551" s="20">
        <v>3094362.4117232999</v>
      </c>
      <c r="M551" s="21">
        <v>3382500</v>
      </c>
      <c r="N551" s="22">
        <v>91.481519932699996</v>
      </c>
    </row>
    <row r="552" spans="2:14">
      <c r="B552" s="16" t="s">
        <v>133</v>
      </c>
      <c r="C552" s="17" t="s">
        <v>144</v>
      </c>
      <c r="D552" s="18"/>
      <c r="E552" s="18" t="s">
        <v>244</v>
      </c>
      <c r="F552" s="17" t="s">
        <v>135</v>
      </c>
      <c r="G552" s="19">
        <v>45112.6175462963</v>
      </c>
      <c r="H552" s="19">
        <v>46924</v>
      </c>
      <c r="I552" s="17" t="s">
        <v>137</v>
      </c>
      <c r="J552" s="20">
        <v>74249998</v>
      </c>
      <c r="K552" s="21">
        <v>45208357</v>
      </c>
      <c r="L552" s="20">
        <v>45160495.738143712</v>
      </c>
      <c r="M552" s="21">
        <v>74249998</v>
      </c>
      <c r="N552" s="22">
        <v>60.822218120700001</v>
      </c>
    </row>
    <row r="553" spans="2:14">
      <c r="B553" s="16" t="s">
        <v>133</v>
      </c>
      <c r="C553" s="17" t="s">
        <v>144</v>
      </c>
      <c r="D553" s="18"/>
      <c r="E553" s="18" t="s">
        <v>244</v>
      </c>
      <c r="F553" s="17" t="s">
        <v>135</v>
      </c>
      <c r="G553" s="19">
        <v>45134.533599537033</v>
      </c>
      <c r="H553" s="19">
        <v>46924</v>
      </c>
      <c r="I553" s="17" t="s">
        <v>137</v>
      </c>
      <c r="J553" s="20">
        <v>57750007</v>
      </c>
      <c r="K553" s="21">
        <v>35436300</v>
      </c>
      <c r="L553" s="20">
        <v>35126800.483523898</v>
      </c>
      <c r="M553" s="21">
        <v>57750007</v>
      </c>
      <c r="N553" s="22">
        <v>60.8256211701</v>
      </c>
    </row>
    <row r="554" spans="2:14">
      <c r="B554" s="16" t="s">
        <v>133</v>
      </c>
      <c r="C554" s="17" t="s">
        <v>144</v>
      </c>
      <c r="D554" s="18"/>
      <c r="E554" s="18" t="s">
        <v>244</v>
      </c>
      <c r="F554" s="17" t="s">
        <v>135</v>
      </c>
      <c r="G554" s="19">
        <v>45139.506377314814</v>
      </c>
      <c r="H554" s="19">
        <v>46924</v>
      </c>
      <c r="I554" s="17" t="s">
        <v>137</v>
      </c>
      <c r="J554" s="20">
        <v>28049995</v>
      </c>
      <c r="K554" s="21">
        <v>17242191</v>
      </c>
      <c r="L554" s="20">
        <v>17061669.24704732</v>
      </c>
      <c r="M554" s="21">
        <v>28049995</v>
      </c>
      <c r="N554" s="22">
        <v>60.825926161700004</v>
      </c>
    </row>
    <row r="555" spans="2:14">
      <c r="B555" s="16" t="s">
        <v>133</v>
      </c>
      <c r="C555" s="17" t="s">
        <v>144</v>
      </c>
      <c r="D555" s="18"/>
      <c r="E555" s="18" t="s">
        <v>244</v>
      </c>
      <c r="F555" s="17" t="s">
        <v>135</v>
      </c>
      <c r="G555" s="19">
        <v>45145.608460648153</v>
      </c>
      <c r="H555" s="19">
        <v>46924</v>
      </c>
      <c r="I555" s="17" t="s">
        <v>137</v>
      </c>
      <c r="J555" s="20">
        <v>36299999</v>
      </c>
      <c r="K555" s="21">
        <v>22360438</v>
      </c>
      <c r="L555" s="20">
        <v>22079860.433627974</v>
      </c>
      <c r="M555" s="21">
        <v>36299999</v>
      </c>
      <c r="N555" s="22">
        <v>60.8260634763</v>
      </c>
    </row>
    <row r="556" spans="2:14">
      <c r="B556" s="16" t="s">
        <v>133</v>
      </c>
      <c r="C556" s="17" t="s">
        <v>144</v>
      </c>
      <c r="D556" s="18"/>
      <c r="E556" s="18" t="s">
        <v>244</v>
      </c>
      <c r="F556" s="17" t="s">
        <v>135</v>
      </c>
      <c r="G556" s="19">
        <v>45163.529872685191</v>
      </c>
      <c r="H556" s="19">
        <v>45799</v>
      </c>
      <c r="I556" s="17" t="s">
        <v>137</v>
      </c>
      <c r="J556" s="20">
        <v>36806303</v>
      </c>
      <c r="K556" s="21">
        <v>30010684</v>
      </c>
      <c r="L556" s="20">
        <v>30402397.620811492</v>
      </c>
      <c r="M556" s="21">
        <v>36806303</v>
      </c>
      <c r="N556" s="22">
        <v>82.601063249399999</v>
      </c>
    </row>
    <row r="557" spans="2:14">
      <c r="B557" s="16" t="s">
        <v>133</v>
      </c>
      <c r="C557" s="17" t="s">
        <v>144</v>
      </c>
      <c r="D557" s="18"/>
      <c r="E557" s="18" t="s">
        <v>244</v>
      </c>
      <c r="F557" s="17" t="s">
        <v>135</v>
      </c>
      <c r="G557" s="19">
        <v>45170.598356481481</v>
      </c>
      <c r="H557" s="19">
        <v>46800</v>
      </c>
      <c r="I557" s="17" t="s">
        <v>137</v>
      </c>
      <c r="J557" s="20">
        <v>47501922</v>
      </c>
      <c r="K557" s="21">
        <v>30085479</v>
      </c>
      <c r="L557" s="20">
        <v>30403430.815517597</v>
      </c>
      <c r="M557" s="21">
        <v>47501922</v>
      </c>
      <c r="N557" s="22">
        <v>64.004632939900006</v>
      </c>
    </row>
    <row r="558" spans="2:14">
      <c r="B558" s="16" t="s">
        <v>133</v>
      </c>
      <c r="C558" s="17" t="s">
        <v>144</v>
      </c>
      <c r="D558" s="18"/>
      <c r="E558" s="18" t="s">
        <v>244</v>
      </c>
      <c r="F558" s="17" t="s">
        <v>135</v>
      </c>
      <c r="G558" s="19">
        <v>45173.51972222222</v>
      </c>
      <c r="H558" s="19">
        <v>46449</v>
      </c>
      <c r="I558" s="17" t="s">
        <v>137</v>
      </c>
      <c r="J558" s="20">
        <v>29135614</v>
      </c>
      <c r="K558" s="21">
        <v>20500769</v>
      </c>
      <c r="L558" s="20">
        <v>20068147.285975616</v>
      </c>
      <c r="M558" s="21">
        <v>29135614</v>
      </c>
      <c r="N558" s="22">
        <v>68.878408692500003</v>
      </c>
    </row>
    <row r="559" spans="2:14">
      <c r="B559" s="16" t="s">
        <v>133</v>
      </c>
      <c r="C559" s="17" t="s">
        <v>144</v>
      </c>
      <c r="D559" s="18"/>
      <c r="E559" s="18" t="s">
        <v>244</v>
      </c>
      <c r="F559" s="17" t="s">
        <v>135</v>
      </c>
      <c r="G559" s="19">
        <v>45177.623391203706</v>
      </c>
      <c r="H559" s="19">
        <v>46449</v>
      </c>
      <c r="I559" s="17" t="s">
        <v>137</v>
      </c>
      <c r="J559" s="20">
        <v>43703421</v>
      </c>
      <c r="K559" s="21">
        <v>30791755</v>
      </c>
      <c r="L559" s="20">
        <v>30101840.084591977</v>
      </c>
      <c r="M559" s="21">
        <v>43703421</v>
      </c>
      <c r="N559" s="22">
        <v>68.877537263299999</v>
      </c>
    </row>
    <row r="560" spans="2:14">
      <c r="B560" s="16" t="s">
        <v>133</v>
      </c>
      <c r="C560" s="17" t="s">
        <v>144</v>
      </c>
      <c r="D560" s="18"/>
      <c r="E560" s="18" t="s">
        <v>244</v>
      </c>
      <c r="F560" s="17" t="s">
        <v>135</v>
      </c>
      <c r="G560" s="19">
        <v>45217.616585648146</v>
      </c>
      <c r="H560" s="19">
        <v>46800</v>
      </c>
      <c r="I560" s="17" t="s">
        <v>137</v>
      </c>
      <c r="J560" s="20">
        <v>55418912</v>
      </c>
      <c r="K560" s="21">
        <v>35685616</v>
      </c>
      <c r="L560" s="20">
        <v>35473485.825247161</v>
      </c>
      <c r="M560" s="21">
        <v>55418912</v>
      </c>
      <c r="N560" s="22">
        <v>64.009711748300006</v>
      </c>
    </row>
    <row r="561" spans="2:14">
      <c r="B561" s="16" t="s">
        <v>133</v>
      </c>
      <c r="C561" s="17" t="s">
        <v>144</v>
      </c>
      <c r="D561" s="18"/>
      <c r="E561" s="18" t="s">
        <v>244</v>
      </c>
      <c r="F561" s="17" t="s">
        <v>135</v>
      </c>
      <c r="G561" s="19">
        <v>45238.493298611109</v>
      </c>
      <c r="H561" s="19">
        <v>46924</v>
      </c>
      <c r="I561" s="17" t="s">
        <v>137</v>
      </c>
      <c r="J561" s="20">
        <v>80879453</v>
      </c>
      <c r="K561" s="21">
        <v>50854794</v>
      </c>
      <c r="L561" s="20">
        <v>50181807.925500996</v>
      </c>
      <c r="M561" s="21">
        <v>80879453</v>
      </c>
      <c r="N561" s="22">
        <v>62.0451870829</v>
      </c>
    </row>
    <row r="562" spans="2:14">
      <c r="B562" s="16" t="s">
        <v>133</v>
      </c>
      <c r="C562" s="17" t="s">
        <v>144</v>
      </c>
      <c r="D562" s="18"/>
      <c r="E562" s="18" t="s">
        <v>244</v>
      </c>
      <c r="F562" s="17" t="s">
        <v>135</v>
      </c>
      <c r="G562" s="19">
        <v>45258.469259259262</v>
      </c>
      <c r="H562" s="19">
        <v>46077</v>
      </c>
      <c r="I562" s="17" t="s">
        <v>137</v>
      </c>
      <c r="J562" s="20">
        <v>38127121</v>
      </c>
      <c r="K562" s="21">
        <v>30049315</v>
      </c>
      <c r="L562" s="20">
        <v>30372210.601379201</v>
      </c>
      <c r="M562" s="21">
        <v>38127121</v>
      </c>
      <c r="N562" s="22">
        <v>79.660382963000004</v>
      </c>
    </row>
    <row r="563" spans="2:14">
      <c r="B563" s="16" t="s">
        <v>133</v>
      </c>
      <c r="C563" s="17" t="s">
        <v>156</v>
      </c>
      <c r="D563" s="18"/>
      <c r="E563" s="18" t="s">
        <v>244</v>
      </c>
      <c r="F563" s="17" t="s">
        <v>135</v>
      </c>
      <c r="G563" s="19">
        <v>44631.532280092593</v>
      </c>
      <c r="H563" s="19">
        <v>47560</v>
      </c>
      <c r="I563" s="17" t="s">
        <v>137</v>
      </c>
      <c r="J563" s="20">
        <v>1987294</v>
      </c>
      <c r="K563" s="21">
        <v>1024331</v>
      </c>
      <c r="L563" s="20">
        <v>1002002.7100777957</v>
      </c>
      <c r="M563" s="21">
        <v>1987294</v>
      </c>
      <c r="N563" s="22">
        <v>50.420456665099998</v>
      </c>
    </row>
    <row r="564" spans="2:14">
      <c r="B564" s="16" t="s">
        <v>133</v>
      </c>
      <c r="C564" s="17" t="s">
        <v>156</v>
      </c>
      <c r="D564" s="18"/>
      <c r="E564" s="18" t="s">
        <v>244</v>
      </c>
      <c r="F564" s="17" t="s">
        <v>135</v>
      </c>
      <c r="G564" s="19">
        <v>44652.44358796296</v>
      </c>
      <c r="H564" s="19">
        <v>47560</v>
      </c>
      <c r="I564" s="17" t="s">
        <v>137</v>
      </c>
      <c r="J564" s="20">
        <v>1957376</v>
      </c>
      <c r="K564" s="21">
        <v>1001312</v>
      </c>
      <c r="L564" s="20">
        <v>1001961.2461461851</v>
      </c>
      <c r="M564" s="21">
        <v>1957376</v>
      </c>
      <c r="N564" s="22">
        <v>51.189002324900002</v>
      </c>
    </row>
    <row r="565" spans="2:14">
      <c r="B565" s="16" t="s">
        <v>133</v>
      </c>
      <c r="C565" s="17" t="s">
        <v>156</v>
      </c>
      <c r="D565" s="18"/>
      <c r="E565" s="18" t="s">
        <v>244</v>
      </c>
      <c r="F565" s="17" t="s">
        <v>135</v>
      </c>
      <c r="G565" s="19">
        <v>44655.389456018522</v>
      </c>
      <c r="H565" s="19">
        <v>47560</v>
      </c>
      <c r="I565" s="17" t="s">
        <v>137</v>
      </c>
      <c r="J565" s="20">
        <v>3914752</v>
      </c>
      <c r="K565" s="21">
        <v>2004605</v>
      </c>
      <c r="L565" s="20">
        <v>2003951.0246896464</v>
      </c>
      <c r="M565" s="21">
        <v>3914752</v>
      </c>
      <c r="N565" s="22">
        <v>51.1897311679</v>
      </c>
    </row>
    <row r="566" spans="2:14">
      <c r="B566" s="16" t="s">
        <v>133</v>
      </c>
      <c r="C566" s="17" t="s">
        <v>156</v>
      </c>
      <c r="D566" s="18"/>
      <c r="E566" s="18" t="s">
        <v>244</v>
      </c>
      <c r="F566" s="17" t="s">
        <v>135</v>
      </c>
      <c r="G566" s="19">
        <v>44658.596631944449</v>
      </c>
      <c r="H566" s="19">
        <v>47560</v>
      </c>
      <c r="I566" s="17" t="s">
        <v>137</v>
      </c>
      <c r="J566" s="20">
        <v>11744224</v>
      </c>
      <c r="K566" s="21">
        <v>6019724</v>
      </c>
      <c r="L566" s="20">
        <v>6011896.1660928344</v>
      </c>
      <c r="M566" s="21">
        <v>11744224</v>
      </c>
      <c r="N566" s="22">
        <v>51.190237567799997</v>
      </c>
    </row>
    <row r="567" spans="2:14">
      <c r="B567" s="16" t="s">
        <v>133</v>
      </c>
      <c r="C567" s="17" t="s">
        <v>156</v>
      </c>
      <c r="D567" s="18"/>
      <c r="E567" s="18" t="s">
        <v>244</v>
      </c>
      <c r="F567" s="17" t="s">
        <v>135</v>
      </c>
      <c r="G567" s="19">
        <v>44677.522893518515</v>
      </c>
      <c r="H567" s="19">
        <v>47560</v>
      </c>
      <c r="I567" s="17" t="s">
        <v>137</v>
      </c>
      <c r="J567" s="20">
        <v>3914752</v>
      </c>
      <c r="K567" s="21">
        <v>2019070</v>
      </c>
      <c r="L567" s="20">
        <v>2004061.7590021398</v>
      </c>
      <c r="M567" s="21">
        <v>3914752</v>
      </c>
      <c r="N567" s="22">
        <v>51.192559809700001</v>
      </c>
    </row>
    <row r="568" spans="2:14">
      <c r="B568" s="16" t="s">
        <v>133</v>
      </c>
      <c r="C568" s="17" t="s">
        <v>156</v>
      </c>
      <c r="D568" s="18"/>
      <c r="E568" s="18" t="s">
        <v>244</v>
      </c>
      <c r="F568" s="17" t="s">
        <v>135</v>
      </c>
      <c r="G568" s="19">
        <v>44686.532280092593</v>
      </c>
      <c r="H568" s="19">
        <v>47560</v>
      </c>
      <c r="I568" s="17" t="s">
        <v>137</v>
      </c>
      <c r="J568" s="20">
        <v>5872096</v>
      </c>
      <c r="K568" s="21">
        <v>3037479</v>
      </c>
      <c r="L568" s="20">
        <v>3006105.4148807856</v>
      </c>
      <c r="M568" s="21">
        <v>5872096</v>
      </c>
      <c r="N568" s="22">
        <v>51.193056361499998</v>
      </c>
    </row>
    <row r="569" spans="2:14">
      <c r="B569" s="16" t="s">
        <v>133</v>
      </c>
      <c r="C569" s="17" t="s">
        <v>156</v>
      </c>
      <c r="D569" s="18"/>
      <c r="E569" s="18" t="s">
        <v>244</v>
      </c>
      <c r="F569" s="17" t="s">
        <v>135</v>
      </c>
      <c r="G569" s="19">
        <v>44687.514699074069</v>
      </c>
      <c r="H569" s="19">
        <v>47560</v>
      </c>
      <c r="I569" s="17" t="s">
        <v>137</v>
      </c>
      <c r="J569" s="20">
        <v>9786848</v>
      </c>
      <c r="K569" s="21">
        <v>5064111</v>
      </c>
      <c r="L569" s="20">
        <v>5010190.6469006864</v>
      </c>
      <c r="M569" s="21">
        <v>9786848</v>
      </c>
      <c r="N569" s="22">
        <v>51.193097582599997</v>
      </c>
    </row>
    <row r="570" spans="2:14">
      <c r="B570" s="16" t="s">
        <v>133</v>
      </c>
      <c r="C570" s="17" t="s">
        <v>156</v>
      </c>
      <c r="D570" s="18"/>
      <c r="E570" s="18" t="s">
        <v>244</v>
      </c>
      <c r="F570" s="17" t="s">
        <v>135</v>
      </c>
      <c r="G570" s="19">
        <v>44704.606550925928</v>
      </c>
      <c r="H570" s="19">
        <v>47560</v>
      </c>
      <c r="I570" s="17" t="s">
        <v>137</v>
      </c>
      <c r="J570" s="20">
        <v>3914752</v>
      </c>
      <c r="K570" s="21">
        <v>2036825</v>
      </c>
      <c r="L570" s="20">
        <v>2004078.038640222</v>
      </c>
      <c r="M570" s="21">
        <v>3914752</v>
      </c>
      <c r="N570" s="22">
        <v>51.192975663299997</v>
      </c>
    </row>
    <row r="571" spans="2:14">
      <c r="B571" s="16" t="s">
        <v>133</v>
      </c>
      <c r="C571" s="17" t="s">
        <v>156</v>
      </c>
      <c r="D571" s="18"/>
      <c r="E571" s="18" t="s">
        <v>244</v>
      </c>
      <c r="F571" s="17" t="s">
        <v>135</v>
      </c>
      <c r="G571" s="19">
        <v>44708.496909722227</v>
      </c>
      <c r="H571" s="19">
        <v>47560</v>
      </c>
      <c r="I571" s="17" t="s">
        <v>137</v>
      </c>
      <c r="J571" s="20">
        <v>1957376</v>
      </c>
      <c r="K571" s="21">
        <v>1019725</v>
      </c>
      <c r="L571" s="20">
        <v>1002034.5234779813</v>
      </c>
      <c r="M571" s="21">
        <v>1957376</v>
      </c>
      <c r="N571" s="22">
        <v>51.192745976099999</v>
      </c>
    </row>
    <row r="572" spans="2:14">
      <c r="B572" s="16" t="s">
        <v>133</v>
      </c>
      <c r="C572" s="17" t="s">
        <v>156</v>
      </c>
      <c r="D572" s="18"/>
      <c r="E572" s="18" t="s">
        <v>244</v>
      </c>
      <c r="F572" s="17" t="s">
        <v>135</v>
      </c>
      <c r="G572" s="19">
        <v>44712.518020833333</v>
      </c>
      <c r="H572" s="19">
        <v>47560</v>
      </c>
      <c r="I572" s="17" t="s">
        <v>137</v>
      </c>
      <c r="J572" s="20">
        <v>1957376</v>
      </c>
      <c r="K572" s="21">
        <v>1021039</v>
      </c>
      <c r="L572" s="20">
        <v>1002028.5606166681</v>
      </c>
      <c r="M572" s="21">
        <v>1957376</v>
      </c>
      <c r="N572" s="22">
        <v>51.1924413407</v>
      </c>
    </row>
    <row r="573" spans="2:14">
      <c r="B573" s="16" t="s">
        <v>133</v>
      </c>
      <c r="C573" s="17" t="s">
        <v>156</v>
      </c>
      <c r="D573" s="18"/>
      <c r="E573" s="18" t="s">
        <v>244</v>
      </c>
      <c r="F573" s="17" t="s">
        <v>135</v>
      </c>
      <c r="G573" s="19">
        <v>44713.523275462961</v>
      </c>
      <c r="H573" s="19">
        <v>47560</v>
      </c>
      <c r="I573" s="17" t="s">
        <v>137</v>
      </c>
      <c r="J573" s="20">
        <v>5872096</v>
      </c>
      <c r="K573" s="21">
        <v>3064110</v>
      </c>
      <c r="L573" s="20">
        <v>3006062.9650007393</v>
      </c>
      <c r="M573" s="21">
        <v>5872096</v>
      </c>
      <c r="N573" s="22">
        <v>51.192333453000003</v>
      </c>
    </row>
    <row r="574" spans="2:14">
      <c r="B574" s="16" t="s">
        <v>133</v>
      </c>
      <c r="C574" s="17" t="s">
        <v>156</v>
      </c>
      <c r="D574" s="18"/>
      <c r="E574" s="18" t="s">
        <v>244</v>
      </c>
      <c r="F574" s="17" t="s">
        <v>135</v>
      </c>
      <c r="G574" s="19">
        <v>44721.502372685187</v>
      </c>
      <c r="H574" s="19">
        <v>47560</v>
      </c>
      <c r="I574" s="17" t="s">
        <v>137</v>
      </c>
      <c r="J574" s="20">
        <v>5872096</v>
      </c>
      <c r="K574" s="21">
        <v>3072001</v>
      </c>
      <c r="L574" s="20">
        <v>3006011.4300264302</v>
      </c>
      <c r="M574" s="21">
        <v>5872096</v>
      </c>
      <c r="N574" s="22">
        <v>51.191455828099997</v>
      </c>
    </row>
    <row r="575" spans="2:14">
      <c r="B575" s="16" t="s">
        <v>133</v>
      </c>
      <c r="C575" s="17" t="s">
        <v>156</v>
      </c>
      <c r="D575" s="18"/>
      <c r="E575" s="18" t="s">
        <v>244</v>
      </c>
      <c r="F575" s="17" t="s">
        <v>135</v>
      </c>
      <c r="G575" s="19">
        <v>44742.518576388888</v>
      </c>
      <c r="H575" s="19">
        <v>47560</v>
      </c>
      <c r="I575" s="17" t="s">
        <v>137</v>
      </c>
      <c r="J575" s="20">
        <v>9637259</v>
      </c>
      <c r="K575" s="21">
        <v>5004932</v>
      </c>
      <c r="L575" s="20">
        <v>5009787.9356240835</v>
      </c>
      <c r="M575" s="21">
        <v>9637259</v>
      </c>
      <c r="N575" s="22">
        <v>51.983535314599997</v>
      </c>
    </row>
    <row r="576" spans="2:14">
      <c r="B576" s="16" t="s">
        <v>133</v>
      </c>
      <c r="C576" s="17" t="s">
        <v>156</v>
      </c>
      <c r="D576" s="18"/>
      <c r="E576" s="18" t="s">
        <v>244</v>
      </c>
      <c r="F576" s="17" t="s">
        <v>135</v>
      </c>
      <c r="G576" s="19">
        <v>44775.641203703708</v>
      </c>
      <c r="H576" s="19">
        <v>47560</v>
      </c>
      <c r="I576" s="17" t="s">
        <v>137</v>
      </c>
      <c r="J576" s="20">
        <v>19274518</v>
      </c>
      <c r="K576" s="21">
        <v>10118358</v>
      </c>
      <c r="L576" s="20">
        <v>10020376.561315294</v>
      </c>
      <c r="M576" s="21">
        <v>19274518</v>
      </c>
      <c r="N576" s="22">
        <v>51.9876894525</v>
      </c>
    </row>
    <row r="577" spans="2:14">
      <c r="B577" s="16" t="s">
        <v>133</v>
      </c>
      <c r="C577" s="17" t="s">
        <v>156</v>
      </c>
      <c r="D577" s="18"/>
      <c r="E577" s="18" t="s">
        <v>244</v>
      </c>
      <c r="F577" s="17" t="s">
        <v>135</v>
      </c>
      <c r="G577" s="19">
        <v>44778.500578703701</v>
      </c>
      <c r="H577" s="19">
        <v>47560</v>
      </c>
      <c r="I577" s="17" t="s">
        <v>137</v>
      </c>
      <c r="J577" s="20">
        <v>3854916</v>
      </c>
      <c r="K577" s="21">
        <v>2025643</v>
      </c>
      <c r="L577" s="20">
        <v>2004086.9357327195</v>
      </c>
      <c r="M577" s="21">
        <v>3854916</v>
      </c>
      <c r="N577" s="22">
        <v>51.987823748499999</v>
      </c>
    </row>
    <row r="578" spans="2:14">
      <c r="B578" s="16" t="s">
        <v>133</v>
      </c>
      <c r="C578" s="17" t="s">
        <v>156</v>
      </c>
      <c r="D578" s="18"/>
      <c r="E578" s="18" t="s">
        <v>244</v>
      </c>
      <c r="F578" s="17" t="s">
        <v>135</v>
      </c>
      <c r="G578" s="19">
        <v>44784.527418981481</v>
      </c>
      <c r="H578" s="19">
        <v>47560</v>
      </c>
      <c r="I578" s="17" t="s">
        <v>137</v>
      </c>
      <c r="J578" s="20">
        <v>3854916</v>
      </c>
      <c r="K578" s="21">
        <v>2029588</v>
      </c>
      <c r="L578" s="20">
        <v>2004091.2896499811</v>
      </c>
      <c r="M578" s="21">
        <v>3854916</v>
      </c>
      <c r="N578" s="22">
        <v>51.987936693000002</v>
      </c>
    </row>
    <row r="579" spans="2:14">
      <c r="B579" s="16" t="s">
        <v>133</v>
      </c>
      <c r="C579" s="17" t="s">
        <v>156</v>
      </c>
      <c r="D579" s="18"/>
      <c r="E579" s="18" t="s">
        <v>244</v>
      </c>
      <c r="F579" s="17" t="s">
        <v>135</v>
      </c>
      <c r="G579" s="19">
        <v>44789.541874999995</v>
      </c>
      <c r="H579" s="19">
        <v>47560</v>
      </c>
      <c r="I579" s="17" t="s">
        <v>137</v>
      </c>
      <c r="J579" s="20">
        <v>11564717</v>
      </c>
      <c r="K579" s="21">
        <v>6098630</v>
      </c>
      <c r="L579" s="20">
        <v>6012248.8010263806</v>
      </c>
      <c r="M579" s="21">
        <v>11564717</v>
      </c>
      <c r="N579" s="22">
        <v>51.987859288099997</v>
      </c>
    </row>
    <row r="580" spans="2:14">
      <c r="B580" s="16" t="s">
        <v>133</v>
      </c>
      <c r="C580" s="17" t="s">
        <v>156</v>
      </c>
      <c r="D580" s="18"/>
      <c r="E580" s="18" t="s">
        <v>244</v>
      </c>
      <c r="F580" s="17" t="s">
        <v>135</v>
      </c>
      <c r="G580" s="19">
        <v>44928.644641203704</v>
      </c>
      <c r="H580" s="19">
        <v>47567</v>
      </c>
      <c r="I580" s="17" t="s">
        <v>137</v>
      </c>
      <c r="J580" s="20">
        <v>95248432</v>
      </c>
      <c r="K580" s="21">
        <v>51117367</v>
      </c>
      <c r="L580" s="20">
        <v>51100666.508466095</v>
      </c>
      <c r="M580" s="21">
        <v>95248432</v>
      </c>
      <c r="N580" s="22">
        <v>53.649876890900003</v>
      </c>
    </row>
    <row r="581" spans="2:14">
      <c r="B581" s="16" t="s">
        <v>133</v>
      </c>
      <c r="C581" s="17" t="s">
        <v>156</v>
      </c>
      <c r="D581" s="18"/>
      <c r="E581" s="18" t="s">
        <v>244</v>
      </c>
      <c r="F581" s="17" t="s">
        <v>135</v>
      </c>
      <c r="G581" s="19">
        <v>45253.601099537038</v>
      </c>
      <c r="H581" s="19">
        <v>47560</v>
      </c>
      <c r="I581" s="17" t="s">
        <v>137</v>
      </c>
      <c r="J581" s="20">
        <v>32001546</v>
      </c>
      <c r="K581" s="21">
        <v>18349152</v>
      </c>
      <c r="L581" s="20">
        <v>18036819.474011447</v>
      </c>
      <c r="M581" s="21">
        <v>32001546</v>
      </c>
      <c r="N581" s="22">
        <v>56.362337850800003</v>
      </c>
    </row>
    <row r="582" spans="2:14">
      <c r="B582" s="16" t="s">
        <v>133</v>
      </c>
      <c r="C582" s="17" t="s">
        <v>156</v>
      </c>
      <c r="D582" s="18"/>
      <c r="E582" s="18" t="s">
        <v>244</v>
      </c>
      <c r="F582" s="17" t="s">
        <v>135</v>
      </c>
      <c r="G582" s="19">
        <v>45258.47115740741</v>
      </c>
      <c r="H582" s="19">
        <v>48075</v>
      </c>
      <c r="I582" s="17" t="s">
        <v>137</v>
      </c>
      <c r="J582" s="20">
        <v>36452789</v>
      </c>
      <c r="K582" s="21">
        <v>19820499</v>
      </c>
      <c r="L582" s="20">
        <v>20005341.534203064</v>
      </c>
      <c r="M582" s="21">
        <v>36452789</v>
      </c>
      <c r="N582" s="22">
        <v>54.880139717699997</v>
      </c>
    </row>
    <row r="583" spans="2:14">
      <c r="B583" s="16" t="s">
        <v>133</v>
      </c>
      <c r="C583" s="17" t="s">
        <v>163</v>
      </c>
      <c r="D583" s="18"/>
      <c r="E583" s="18" t="s">
        <v>244</v>
      </c>
      <c r="F583" s="17" t="s">
        <v>135</v>
      </c>
      <c r="G583" s="19">
        <v>44628.661689814813</v>
      </c>
      <c r="H583" s="19">
        <v>45363</v>
      </c>
      <c r="I583" s="17" t="s">
        <v>137</v>
      </c>
      <c r="J583" s="20">
        <v>1284977</v>
      </c>
      <c r="K583" s="21">
        <v>1018734</v>
      </c>
      <c r="L583" s="20">
        <v>1029451.1036516608</v>
      </c>
      <c r="M583" s="21">
        <v>1284977</v>
      </c>
      <c r="N583" s="22">
        <v>80.114360307699997</v>
      </c>
    </row>
    <row r="584" spans="2:14">
      <c r="B584" s="16" t="s">
        <v>133</v>
      </c>
      <c r="C584" s="17" t="s">
        <v>163</v>
      </c>
      <c r="D584" s="18"/>
      <c r="E584" s="18" t="s">
        <v>244</v>
      </c>
      <c r="F584" s="17" t="s">
        <v>135</v>
      </c>
      <c r="G584" s="19">
        <v>44655.388055555552</v>
      </c>
      <c r="H584" s="19">
        <v>45363</v>
      </c>
      <c r="I584" s="17" t="s">
        <v>137</v>
      </c>
      <c r="J584" s="20">
        <v>2569955</v>
      </c>
      <c r="K584" s="21">
        <v>2059806</v>
      </c>
      <c r="L584" s="20">
        <v>2059200.690859342</v>
      </c>
      <c r="M584" s="21">
        <v>2569955</v>
      </c>
      <c r="N584" s="22">
        <v>80.1259434838</v>
      </c>
    </row>
    <row r="585" spans="2:14">
      <c r="B585" s="16" t="s">
        <v>133</v>
      </c>
      <c r="C585" s="17" t="s">
        <v>163</v>
      </c>
      <c r="D585" s="18"/>
      <c r="E585" s="18" t="s">
        <v>244</v>
      </c>
      <c r="F585" s="17" t="s">
        <v>135</v>
      </c>
      <c r="G585" s="19">
        <v>44658.599351851859</v>
      </c>
      <c r="H585" s="19">
        <v>45363</v>
      </c>
      <c r="I585" s="17" t="s">
        <v>137</v>
      </c>
      <c r="J585" s="20">
        <v>7709864</v>
      </c>
      <c r="K585" s="21">
        <v>6185900</v>
      </c>
      <c r="L585" s="20">
        <v>6177590.6383147677</v>
      </c>
      <c r="M585" s="21">
        <v>7709864</v>
      </c>
      <c r="N585" s="22">
        <v>80.125805569500002</v>
      </c>
    </row>
    <row r="586" spans="2:14">
      <c r="B586" s="16" t="s">
        <v>133</v>
      </c>
      <c r="C586" s="17" t="s">
        <v>163</v>
      </c>
      <c r="D586" s="18"/>
      <c r="E586" s="18" t="s">
        <v>244</v>
      </c>
      <c r="F586" s="17" t="s">
        <v>135</v>
      </c>
      <c r="G586" s="19">
        <v>44673.625358796293</v>
      </c>
      <c r="H586" s="19">
        <v>45547</v>
      </c>
      <c r="I586" s="17" t="s">
        <v>137</v>
      </c>
      <c r="J586" s="20">
        <v>1274250</v>
      </c>
      <c r="K586" s="21">
        <v>1010849</v>
      </c>
      <c r="L586" s="20">
        <v>1005095.3990705649</v>
      </c>
      <c r="M586" s="21">
        <v>1274250</v>
      </c>
      <c r="N586" s="22">
        <v>78.877410168400004</v>
      </c>
    </row>
    <row r="587" spans="2:14">
      <c r="B587" s="16" t="s">
        <v>133</v>
      </c>
      <c r="C587" s="17" t="s">
        <v>163</v>
      </c>
      <c r="D587" s="18"/>
      <c r="E587" s="18" t="s">
        <v>244</v>
      </c>
      <c r="F587" s="17" t="s">
        <v>135</v>
      </c>
      <c r="G587" s="19">
        <v>44679.596875000003</v>
      </c>
      <c r="H587" s="19">
        <v>45547</v>
      </c>
      <c r="I587" s="17" t="s">
        <v>137</v>
      </c>
      <c r="J587" s="20">
        <v>6371230</v>
      </c>
      <c r="K587" s="21">
        <v>5063287</v>
      </c>
      <c r="L587" s="20">
        <v>5025483.1458496368</v>
      </c>
      <c r="M587" s="21">
        <v>6371230</v>
      </c>
      <c r="N587" s="22">
        <v>78.877754308799993</v>
      </c>
    </row>
    <row r="588" spans="2:14">
      <c r="B588" s="16" t="s">
        <v>133</v>
      </c>
      <c r="C588" s="17" t="s">
        <v>163</v>
      </c>
      <c r="D588" s="18"/>
      <c r="E588" s="18" t="s">
        <v>244</v>
      </c>
      <c r="F588" s="17" t="s">
        <v>135</v>
      </c>
      <c r="G588" s="19">
        <v>44694.522511574076</v>
      </c>
      <c r="H588" s="19">
        <v>45547</v>
      </c>
      <c r="I588" s="17" t="s">
        <v>137</v>
      </c>
      <c r="J588" s="20">
        <v>2548490</v>
      </c>
      <c r="K588" s="21">
        <v>2034356</v>
      </c>
      <c r="L588" s="20">
        <v>2010190.1664268936</v>
      </c>
      <c r="M588" s="21">
        <v>2548490</v>
      </c>
      <c r="N588" s="22">
        <v>78.877694887000004</v>
      </c>
    </row>
    <row r="589" spans="2:14">
      <c r="B589" s="16" t="s">
        <v>133</v>
      </c>
      <c r="C589" s="17" t="s">
        <v>163</v>
      </c>
      <c r="D589" s="18"/>
      <c r="E589" s="18" t="s">
        <v>244</v>
      </c>
      <c r="F589" s="17" t="s">
        <v>135</v>
      </c>
      <c r="G589" s="19">
        <v>44698.615937500006</v>
      </c>
      <c r="H589" s="19">
        <v>45547</v>
      </c>
      <c r="I589" s="17" t="s">
        <v>137</v>
      </c>
      <c r="J589" s="20">
        <v>1274250</v>
      </c>
      <c r="K589" s="21">
        <v>1018384</v>
      </c>
      <c r="L589" s="20">
        <v>1005095.0537113419</v>
      </c>
      <c r="M589" s="21">
        <v>1274250</v>
      </c>
      <c r="N589" s="22">
        <v>78.877383065399997</v>
      </c>
    </row>
    <row r="590" spans="2:14">
      <c r="B590" s="16" t="s">
        <v>133</v>
      </c>
      <c r="C590" s="17" t="s">
        <v>163</v>
      </c>
      <c r="D590" s="18"/>
      <c r="E590" s="18" t="s">
        <v>244</v>
      </c>
      <c r="F590" s="17" t="s">
        <v>135</v>
      </c>
      <c r="G590" s="19">
        <v>44700.521701388883</v>
      </c>
      <c r="H590" s="19">
        <v>45547</v>
      </c>
      <c r="I590" s="17" t="s">
        <v>137</v>
      </c>
      <c r="J590" s="20">
        <v>1274250</v>
      </c>
      <c r="K590" s="21">
        <v>1018985</v>
      </c>
      <c r="L590" s="20">
        <v>1005094.1378419806</v>
      </c>
      <c r="M590" s="21">
        <v>1274250</v>
      </c>
      <c r="N590" s="22">
        <v>78.877311190300006</v>
      </c>
    </row>
    <row r="591" spans="2:14">
      <c r="B591" s="16" t="s">
        <v>133</v>
      </c>
      <c r="C591" s="17" t="s">
        <v>163</v>
      </c>
      <c r="D591" s="18"/>
      <c r="E591" s="18" t="s">
        <v>244</v>
      </c>
      <c r="F591" s="17" t="s">
        <v>135</v>
      </c>
      <c r="G591" s="19">
        <v>44718.546354166661</v>
      </c>
      <c r="H591" s="19">
        <v>45547</v>
      </c>
      <c r="I591" s="17" t="s">
        <v>137</v>
      </c>
      <c r="J591" s="20">
        <v>1274250</v>
      </c>
      <c r="K591" s="21">
        <v>1024411</v>
      </c>
      <c r="L591" s="20">
        <v>1005080.2901497902</v>
      </c>
      <c r="M591" s="21">
        <v>1274250</v>
      </c>
      <c r="N591" s="22">
        <v>78.876224457500001</v>
      </c>
    </row>
    <row r="592" spans="2:14">
      <c r="B592" s="16" t="s">
        <v>133</v>
      </c>
      <c r="C592" s="17" t="s">
        <v>163</v>
      </c>
      <c r="D592" s="18"/>
      <c r="E592" s="18" t="s">
        <v>244</v>
      </c>
      <c r="F592" s="17" t="s">
        <v>135</v>
      </c>
      <c r="G592" s="19">
        <v>44721.503923611104</v>
      </c>
      <c r="H592" s="19">
        <v>45547</v>
      </c>
      <c r="I592" s="17" t="s">
        <v>137</v>
      </c>
      <c r="J592" s="20">
        <v>2548490</v>
      </c>
      <c r="K592" s="21">
        <v>2050632</v>
      </c>
      <c r="L592" s="20">
        <v>2010151.0852443858</v>
      </c>
      <c r="M592" s="21">
        <v>2548490</v>
      </c>
      <c r="N592" s="22">
        <v>78.876161383600007</v>
      </c>
    </row>
    <row r="593" spans="2:14">
      <c r="B593" s="16" t="s">
        <v>133</v>
      </c>
      <c r="C593" s="17" t="s">
        <v>163</v>
      </c>
      <c r="D593" s="18"/>
      <c r="E593" s="18" t="s">
        <v>244</v>
      </c>
      <c r="F593" s="17" t="s">
        <v>135</v>
      </c>
      <c r="G593" s="19">
        <v>44756.603391203702</v>
      </c>
      <c r="H593" s="19">
        <v>45547</v>
      </c>
      <c r="I593" s="17" t="s">
        <v>137</v>
      </c>
      <c r="J593" s="20">
        <v>3740466</v>
      </c>
      <c r="K593" s="21">
        <v>3025316</v>
      </c>
      <c r="L593" s="20">
        <v>3015284.1284184209</v>
      </c>
      <c r="M593" s="21">
        <v>3740466</v>
      </c>
      <c r="N593" s="22">
        <v>80.612526044000006</v>
      </c>
    </row>
    <row r="594" spans="2:14">
      <c r="B594" s="16" t="s">
        <v>133</v>
      </c>
      <c r="C594" s="17" t="s">
        <v>163</v>
      </c>
      <c r="D594" s="18"/>
      <c r="E594" s="18" t="s">
        <v>244</v>
      </c>
      <c r="F594" s="17" t="s">
        <v>135</v>
      </c>
      <c r="G594" s="19">
        <v>44774.601643518523</v>
      </c>
      <c r="H594" s="19">
        <v>45547</v>
      </c>
      <c r="I594" s="17" t="s">
        <v>137</v>
      </c>
      <c r="J594" s="20">
        <v>11221398</v>
      </c>
      <c r="K594" s="21">
        <v>9124767</v>
      </c>
      <c r="L594" s="20">
        <v>9045902.0404673275</v>
      </c>
      <c r="M594" s="21">
        <v>11221398</v>
      </c>
      <c r="N594" s="22">
        <v>80.612968548699996</v>
      </c>
    </row>
    <row r="595" spans="2:14">
      <c r="B595" s="16" t="s">
        <v>133</v>
      </c>
      <c r="C595" s="17" t="s">
        <v>163</v>
      </c>
      <c r="D595" s="18"/>
      <c r="E595" s="18" t="s">
        <v>244</v>
      </c>
      <c r="F595" s="17" t="s">
        <v>135</v>
      </c>
      <c r="G595" s="19">
        <v>44775.648206018523</v>
      </c>
      <c r="H595" s="19">
        <v>45825</v>
      </c>
      <c r="I595" s="17" t="s">
        <v>137</v>
      </c>
      <c r="J595" s="20">
        <v>7056848</v>
      </c>
      <c r="K595" s="21">
        <v>5079110</v>
      </c>
      <c r="L595" s="20">
        <v>5022672.481076532</v>
      </c>
      <c r="M595" s="21">
        <v>7056848</v>
      </c>
      <c r="N595" s="22">
        <v>71.174446170300001</v>
      </c>
    </row>
    <row r="596" spans="2:14">
      <c r="B596" s="16" t="s">
        <v>133</v>
      </c>
      <c r="C596" s="17" t="s">
        <v>163</v>
      </c>
      <c r="D596" s="18"/>
      <c r="E596" s="18" t="s">
        <v>244</v>
      </c>
      <c r="F596" s="17" t="s">
        <v>135</v>
      </c>
      <c r="G596" s="19">
        <v>44789.543437499997</v>
      </c>
      <c r="H596" s="19">
        <v>45603</v>
      </c>
      <c r="I596" s="17" t="s">
        <v>137</v>
      </c>
      <c r="J596" s="20">
        <v>13081982</v>
      </c>
      <c r="K596" s="21">
        <v>10127056</v>
      </c>
      <c r="L596" s="20">
        <v>10298409.958754685</v>
      </c>
      <c r="M596" s="21">
        <v>13081982</v>
      </c>
      <c r="N596" s="22">
        <v>78.722092407399998</v>
      </c>
    </row>
    <row r="597" spans="2:14">
      <c r="B597" s="16" t="s">
        <v>133</v>
      </c>
      <c r="C597" s="17" t="s">
        <v>163</v>
      </c>
      <c r="D597" s="18"/>
      <c r="E597" s="18" t="s">
        <v>244</v>
      </c>
      <c r="F597" s="17" t="s">
        <v>135</v>
      </c>
      <c r="G597" s="19">
        <v>44790.535335648143</v>
      </c>
      <c r="H597" s="19">
        <v>45603</v>
      </c>
      <c r="I597" s="17" t="s">
        <v>137</v>
      </c>
      <c r="J597" s="20">
        <v>10465589</v>
      </c>
      <c r="K597" s="21">
        <v>8104548</v>
      </c>
      <c r="L597" s="20">
        <v>8238732.4376868512</v>
      </c>
      <c r="M597" s="21">
        <v>10465589</v>
      </c>
      <c r="N597" s="22">
        <v>78.722109550499994</v>
      </c>
    </row>
    <row r="598" spans="2:14">
      <c r="B598" s="16" t="s">
        <v>133</v>
      </c>
      <c r="C598" s="17" t="s">
        <v>163</v>
      </c>
      <c r="D598" s="18"/>
      <c r="E598" s="18" t="s">
        <v>244</v>
      </c>
      <c r="F598" s="17" t="s">
        <v>135</v>
      </c>
      <c r="G598" s="19">
        <v>44790.536365740743</v>
      </c>
      <c r="H598" s="19">
        <v>46098</v>
      </c>
      <c r="I598" s="17" t="s">
        <v>137</v>
      </c>
      <c r="J598" s="20">
        <v>1523560</v>
      </c>
      <c r="K598" s="21">
        <v>1021862</v>
      </c>
      <c r="L598" s="20">
        <v>1004623.5986452452</v>
      </c>
      <c r="M598" s="21">
        <v>1523560</v>
      </c>
      <c r="N598" s="22">
        <v>65.939221208600003</v>
      </c>
    </row>
    <row r="599" spans="2:14">
      <c r="B599" s="16" t="s">
        <v>133</v>
      </c>
      <c r="C599" s="17" t="s">
        <v>163</v>
      </c>
      <c r="D599" s="18"/>
      <c r="E599" s="18" t="s">
        <v>244</v>
      </c>
      <c r="F599" s="17" t="s">
        <v>135</v>
      </c>
      <c r="G599" s="19">
        <v>44796.531319444446</v>
      </c>
      <c r="H599" s="19">
        <v>46210</v>
      </c>
      <c r="I599" s="17" t="s">
        <v>137</v>
      </c>
      <c r="J599" s="20">
        <v>1564448</v>
      </c>
      <c r="K599" s="21">
        <v>1016284</v>
      </c>
      <c r="L599" s="20">
        <v>1031841.2514645425</v>
      </c>
      <c r="M599" s="21">
        <v>1564448</v>
      </c>
      <c r="N599" s="22">
        <v>65.955611913200002</v>
      </c>
    </row>
    <row r="600" spans="2:14">
      <c r="B600" s="16" t="s">
        <v>133</v>
      </c>
      <c r="C600" s="17" t="s">
        <v>163</v>
      </c>
      <c r="D600" s="18"/>
      <c r="E600" s="18" t="s">
        <v>244</v>
      </c>
      <c r="F600" s="17" t="s">
        <v>135</v>
      </c>
      <c r="G600" s="19">
        <v>44806.529895833337</v>
      </c>
      <c r="H600" s="19">
        <v>45363</v>
      </c>
      <c r="I600" s="17" t="s">
        <v>137</v>
      </c>
      <c r="J600" s="20">
        <v>6097036</v>
      </c>
      <c r="K600" s="21">
        <v>5093670</v>
      </c>
      <c r="L600" s="20">
        <v>5148051.7943998408</v>
      </c>
      <c r="M600" s="21">
        <v>6097036</v>
      </c>
      <c r="N600" s="22">
        <v>84.435318971399994</v>
      </c>
    </row>
    <row r="601" spans="2:14">
      <c r="B601" s="16" t="s">
        <v>133</v>
      </c>
      <c r="C601" s="17" t="s">
        <v>163</v>
      </c>
      <c r="D601" s="18"/>
      <c r="E601" s="18" t="s">
        <v>244</v>
      </c>
      <c r="F601" s="17" t="s">
        <v>135</v>
      </c>
      <c r="G601" s="19">
        <v>44810.531736111108</v>
      </c>
      <c r="H601" s="19">
        <v>45363</v>
      </c>
      <c r="I601" s="17" t="s">
        <v>137</v>
      </c>
      <c r="J601" s="20">
        <v>6097036</v>
      </c>
      <c r="K601" s="21">
        <v>5100877</v>
      </c>
      <c r="L601" s="20">
        <v>5148048.8471143451</v>
      </c>
      <c r="M601" s="21">
        <v>6097036</v>
      </c>
      <c r="N601" s="22">
        <v>84.435270631700007</v>
      </c>
    </row>
    <row r="602" spans="2:14">
      <c r="B602" s="16" t="s">
        <v>133</v>
      </c>
      <c r="C602" s="17" t="s">
        <v>163</v>
      </c>
      <c r="D602" s="18"/>
      <c r="E602" s="18" t="s">
        <v>244</v>
      </c>
      <c r="F602" s="17" t="s">
        <v>135</v>
      </c>
      <c r="G602" s="19">
        <v>44813.59474537037</v>
      </c>
      <c r="H602" s="19">
        <v>45363</v>
      </c>
      <c r="I602" s="17" t="s">
        <v>137</v>
      </c>
      <c r="J602" s="20">
        <v>1219407</v>
      </c>
      <c r="K602" s="21">
        <v>1021256</v>
      </c>
      <c r="L602" s="20">
        <v>1029608.9374372654</v>
      </c>
      <c r="M602" s="21">
        <v>1219407</v>
      </c>
      <c r="N602" s="22">
        <v>84.435216251599996</v>
      </c>
    </row>
    <row r="603" spans="2:14">
      <c r="B603" s="16" t="s">
        <v>133</v>
      </c>
      <c r="C603" s="17" t="s">
        <v>163</v>
      </c>
      <c r="D603" s="18"/>
      <c r="E603" s="18" t="s">
        <v>244</v>
      </c>
      <c r="F603" s="17" t="s">
        <v>135</v>
      </c>
      <c r="G603" s="19">
        <v>44824.527361111112</v>
      </c>
      <c r="H603" s="19">
        <v>45363</v>
      </c>
      <c r="I603" s="17" t="s">
        <v>137</v>
      </c>
      <c r="J603" s="20">
        <v>6097036</v>
      </c>
      <c r="K603" s="21">
        <v>5126096</v>
      </c>
      <c r="L603" s="20">
        <v>5148026.5308170216</v>
      </c>
      <c r="M603" s="21">
        <v>6097036</v>
      </c>
      <c r="N603" s="22">
        <v>84.434904612899999</v>
      </c>
    </row>
    <row r="604" spans="2:14">
      <c r="B604" s="16" t="s">
        <v>133</v>
      </c>
      <c r="C604" s="17" t="s">
        <v>163</v>
      </c>
      <c r="D604" s="18"/>
      <c r="E604" s="18" t="s">
        <v>244</v>
      </c>
      <c r="F604" s="17" t="s">
        <v>135</v>
      </c>
      <c r="G604" s="19">
        <v>44866.545925925922</v>
      </c>
      <c r="H604" s="19">
        <v>47288</v>
      </c>
      <c r="I604" s="17" t="s">
        <v>137</v>
      </c>
      <c r="J604" s="20">
        <v>18692664</v>
      </c>
      <c r="K604" s="21">
        <v>10000002</v>
      </c>
      <c r="L604" s="20">
        <v>10217922.45384682</v>
      </c>
      <c r="M604" s="21">
        <v>18692664</v>
      </c>
      <c r="N604" s="22">
        <v>54.662740708599998</v>
      </c>
    </row>
    <row r="605" spans="2:14">
      <c r="B605" s="16" t="s">
        <v>133</v>
      </c>
      <c r="C605" s="17" t="s">
        <v>163</v>
      </c>
      <c r="D605" s="18"/>
      <c r="E605" s="18" t="s">
        <v>244</v>
      </c>
      <c r="F605" s="17" t="s">
        <v>135</v>
      </c>
      <c r="G605" s="19">
        <v>44869.472118055557</v>
      </c>
      <c r="H605" s="19">
        <v>47288</v>
      </c>
      <c r="I605" s="17" t="s">
        <v>137</v>
      </c>
      <c r="J605" s="20">
        <v>41123846</v>
      </c>
      <c r="K605" s="21">
        <v>22023691</v>
      </c>
      <c r="L605" s="20">
        <v>22479741.270330191</v>
      </c>
      <c r="M605" s="21">
        <v>41123846</v>
      </c>
      <c r="N605" s="22">
        <v>54.663518753399998</v>
      </c>
    </row>
    <row r="606" spans="2:14">
      <c r="B606" s="16" t="s">
        <v>133</v>
      </c>
      <c r="C606" s="17" t="s">
        <v>163</v>
      </c>
      <c r="D606" s="18"/>
      <c r="E606" s="18" t="s">
        <v>244</v>
      </c>
      <c r="F606" s="17" t="s">
        <v>135</v>
      </c>
      <c r="G606" s="19">
        <v>44909.555868055555</v>
      </c>
      <c r="H606" s="19">
        <v>46098</v>
      </c>
      <c r="I606" s="17" t="s">
        <v>137</v>
      </c>
      <c r="J606" s="20">
        <v>5954624</v>
      </c>
      <c r="K606" s="21">
        <v>4130412</v>
      </c>
      <c r="L606" s="20">
        <v>4018223.9458005708</v>
      </c>
      <c r="M606" s="21">
        <v>5954624</v>
      </c>
      <c r="N606" s="22">
        <v>67.480733389700006</v>
      </c>
    </row>
    <row r="607" spans="2:14">
      <c r="B607" s="16" t="s">
        <v>133</v>
      </c>
      <c r="C607" s="17" t="s">
        <v>163</v>
      </c>
      <c r="D607" s="18"/>
      <c r="E607" s="18" t="s">
        <v>244</v>
      </c>
      <c r="F607" s="17" t="s">
        <v>135</v>
      </c>
      <c r="G607" s="19">
        <v>44936.443483796291</v>
      </c>
      <c r="H607" s="19">
        <v>45603</v>
      </c>
      <c r="I607" s="17" t="s">
        <v>137</v>
      </c>
      <c r="J607" s="20">
        <v>74527810</v>
      </c>
      <c r="K607" s="21">
        <v>60000000</v>
      </c>
      <c r="L607" s="20">
        <v>61786716.157632783</v>
      </c>
      <c r="M607" s="21">
        <v>74527810</v>
      </c>
      <c r="N607" s="22">
        <v>82.904242265600004</v>
      </c>
    </row>
    <row r="608" spans="2:14">
      <c r="B608" s="16" t="s">
        <v>133</v>
      </c>
      <c r="C608" s="17" t="s">
        <v>163</v>
      </c>
      <c r="D608" s="18"/>
      <c r="E608" s="18" t="s">
        <v>244</v>
      </c>
      <c r="F608" s="17" t="s">
        <v>135</v>
      </c>
      <c r="G608" s="19">
        <v>44939.511666666665</v>
      </c>
      <c r="H608" s="19">
        <v>45363</v>
      </c>
      <c r="I608" s="17" t="s">
        <v>137</v>
      </c>
      <c r="J608" s="20">
        <v>11538369</v>
      </c>
      <c r="K608" s="21">
        <v>10010808</v>
      </c>
      <c r="L608" s="20">
        <v>10295906.926975582</v>
      </c>
      <c r="M608" s="21">
        <v>11538369</v>
      </c>
      <c r="N608" s="22">
        <v>89.231909006999999</v>
      </c>
    </row>
    <row r="609" spans="2:14">
      <c r="B609" s="16" t="s">
        <v>133</v>
      </c>
      <c r="C609" s="17" t="s">
        <v>163</v>
      </c>
      <c r="D609" s="18"/>
      <c r="E609" s="18" t="s">
        <v>244</v>
      </c>
      <c r="F609" s="17" t="s">
        <v>135</v>
      </c>
      <c r="G609" s="19">
        <v>44993.612013888887</v>
      </c>
      <c r="H609" s="19">
        <v>45363</v>
      </c>
      <c r="I609" s="17" t="s">
        <v>137</v>
      </c>
      <c r="J609" s="20">
        <v>23076741</v>
      </c>
      <c r="K609" s="21">
        <v>20410713</v>
      </c>
      <c r="L609" s="20">
        <v>20592205.418238543</v>
      </c>
      <c r="M609" s="21">
        <v>23076741</v>
      </c>
      <c r="N609" s="22">
        <v>89.233594198800006</v>
      </c>
    </row>
    <row r="610" spans="2:14">
      <c r="B610" s="16" t="s">
        <v>133</v>
      </c>
      <c r="C610" s="17" t="s">
        <v>163</v>
      </c>
      <c r="D610" s="18"/>
      <c r="E610" s="18" t="s">
        <v>244</v>
      </c>
      <c r="F610" s="17" t="s">
        <v>135</v>
      </c>
      <c r="G610" s="19">
        <v>45048.611736111117</v>
      </c>
      <c r="H610" s="19">
        <v>45825</v>
      </c>
      <c r="I610" s="17" t="s">
        <v>137</v>
      </c>
      <c r="J610" s="20">
        <v>52341097</v>
      </c>
      <c r="K610" s="21">
        <v>41362877</v>
      </c>
      <c r="L610" s="20">
        <v>40704473.996574968</v>
      </c>
      <c r="M610" s="21">
        <v>52341097</v>
      </c>
      <c r="N610" s="22">
        <v>77.767712810000006</v>
      </c>
    </row>
    <row r="611" spans="2:14">
      <c r="B611" s="16" t="s">
        <v>133</v>
      </c>
      <c r="C611" s="17" t="s">
        <v>163</v>
      </c>
      <c r="D611" s="18"/>
      <c r="E611" s="18" t="s">
        <v>244</v>
      </c>
      <c r="F611" s="17" t="s">
        <v>135</v>
      </c>
      <c r="G611" s="19">
        <v>45049.486851851856</v>
      </c>
      <c r="H611" s="19">
        <v>47288</v>
      </c>
      <c r="I611" s="17" t="s">
        <v>137</v>
      </c>
      <c r="J611" s="20">
        <v>14431557</v>
      </c>
      <c r="K611" s="21">
        <v>8002870</v>
      </c>
      <c r="L611" s="20">
        <v>8174328.3742080545</v>
      </c>
      <c r="M611" s="21">
        <v>14431557</v>
      </c>
      <c r="N611" s="22">
        <v>56.642040593499999</v>
      </c>
    </row>
    <row r="612" spans="2:14">
      <c r="B612" s="16" t="s">
        <v>133</v>
      </c>
      <c r="C612" s="17" t="s">
        <v>163</v>
      </c>
      <c r="D612" s="18"/>
      <c r="E612" s="18" t="s">
        <v>244</v>
      </c>
      <c r="F612" s="17" t="s">
        <v>135</v>
      </c>
      <c r="G612" s="19">
        <v>45051.612256944441</v>
      </c>
      <c r="H612" s="19">
        <v>45603</v>
      </c>
      <c r="I612" s="17" t="s">
        <v>137</v>
      </c>
      <c r="J612" s="20">
        <v>24181918</v>
      </c>
      <c r="K612" s="21">
        <v>20174246</v>
      </c>
      <c r="L612" s="20">
        <v>20596579.488549538</v>
      </c>
      <c r="M612" s="21">
        <v>24181918</v>
      </c>
      <c r="N612" s="22">
        <v>85.173473371900002</v>
      </c>
    </row>
    <row r="613" spans="2:14">
      <c r="B613" s="16" t="s">
        <v>133</v>
      </c>
      <c r="C613" s="17" t="s">
        <v>163</v>
      </c>
      <c r="D613" s="18"/>
      <c r="E613" s="18" t="s">
        <v>244</v>
      </c>
      <c r="F613" s="17" t="s">
        <v>135</v>
      </c>
      <c r="G613" s="19">
        <v>45064.65420138889</v>
      </c>
      <c r="H613" s="19">
        <v>46098</v>
      </c>
      <c r="I613" s="17" t="s">
        <v>137</v>
      </c>
      <c r="J613" s="20">
        <v>70942460</v>
      </c>
      <c r="K613" s="21">
        <v>51112329</v>
      </c>
      <c r="L613" s="20">
        <v>50232198.167120062</v>
      </c>
      <c r="M613" s="21">
        <v>70942460</v>
      </c>
      <c r="N613" s="22">
        <v>70.806958437999995</v>
      </c>
    </row>
    <row r="614" spans="2:14">
      <c r="B614" s="16" t="s">
        <v>133</v>
      </c>
      <c r="C614" s="17" t="s">
        <v>163</v>
      </c>
      <c r="D614" s="18"/>
      <c r="E614" s="18" t="s">
        <v>244</v>
      </c>
      <c r="F614" s="17" t="s">
        <v>135</v>
      </c>
      <c r="G614" s="19">
        <v>45065.552094907405</v>
      </c>
      <c r="H614" s="19">
        <v>47651</v>
      </c>
      <c r="I614" s="17" t="s">
        <v>137</v>
      </c>
      <c r="J614" s="20">
        <v>25351500</v>
      </c>
      <c r="K614" s="21">
        <v>13009546</v>
      </c>
      <c r="L614" s="20">
        <v>13217999.165726697</v>
      </c>
      <c r="M614" s="21">
        <v>25351500</v>
      </c>
      <c r="N614" s="22">
        <v>52.138923399900001</v>
      </c>
    </row>
    <row r="615" spans="2:14">
      <c r="B615" s="16" t="s">
        <v>133</v>
      </c>
      <c r="C615" s="17" t="s">
        <v>163</v>
      </c>
      <c r="D615" s="18"/>
      <c r="E615" s="18" t="s">
        <v>244</v>
      </c>
      <c r="F615" s="17" t="s">
        <v>135</v>
      </c>
      <c r="G615" s="19">
        <v>45072.51671296297</v>
      </c>
      <c r="H615" s="19">
        <v>47351</v>
      </c>
      <c r="I615" s="17" t="s">
        <v>137</v>
      </c>
      <c r="J615" s="20">
        <v>23786242.465803999</v>
      </c>
      <c r="K615" s="21">
        <v>12983058</v>
      </c>
      <c r="L615" s="20">
        <v>13164499.476516666</v>
      </c>
      <c r="M615" s="21">
        <v>23786242.465803999</v>
      </c>
      <c r="N615" s="22">
        <v>55.345015066800002</v>
      </c>
    </row>
    <row r="616" spans="2:14">
      <c r="B616" s="16" t="s">
        <v>133</v>
      </c>
      <c r="C616" s="17" t="s">
        <v>163</v>
      </c>
      <c r="D616" s="18"/>
      <c r="E616" s="18" t="s">
        <v>244</v>
      </c>
      <c r="F616" s="17" t="s">
        <v>135</v>
      </c>
      <c r="G616" s="19">
        <v>45093.591261574082</v>
      </c>
      <c r="H616" s="19">
        <v>45363</v>
      </c>
      <c r="I616" s="17" t="s">
        <v>137</v>
      </c>
      <c r="J616" s="20">
        <v>5605261</v>
      </c>
      <c r="K616" s="21">
        <v>5118890</v>
      </c>
      <c r="L616" s="20">
        <v>5148030.0778063256</v>
      </c>
      <c r="M616" s="21">
        <v>5605261</v>
      </c>
      <c r="N616" s="22">
        <v>91.842825477800005</v>
      </c>
    </row>
    <row r="617" spans="2:14">
      <c r="B617" s="16" t="s">
        <v>133</v>
      </c>
      <c r="C617" s="17" t="s">
        <v>163</v>
      </c>
      <c r="D617" s="18"/>
      <c r="E617" s="18" t="s">
        <v>244</v>
      </c>
      <c r="F617" s="17" t="s">
        <v>135</v>
      </c>
      <c r="G617" s="19">
        <v>45097.52542824074</v>
      </c>
      <c r="H617" s="19">
        <v>45363</v>
      </c>
      <c r="I617" s="17" t="s">
        <v>137</v>
      </c>
      <c r="J617" s="20">
        <v>11210520</v>
      </c>
      <c r="K617" s="21">
        <v>10252191</v>
      </c>
      <c r="L617" s="20">
        <v>10296027.786954982</v>
      </c>
      <c r="M617" s="21">
        <v>11210520</v>
      </c>
      <c r="N617" s="22">
        <v>91.842553128299997</v>
      </c>
    </row>
    <row r="618" spans="2:14">
      <c r="B618" s="16" t="s">
        <v>133</v>
      </c>
      <c r="C618" s="17" t="s">
        <v>163</v>
      </c>
      <c r="D618" s="18"/>
      <c r="E618" s="18" t="s">
        <v>244</v>
      </c>
      <c r="F618" s="17" t="s">
        <v>135</v>
      </c>
      <c r="G618" s="19">
        <v>45097.525937499995</v>
      </c>
      <c r="H618" s="19">
        <v>45825</v>
      </c>
      <c r="I618" s="17" t="s">
        <v>137</v>
      </c>
      <c r="J618" s="20">
        <v>73906304</v>
      </c>
      <c r="K618" s="21">
        <v>58098601</v>
      </c>
      <c r="L618" s="20">
        <v>58333248.675752163</v>
      </c>
      <c r="M618" s="21">
        <v>73906304</v>
      </c>
      <c r="N618" s="22">
        <v>78.928650898000001</v>
      </c>
    </row>
    <row r="619" spans="2:14">
      <c r="B619" s="16" t="s">
        <v>133</v>
      </c>
      <c r="C619" s="17" t="s">
        <v>163</v>
      </c>
      <c r="D619" s="18"/>
      <c r="E619" s="18" t="s">
        <v>244</v>
      </c>
      <c r="F619" s="17" t="s">
        <v>135</v>
      </c>
      <c r="G619" s="19">
        <v>45140.499375000007</v>
      </c>
      <c r="H619" s="19">
        <v>47351</v>
      </c>
      <c r="I619" s="17" t="s">
        <v>137</v>
      </c>
      <c r="J619" s="20">
        <v>125784821.91807</v>
      </c>
      <c r="K619" s="21">
        <v>70025218</v>
      </c>
      <c r="L619" s="20">
        <v>71530920.542666391</v>
      </c>
      <c r="M619" s="21">
        <v>125784821.91807</v>
      </c>
      <c r="N619" s="22">
        <v>56.867688368000003</v>
      </c>
    </row>
    <row r="620" spans="2:14">
      <c r="B620" s="16" t="s">
        <v>133</v>
      </c>
      <c r="C620" s="17" t="s">
        <v>163</v>
      </c>
      <c r="D620" s="18"/>
      <c r="E620" s="18" t="s">
        <v>244</v>
      </c>
      <c r="F620" s="17" t="s">
        <v>135</v>
      </c>
      <c r="G620" s="19">
        <v>45154.537534722222</v>
      </c>
      <c r="H620" s="19">
        <v>45547</v>
      </c>
      <c r="I620" s="17" t="s">
        <v>137</v>
      </c>
      <c r="J620" s="20">
        <v>35250820</v>
      </c>
      <c r="K620" s="21">
        <v>31579234</v>
      </c>
      <c r="L620" s="20">
        <v>31158740.902104344</v>
      </c>
      <c r="M620" s="21">
        <v>35250820</v>
      </c>
      <c r="N620" s="22">
        <v>88.391535011399995</v>
      </c>
    </row>
    <row r="621" spans="2:14">
      <c r="B621" s="16" t="s">
        <v>133</v>
      </c>
      <c r="C621" s="17" t="s">
        <v>163</v>
      </c>
      <c r="D621" s="18"/>
      <c r="E621" s="18" t="s">
        <v>244</v>
      </c>
      <c r="F621" s="17" t="s">
        <v>135</v>
      </c>
      <c r="G621" s="19">
        <v>45208.504976851851</v>
      </c>
      <c r="H621" s="19">
        <v>47351</v>
      </c>
      <c r="I621" s="17" t="s">
        <v>137</v>
      </c>
      <c r="J621" s="20">
        <v>75470893.150841996</v>
      </c>
      <c r="K621" s="21">
        <v>43044073</v>
      </c>
      <c r="L621" s="20">
        <v>42922203.749240324</v>
      </c>
      <c r="M621" s="21">
        <v>75470893.150841996</v>
      </c>
      <c r="N621" s="22">
        <v>56.872526555999997</v>
      </c>
    </row>
    <row r="622" spans="2:14">
      <c r="B622" s="16" t="s">
        <v>133</v>
      </c>
      <c r="C622" s="17" t="s">
        <v>163</v>
      </c>
      <c r="D622" s="18"/>
      <c r="E622" s="18" t="s">
        <v>244</v>
      </c>
      <c r="F622" s="17" t="s">
        <v>135</v>
      </c>
      <c r="G622" s="19">
        <v>45240.583993055559</v>
      </c>
      <c r="H622" s="19">
        <v>45729</v>
      </c>
      <c r="I622" s="17" t="s">
        <v>137</v>
      </c>
      <c r="J622" s="20">
        <v>32316780</v>
      </c>
      <c r="K622" s="21">
        <v>27795206</v>
      </c>
      <c r="L622" s="20">
        <v>27432079.482390996</v>
      </c>
      <c r="M622" s="21">
        <v>32316780</v>
      </c>
      <c r="N622" s="22">
        <v>84.884940524399994</v>
      </c>
    </row>
    <row r="623" spans="2:14">
      <c r="B623" s="16" t="s">
        <v>133</v>
      </c>
      <c r="C623" s="17" t="s">
        <v>163</v>
      </c>
      <c r="D623" s="18"/>
      <c r="E623" s="18" t="s">
        <v>244</v>
      </c>
      <c r="F623" s="17" t="s">
        <v>135</v>
      </c>
      <c r="G623" s="19">
        <v>45258.46738425926</v>
      </c>
      <c r="H623" s="19">
        <v>47351</v>
      </c>
      <c r="I623" s="17" t="s">
        <v>137</v>
      </c>
      <c r="J623" s="20">
        <v>104084324.657746</v>
      </c>
      <c r="K623" s="21">
        <v>59595172</v>
      </c>
      <c r="L623" s="20">
        <v>60296352.201778829</v>
      </c>
      <c r="M623" s="21">
        <v>104084324.657746</v>
      </c>
      <c r="N623" s="22">
        <v>57.930291040500002</v>
      </c>
    </row>
    <row r="624" spans="2:14">
      <c r="B624" s="16" t="s">
        <v>141</v>
      </c>
      <c r="C624" s="17" t="s">
        <v>174</v>
      </c>
      <c r="D624" s="18"/>
      <c r="E624" s="18" t="s">
        <v>244</v>
      </c>
      <c r="F624" s="17" t="s">
        <v>135</v>
      </c>
      <c r="G624" s="19">
        <v>44699.533101851848</v>
      </c>
      <c r="H624" s="19">
        <v>47232</v>
      </c>
      <c r="I624" s="17" t="s">
        <v>137</v>
      </c>
      <c r="J624" s="20">
        <v>24947672</v>
      </c>
      <c r="K624" s="21">
        <v>15058561</v>
      </c>
      <c r="L624" s="20">
        <v>15235510.74791701</v>
      </c>
      <c r="M624" s="21">
        <v>24947672</v>
      </c>
      <c r="N624" s="22">
        <v>61.069869556999997</v>
      </c>
    </row>
    <row r="625" spans="2:14">
      <c r="B625" s="16" t="s">
        <v>141</v>
      </c>
      <c r="C625" s="17" t="s">
        <v>174</v>
      </c>
      <c r="D625" s="18"/>
      <c r="E625" s="18" t="s">
        <v>244</v>
      </c>
      <c r="F625" s="17" t="s">
        <v>135</v>
      </c>
      <c r="G625" s="19">
        <v>44705.641689814816</v>
      </c>
      <c r="H625" s="19">
        <v>47232</v>
      </c>
      <c r="I625" s="17" t="s">
        <v>137</v>
      </c>
      <c r="J625" s="20">
        <v>1663180</v>
      </c>
      <c r="K625" s="21">
        <v>1005464</v>
      </c>
      <c r="L625" s="20">
        <v>1015725.6717286694</v>
      </c>
      <c r="M625" s="21">
        <v>1663180</v>
      </c>
      <c r="N625" s="22">
        <v>61.071301466400001</v>
      </c>
    </row>
    <row r="626" spans="2:14">
      <c r="B626" s="16" t="s">
        <v>141</v>
      </c>
      <c r="C626" s="17" t="s">
        <v>174</v>
      </c>
      <c r="D626" s="18"/>
      <c r="E626" s="18" t="s">
        <v>244</v>
      </c>
      <c r="F626" s="17" t="s">
        <v>135</v>
      </c>
      <c r="G626" s="19">
        <v>44707.506307870368</v>
      </c>
      <c r="H626" s="19">
        <v>47232</v>
      </c>
      <c r="I626" s="17" t="s">
        <v>137</v>
      </c>
      <c r="J626" s="20">
        <v>1663180</v>
      </c>
      <c r="K626" s="21">
        <v>1005985</v>
      </c>
      <c r="L626" s="20">
        <v>1015733.2365345054</v>
      </c>
      <c r="M626" s="21">
        <v>1663180</v>
      </c>
      <c r="N626" s="22">
        <v>61.071756306300003</v>
      </c>
    </row>
    <row r="627" spans="2:14">
      <c r="B627" s="16" t="s">
        <v>141</v>
      </c>
      <c r="C627" s="17" t="s">
        <v>174</v>
      </c>
      <c r="D627" s="18"/>
      <c r="E627" s="18" t="s">
        <v>244</v>
      </c>
      <c r="F627" s="17" t="s">
        <v>135</v>
      </c>
      <c r="G627" s="19">
        <v>44708.539537037039</v>
      </c>
      <c r="H627" s="19">
        <v>47232</v>
      </c>
      <c r="I627" s="17" t="s">
        <v>137</v>
      </c>
      <c r="J627" s="20">
        <v>1663180</v>
      </c>
      <c r="K627" s="21">
        <v>1006249</v>
      </c>
      <c r="L627" s="20">
        <v>1015736.9255731687</v>
      </c>
      <c r="M627" s="21">
        <v>1663180</v>
      </c>
      <c r="N627" s="22">
        <v>61.0719781126</v>
      </c>
    </row>
    <row r="628" spans="2:14">
      <c r="B628" s="16" t="s">
        <v>141</v>
      </c>
      <c r="C628" s="17" t="s">
        <v>174</v>
      </c>
      <c r="D628" s="18"/>
      <c r="E628" s="18" t="s">
        <v>244</v>
      </c>
      <c r="F628" s="17" t="s">
        <v>135</v>
      </c>
      <c r="G628" s="19">
        <v>44708.543715277774</v>
      </c>
      <c r="H628" s="19">
        <v>47232</v>
      </c>
      <c r="I628" s="17" t="s">
        <v>137</v>
      </c>
      <c r="J628" s="20">
        <v>1663180</v>
      </c>
      <c r="K628" s="21">
        <v>1006249</v>
      </c>
      <c r="L628" s="20">
        <v>1015736.9255731687</v>
      </c>
      <c r="M628" s="21">
        <v>1663180</v>
      </c>
      <c r="N628" s="22">
        <v>61.0719781126</v>
      </c>
    </row>
    <row r="629" spans="2:14">
      <c r="B629" s="16" t="s">
        <v>141</v>
      </c>
      <c r="C629" s="17" t="s">
        <v>174</v>
      </c>
      <c r="D629" s="18"/>
      <c r="E629" s="18" t="s">
        <v>244</v>
      </c>
      <c r="F629" s="17" t="s">
        <v>135</v>
      </c>
      <c r="G629" s="19">
        <v>44720.527442129627</v>
      </c>
      <c r="H629" s="19">
        <v>47232</v>
      </c>
      <c r="I629" s="17" t="s">
        <v>137</v>
      </c>
      <c r="J629" s="20">
        <v>4989540</v>
      </c>
      <c r="K629" s="21">
        <v>3028110</v>
      </c>
      <c r="L629" s="20">
        <v>3047331.3978983704</v>
      </c>
      <c r="M629" s="21">
        <v>4989540</v>
      </c>
      <c r="N629" s="22">
        <v>61.0743955935</v>
      </c>
    </row>
    <row r="630" spans="2:14">
      <c r="B630" s="16" t="s">
        <v>141</v>
      </c>
      <c r="C630" s="17" t="s">
        <v>174</v>
      </c>
      <c r="D630" s="18"/>
      <c r="E630" s="18" t="s">
        <v>244</v>
      </c>
      <c r="F630" s="17" t="s">
        <v>135</v>
      </c>
      <c r="G630" s="19">
        <v>44722.511793981481</v>
      </c>
      <c r="H630" s="19">
        <v>47232</v>
      </c>
      <c r="I630" s="17" t="s">
        <v>137</v>
      </c>
      <c r="J630" s="20">
        <v>4989540</v>
      </c>
      <c r="K630" s="21">
        <v>3029673</v>
      </c>
      <c r="L630" s="20">
        <v>3047349.3305335492</v>
      </c>
      <c r="M630" s="21">
        <v>4989540</v>
      </c>
      <c r="N630" s="22">
        <v>61.074754998099998</v>
      </c>
    </row>
    <row r="631" spans="2:14">
      <c r="B631" s="16" t="s">
        <v>141</v>
      </c>
      <c r="C631" s="17" t="s">
        <v>174</v>
      </c>
      <c r="D631" s="18"/>
      <c r="E631" s="18" t="s">
        <v>244</v>
      </c>
      <c r="F631" s="17" t="s">
        <v>135</v>
      </c>
      <c r="G631" s="19">
        <v>44747.59069444445</v>
      </c>
      <c r="H631" s="19">
        <v>47232</v>
      </c>
      <c r="I631" s="17" t="s">
        <v>137</v>
      </c>
      <c r="J631" s="20">
        <v>19958132</v>
      </c>
      <c r="K631" s="21">
        <v>12196767</v>
      </c>
      <c r="L631" s="20">
        <v>12190063.923134308</v>
      </c>
      <c r="M631" s="21">
        <v>19958132</v>
      </c>
      <c r="N631" s="22">
        <v>61.078180679100001</v>
      </c>
    </row>
    <row r="632" spans="2:14">
      <c r="B632" s="16" t="s">
        <v>141</v>
      </c>
      <c r="C632" s="17" t="s">
        <v>174</v>
      </c>
      <c r="D632" s="18"/>
      <c r="E632" s="18" t="s">
        <v>244</v>
      </c>
      <c r="F632" s="17" t="s">
        <v>135</v>
      </c>
      <c r="G632" s="19">
        <v>44986.621030092596</v>
      </c>
      <c r="H632" s="19">
        <v>46889</v>
      </c>
      <c r="I632" s="17" t="s">
        <v>137</v>
      </c>
      <c r="J632" s="20">
        <v>143879451</v>
      </c>
      <c r="K632" s="21">
        <v>102147971</v>
      </c>
      <c r="L632" s="20">
        <v>100861192.78668891</v>
      </c>
      <c r="M632" s="21">
        <v>143879451</v>
      </c>
      <c r="N632" s="22">
        <v>70.101179901400002</v>
      </c>
    </row>
    <row r="633" spans="2:14">
      <c r="B633" s="16" t="s">
        <v>141</v>
      </c>
      <c r="C633" s="17" t="s">
        <v>174</v>
      </c>
      <c r="D633" s="18"/>
      <c r="E633" s="18" t="s">
        <v>244</v>
      </c>
      <c r="F633" s="17" t="s">
        <v>135</v>
      </c>
      <c r="G633" s="19">
        <v>45202.611446759263</v>
      </c>
      <c r="H633" s="19">
        <v>47232</v>
      </c>
      <c r="I633" s="17" t="s">
        <v>137</v>
      </c>
      <c r="J633" s="20">
        <v>376425204</v>
      </c>
      <c r="K633" s="21">
        <v>234799726</v>
      </c>
      <c r="L633" s="20">
        <v>229442889.07475021</v>
      </c>
      <c r="M633" s="21">
        <v>376425204</v>
      </c>
      <c r="N633" s="22">
        <v>60.953115422800003</v>
      </c>
    </row>
    <row r="634" spans="2:14">
      <c r="B634" s="16" t="s">
        <v>141</v>
      </c>
      <c r="C634" s="17" t="s">
        <v>174</v>
      </c>
      <c r="D634" s="18"/>
      <c r="E634" s="18" t="s">
        <v>244</v>
      </c>
      <c r="F634" s="17" t="s">
        <v>135</v>
      </c>
      <c r="G634" s="19">
        <v>45217.615995370368</v>
      </c>
      <c r="H634" s="19">
        <v>46889</v>
      </c>
      <c r="I634" s="17" t="s">
        <v>137</v>
      </c>
      <c r="J634" s="20">
        <v>13989040</v>
      </c>
      <c r="K634" s="21">
        <v>9264384</v>
      </c>
      <c r="L634" s="20">
        <v>9064162.7261108235</v>
      </c>
      <c r="M634" s="21">
        <v>13989040</v>
      </c>
      <c r="N634" s="22">
        <v>64.794744500799993</v>
      </c>
    </row>
    <row r="635" spans="2:14">
      <c r="B635" s="16" t="s">
        <v>141</v>
      </c>
      <c r="C635" s="17" t="s">
        <v>174</v>
      </c>
      <c r="D635" s="18"/>
      <c r="E635" s="18" t="s">
        <v>244</v>
      </c>
      <c r="F635" s="17" t="s">
        <v>135</v>
      </c>
      <c r="G635" s="19">
        <v>45229.608715277784</v>
      </c>
      <c r="H635" s="19">
        <v>46889</v>
      </c>
      <c r="I635" s="17" t="s">
        <v>137</v>
      </c>
      <c r="J635" s="20">
        <v>139890410</v>
      </c>
      <c r="K635" s="21">
        <v>92906850</v>
      </c>
      <c r="L635" s="20">
        <v>90579533.205068305</v>
      </c>
      <c r="M635" s="21">
        <v>139890410</v>
      </c>
      <c r="N635" s="22">
        <v>64.7503522258</v>
      </c>
    </row>
    <row r="636" spans="2:14">
      <c r="B636" s="16" t="s">
        <v>141</v>
      </c>
      <c r="C636" s="17" t="s">
        <v>174</v>
      </c>
      <c r="D636" s="18"/>
      <c r="E636" s="18" t="s">
        <v>244</v>
      </c>
      <c r="F636" s="17" t="s">
        <v>135</v>
      </c>
      <c r="G636" s="19">
        <v>45253.606111111112</v>
      </c>
      <c r="H636" s="19">
        <v>47232</v>
      </c>
      <c r="I636" s="17" t="s">
        <v>137</v>
      </c>
      <c r="J636" s="20">
        <v>45632056</v>
      </c>
      <c r="K636" s="21">
        <v>29279590</v>
      </c>
      <c r="L636" s="20">
        <v>29585362.962759793</v>
      </c>
      <c r="M636" s="21">
        <v>45632056</v>
      </c>
      <c r="N636" s="22">
        <v>64.834604346500001</v>
      </c>
    </row>
    <row r="637" spans="2:14">
      <c r="B637" s="16" t="s">
        <v>133</v>
      </c>
      <c r="C637" s="17" t="s">
        <v>247</v>
      </c>
      <c r="D637" s="18"/>
      <c r="E637" s="18" t="s">
        <v>244</v>
      </c>
      <c r="F637" s="17"/>
      <c r="G637" s="19">
        <v>45093.605949074074</v>
      </c>
      <c r="H637" s="19">
        <v>46889</v>
      </c>
      <c r="I637" s="17" t="s">
        <v>137</v>
      </c>
      <c r="J637" s="20">
        <v>18300000</v>
      </c>
      <c r="K637" s="21">
        <v>12100108</v>
      </c>
      <c r="L637" s="20">
        <v>12155103.583349558</v>
      </c>
      <c r="M637" s="21">
        <v>18300000</v>
      </c>
      <c r="N637" s="22">
        <v>66.421331056599996</v>
      </c>
    </row>
    <row r="638" spans="2:14">
      <c r="B638" s="16" t="s">
        <v>241</v>
      </c>
      <c r="C638" s="17" t="s">
        <v>247</v>
      </c>
      <c r="D638" s="18"/>
      <c r="E638" s="18" t="s">
        <v>244</v>
      </c>
      <c r="F638" s="17"/>
      <c r="G638" s="19">
        <v>45230.516840277778</v>
      </c>
      <c r="H638" s="19">
        <v>46889</v>
      </c>
      <c r="I638" s="17" t="s">
        <v>137</v>
      </c>
      <c r="J638" s="20">
        <v>37470547</v>
      </c>
      <c r="K638" s="21">
        <v>25091886</v>
      </c>
      <c r="L638" s="20">
        <v>24887989.344708268</v>
      </c>
      <c r="M638" s="21">
        <v>37470547</v>
      </c>
      <c r="N638" s="22">
        <v>66.420138848500002</v>
      </c>
    </row>
    <row r="639" spans="2:14">
      <c r="B639" s="16" t="s">
        <v>241</v>
      </c>
      <c r="C639" s="17" t="s">
        <v>247</v>
      </c>
      <c r="D639" s="18"/>
      <c r="E639" s="18" t="s">
        <v>244</v>
      </c>
      <c r="F639" s="17"/>
      <c r="G639" s="19">
        <v>45260.455069444441</v>
      </c>
      <c r="H639" s="19">
        <v>46889</v>
      </c>
      <c r="I639" s="17" t="s">
        <v>137</v>
      </c>
      <c r="J639" s="20">
        <v>110448287</v>
      </c>
      <c r="K639" s="21">
        <v>75302056</v>
      </c>
      <c r="L639" s="20">
        <v>75967761.449243501</v>
      </c>
      <c r="M639" s="21">
        <v>110448287</v>
      </c>
      <c r="N639" s="22">
        <v>68.781294407299995</v>
      </c>
    </row>
    <row r="640" spans="2:14">
      <c r="B640" s="16" t="s">
        <v>133</v>
      </c>
      <c r="C640" s="17" t="s">
        <v>178</v>
      </c>
      <c r="D640" s="18"/>
      <c r="E640" s="18" t="s">
        <v>244</v>
      </c>
      <c r="F640" s="17" t="s">
        <v>135</v>
      </c>
      <c r="G640" s="19">
        <v>44916.581030092595</v>
      </c>
      <c r="H640" s="19">
        <v>46630</v>
      </c>
      <c r="I640" s="17" t="s">
        <v>137</v>
      </c>
      <c r="J640" s="20">
        <v>15210693</v>
      </c>
      <c r="K640" s="21">
        <v>10116436</v>
      </c>
      <c r="L640" s="20">
        <v>10136572.399726341</v>
      </c>
      <c r="M640" s="21">
        <v>15210693</v>
      </c>
      <c r="N640" s="22">
        <v>66.641095180400001</v>
      </c>
    </row>
    <row r="641" spans="2:14">
      <c r="B641" s="16" t="s">
        <v>133</v>
      </c>
      <c r="C641" s="17" t="s">
        <v>178</v>
      </c>
      <c r="D641" s="18"/>
      <c r="E641" s="18" t="s">
        <v>244</v>
      </c>
      <c r="F641" s="17" t="s">
        <v>135</v>
      </c>
      <c r="G641" s="19">
        <v>44988.651087962957</v>
      </c>
      <c r="H641" s="19">
        <v>46630</v>
      </c>
      <c r="I641" s="17" t="s">
        <v>137</v>
      </c>
      <c r="J641" s="20">
        <v>152106854</v>
      </c>
      <c r="K641" s="21">
        <v>102621916</v>
      </c>
      <c r="L641" s="20">
        <v>100777338.16370624</v>
      </c>
      <c r="M641" s="21">
        <v>152106854</v>
      </c>
      <c r="N641" s="22">
        <v>66.254304466600004</v>
      </c>
    </row>
    <row r="642" spans="2:14">
      <c r="B642" s="16" t="s">
        <v>133</v>
      </c>
      <c r="C642" s="17" t="s">
        <v>178</v>
      </c>
      <c r="D642" s="18"/>
      <c r="E642" s="18" t="s">
        <v>244</v>
      </c>
      <c r="F642" s="17" t="s">
        <v>135</v>
      </c>
      <c r="G642" s="19">
        <v>45015.549675925926</v>
      </c>
      <c r="H642" s="19">
        <v>46630</v>
      </c>
      <c r="I642" s="17" t="s">
        <v>137</v>
      </c>
      <c r="J642" s="20">
        <v>74682194</v>
      </c>
      <c r="K642" s="21">
        <v>50346578</v>
      </c>
      <c r="L642" s="20">
        <v>50391014.407487027</v>
      </c>
      <c r="M642" s="21">
        <v>74682194</v>
      </c>
      <c r="N642" s="22">
        <v>67.473934158199995</v>
      </c>
    </row>
    <row r="643" spans="2:14">
      <c r="B643" s="16" t="s">
        <v>133</v>
      </c>
      <c r="C643" s="17" t="s">
        <v>178</v>
      </c>
      <c r="D643" s="18"/>
      <c r="E643" s="18" t="s">
        <v>244</v>
      </c>
      <c r="F643" s="17" t="s">
        <v>135</v>
      </c>
      <c r="G643" s="19">
        <v>45056.525717592587</v>
      </c>
      <c r="H643" s="19">
        <v>46630</v>
      </c>
      <c r="I643" s="17" t="s">
        <v>137</v>
      </c>
      <c r="J643" s="20">
        <v>7468214</v>
      </c>
      <c r="K643" s="21">
        <v>4996439</v>
      </c>
      <c r="L643" s="20">
        <v>4951123.677316024</v>
      </c>
      <c r="M643" s="21">
        <v>7468214</v>
      </c>
      <c r="N643" s="22">
        <v>66.295953454400006</v>
      </c>
    </row>
    <row r="644" spans="2:14">
      <c r="B644" s="16" t="s">
        <v>133</v>
      </c>
      <c r="C644" s="17" t="s">
        <v>178</v>
      </c>
      <c r="D644" s="18"/>
      <c r="E644" s="18" t="s">
        <v>244</v>
      </c>
      <c r="F644" s="17" t="s">
        <v>135</v>
      </c>
      <c r="G644" s="19">
        <v>45093.594108796293</v>
      </c>
      <c r="H644" s="19">
        <v>46630</v>
      </c>
      <c r="I644" s="17" t="s">
        <v>137</v>
      </c>
      <c r="J644" s="20">
        <v>5864883</v>
      </c>
      <c r="K644" s="21">
        <v>4012054</v>
      </c>
      <c r="L644" s="20">
        <v>4031174.1994799897</v>
      </c>
      <c r="M644" s="21">
        <v>5864883</v>
      </c>
      <c r="N644" s="22">
        <v>68.734094089899997</v>
      </c>
    </row>
    <row r="645" spans="2:14">
      <c r="B645" s="16" t="s">
        <v>133</v>
      </c>
      <c r="C645" s="17" t="s">
        <v>178</v>
      </c>
      <c r="D645" s="18"/>
      <c r="E645" s="18" t="s">
        <v>244</v>
      </c>
      <c r="F645" s="17" t="s">
        <v>135</v>
      </c>
      <c r="G645" s="19">
        <v>45114.528009259266</v>
      </c>
      <c r="H645" s="19">
        <v>46630</v>
      </c>
      <c r="I645" s="17" t="s">
        <v>137</v>
      </c>
      <c r="J645" s="20">
        <v>29324381</v>
      </c>
      <c r="K645" s="21">
        <v>20186848</v>
      </c>
      <c r="L645" s="20">
        <v>20156705.593824491</v>
      </c>
      <c r="M645" s="21">
        <v>29324381</v>
      </c>
      <c r="N645" s="22">
        <v>68.737019866899999</v>
      </c>
    </row>
    <row r="646" spans="2:14">
      <c r="B646" s="16" t="s">
        <v>133</v>
      </c>
      <c r="C646" s="17" t="s">
        <v>178</v>
      </c>
      <c r="D646" s="18"/>
      <c r="E646" s="18" t="s">
        <v>244</v>
      </c>
      <c r="F646" s="17" t="s">
        <v>135</v>
      </c>
      <c r="G646" s="19">
        <v>45169.520428240743</v>
      </c>
      <c r="H646" s="19">
        <v>46630</v>
      </c>
      <c r="I646" s="17" t="s">
        <v>137</v>
      </c>
      <c r="J646" s="20">
        <v>2932433</v>
      </c>
      <c r="K646" s="21">
        <v>2051835</v>
      </c>
      <c r="L646" s="20">
        <v>2015552.2911191613</v>
      </c>
      <c r="M646" s="21">
        <v>2932433</v>
      </c>
      <c r="N646" s="22">
        <v>68.733106301800007</v>
      </c>
    </row>
    <row r="647" spans="2:14">
      <c r="B647" s="16" t="s">
        <v>133</v>
      </c>
      <c r="C647" s="17" t="s">
        <v>178</v>
      </c>
      <c r="D647" s="18"/>
      <c r="E647" s="18" t="s">
        <v>244</v>
      </c>
      <c r="F647" s="17" t="s">
        <v>135</v>
      </c>
      <c r="G647" s="19">
        <v>45230.517800925925</v>
      </c>
      <c r="H647" s="19">
        <v>45946</v>
      </c>
      <c r="I647" s="17" t="s">
        <v>137</v>
      </c>
      <c r="J647" s="20">
        <v>30235616</v>
      </c>
      <c r="K647" s="21">
        <v>24586300</v>
      </c>
      <c r="L647" s="20">
        <v>25062841.157868203</v>
      </c>
      <c r="M647" s="21">
        <v>30235616</v>
      </c>
      <c r="N647" s="22">
        <v>82.8917828493</v>
      </c>
    </row>
    <row r="648" spans="2:14">
      <c r="B648" s="16" t="s">
        <v>133</v>
      </c>
      <c r="C648" s="17" t="s">
        <v>178</v>
      </c>
      <c r="D648" s="18"/>
      <c r="E648" s="18" t="s">
        <v>244</v>
      </c>
      <c r="F648" s="17" t="s">
        <v>135</v>
      </c>
      <c r="G648" s="19">
        <v>45232.591793981483</v>
      </c>
      <c r="H648" s="19">
        <v>46104</v>
      </c>
      <c r="I648" s="17" t="s">
        <v>137</v>
      </c>
      <c r="J648" s="20">
        <v>223630834</v>
      </c>
      <c r="K648" s="21">
        <v>175551428</v>
      </c>
      <c r="L648" s="20">
        <v>175441301.10059807</v>
      </c>
      <c r="M648" s="21">
        <v>223630834</v>
      </c>
      <c r="N648" s="22">
        <v>78.451302068900006</v>
      </c>
    </row>
    <row r="649" spans="2:14">
      <c r="B649" s="16" t="s">
        <v>133</v>
      </c>
      <c r="C649" s="17" t="s">
        <v>178</v>
      </c>
      <c r="D649" s="18"/>
      <c r="E649" s="18" t="s">
        <v>244</v>
      </c>
      <c r="F649" s="17" t="s">
        <v>135</v>
      </c>
      <c r="G649" s="19">
        <v>45233.485740740747</v>
      </c>
      <c r="H649" s="19">
        <v>46104</v>
      </c>
      <c r="I649" s="17" t="s">
        <v>137</v>
      </c>
      <c r="J649" s="20">
        <v>198073007</v>
      </c>
      <c r="K649" s="21">
        <v>155537229</v>
      </c>
      <c r="L649" s="20">
        <v>155390914.47855139</v>
      </c>
      <c r="M649" s="21">
        <v>198073007</v>
      </c>
      <c r="N649" s="22">
        <v>78.451333087799995</v>
      </c>
    </row>
    <row r="650" spans="2:14">
      <c r="B650" s="16" t="s">
        <v>133</v>
      </c>
      <c r="C650" s="17" t="s">
        <v>183</v>
      </c>
      <c r="D650" s="18"/>
      <c r="E650" s="18" t="s">
        <v>244</v>
      </c>
      <c r="F650" s="17" t="s">
        <v>135</v>
      </c>
      <c r="G650" s="19">
        <v>44678.498298611114</v>
      </c>
      <c r="H650" s="19">
        <v>45484</v>
      </c>
      <c r="I650" s="17" t="s">
        <v>137</v>
      </c>
      <c r="J650" s="20">
        <v>3740466</v>
      </c>
      <c r="K650" s="21">
        <v>3011752</v>
      </c>
      <c r="L650" s="20">
        <v>3072245.731199685</v>
      </c>
      <c r="M650" s="21">
        <v>3740466</v>
      </c>
      <c r="N650" s="22">
        <v>82.135373806399997</v>
      </c>
    </row>
    <row r="651" spans="2:14">
      <c r="B651" s="16" t="s">
        <v>133</v>
      </c>
      <c r="C651" s="17" t="s">
        <v>183</v>
      </c>
      <c r="D651" s="18"/>
      <c r="E651" s="18" t="s">
        <v>244</v>
      </c>
      <c r="F651" s="17" t="s">
        <v>135</v>
      </c>
      <c r="G651" s="19">
        <v>44679.501666666663</v>
      </c>
      <c r="H651" s="19">
        <v>45484</v>
      </c>
      <c r="I651" s="17" t="s">
        <v>137</v>
      </c>
      <c r="J651" s="20">
        <v>14961864</v>
      </c>
      <c r="K651" s="21">
        <v>12050631</v>
      </c>
      <c r="L651" s="20">
        <v>12288992.08972335</v>
      </c>
      <c r="M651" s="21">
        <v>14961864</v>
      </c>
      <c r="N651" s="22">
        <v>82.135435061600006</v>
      </c>
    </row>
    <row r="652" spans="2:14">
      <c r="B652" s="16" t="s">
        <v>133</v>
      </c>
      <c r="C652" s="17" t="s">
        <v>183</v>
      </c>
      <c r="D652" s="18"/>
      <c r="E652" s="18" t="s">
        <v>244</v>
      </c>
      <c r="F652" s="17" t="s">
        <v>135</v>
      </c>
      <c r="G652" s="19">
        <v>44685.503958333327</v>
      </c>
      <c r="H652" s="19">
        <v>45484</v>
      </c>
      <c r="I652" s="17" t="s">
        <v>137</v>
      </c>
      <c r="J652" s="20">
        <v>2493641</v>
      </c>
      <c r="K652" s="21">
        <v>2012055</v>
      </c>
      <c r="L652" s="20">
        <v>2048172.6286335059</v>
      </c>
      <c r="M652" s="21">
        <v>2493641</v>
      </c>
      <c r="N652" s="22">
        <v>82.135825831899993</v>
      </c>
    </row>
    <row r="653" spans="2:14">
      <c r="B653" s="16" t="s">
        <v>133</v>
      </c>
      <c r="C653" s="17" t="s">
        <v>183</v>
      </c>
      <c r="D653" s="18"/>
      <c r="E653" s="18" t="s">
        <v>244</v>
      </c>
      <c r="F653" s="17" t="s">
        <v>135</v>
      </c>
      <c r="G653" s="19">
        <v>44693.531157407408</v>
      </c>
      <c r="H653" s="19">
        <v>45484</v>
      </c>
      <c r="I653" s="17" t="s">
        <v>137</v>
      </c>
      <c r="J653" s="20">
        <v>1246825</v>
      </c>
      <c r="K653" s="21">
        <v>1008439</v>
      </c>
      <c r="L653" s="20">
        <v>1024092.0235143439</v>
      </c>
      <c r="M653" s="21">
        <v>1246825</v>
      </c>
      <c r="N653" s="22">
        <v>82.135987288899997</v>
      </c>
    </row>
    <row r="654" spans="2:14">
      <c r="B654" s="16" t="s">
        <v>133</v>
      </c>
      <c r="C654" s="17" t="s">
        <v>183</v>
      </c>
      <c r="D654" s="18"/>
      <c r="E654" s="18" t="s">
        <v>244</v>
      </c>
      <c r="F654" s="17" t="s">
        <v>135</v>
      </c>
      <c r="G654" s="19">
        <v>44699.523252314815</v>
      </c>
      <c r="H654" s="19">
        <v>45484</v>
      </c>
      <c r="I654" s="17" t="s">
        <v>137</v>
      </c>
      <c r="J654" s="20">
        <v>4987291</v>
      </c>
      <c r="K654" s="21">
        <v>4040986</v>
      </c>
      <c r="L654" s="20">
        <v>4096374.1474196408</v>
      </c>
      <c r="M654" s="21">
        <v>4987291</v>
      </c>
      <c r="N654" s="22">
        <v>82.1362568861</v>
      </c>
    </row>
    <row r="655" spans="2:14">
      <c r="B655" s="16" t="s">
        <v>133</v>
      </c>
      <c r="C655" s="17" t="s">
        <v>183</v>
      </c>
      <c r="D655" s="18"/>
      <c r="E655" s="18" t="s">
        <v>244</v>
      </c>
      <c r="F655" s="17" t="s">
        <v>135</v>
      </c>
      <c r="G655" s="19">
        <v>44713.523148148153</v>
      </c>
      <c r="H655" s="19">
        <v>45484</v>
      </c>
      <c r="I655" s="17" t="s">
        <v>137</v>
      </c>
      <c r="J655" s="20">
        <v>3740466</v>
      </c>
      <c r="K655" s="21">
        <v>3043397</v>
      </c>
      <c r="L655" s="20">
        <v>3072285.7197715067</v>
      </c>
      <c r="M655" s="21">
        <v>3740466</v>
      </c>
      <c r="N655" s="22">
        <v>82.136442886300003</v>
      </c>
    </row>
    <row r="656" spans="2:14">
      <c r="B656" s="16" t="s">
        <v>133</v>
      </c>
      <c r="C656" s="17" t="s">
        <v>183</v>
      </c>
      <c r="D656" s="18"/>
      <c r="E656" s="18" t="s">
        <v>244</v>
      </c>
      <c r="F656" s="17" t="s">
        <v>135</v>
      </c>
      <c r="G656" s="19">
        <v>44875.538831018523</v>
      </c>
      <c r="H656" s="19">
        <v>45302</v>
      </c>
      <c r="I656" s="17" t="s">
        <v>137</v>
      </c>
      <c r="J656" s="20">
        <v>67853425</v>
      </c>
      <c r="K656" s="21">
        <v>60483288</v>
      </c>
      <c r="L656" s="20">
        <v>61378777.481786758</v>
      </c>
      <c r="M656" s="21">
        <v>67853425</v>
      </c>
      <c r="N656" s="22">
        <v>90.457891376600003</v>
      </c>
    </row>
    <row r="657" spans="2:14">
      <c r="B657" s="16" t="s">
        <v>133</v>
      </c>
      <c r="C657" s="17" t="s">
        <v>183</v>
      </c>
      <c r="D657" s="18"/>
      <c r="E657" s="18" t="s">
        <v>244</v>
      </c>
      <c r="F657" s="17" t="s">
        <v>135</v>
      </c>
      <c r="G657" s="19">
        <v>45267.595810185187</v>
      </c>
      <c r="H657" s="19">
        <v>45484</v>
      </c>
      <c r="I657" s="17" t="s">
        <v>137</v>
      </c>
      <c r="J657" s="20">
        <v>64936437</v>
      </c>
      <c r="K657" s="21">
        <v>61012603</v>
      </c>
      <c r="L657" s="20">
        <v>61448904.525296383</v>
      </c>
      <c r="M657" s="21">
        <v>64936437</v>
      </c>
      <c r="N657" s="22">
        <v>94.629313470499994</v>
      </c>
    </row>
    <row r="658" spans="2:14">
      <c r="B658" s="16" t="s">
        <v>133</v>
      </c>
      <c r="C658" s="17" t="s">
        <v>183</v>
      </c>
      <c r="D658" s="18"/>
      <c r="E658" s="18" t="s">
        <v>244</v>
      </c>
      <c r="F658" s="17" t="s">
        <v>135</v>
      </c>
      <c r="G658" s="19">
        <v>45274.503668981481</v>
      </c>
      <c r="H658" s="19">
        <v>45799</v>
      </c>
      <c r="I658" s="17" t="s">
        <v>137</v>
      </c>
      <c r="J658" s="20">
        <v>104136162</v>
      </c>
      <c r="K658" s="21">
        <v>90543699</v>
      </c>
      <c r="L658" s="20">
        <v>90981665.324688897</v>
      </c>
      <c r="M658" s="21">
        <v>104136162</v>
      </c>
      <c r="N658" s="22">
        <v>87.367983971499996</v>
      </c>
    </row>
    <row r="659" spans="2:14">
      <c r="B659" s="16" t="s">
        <v>133</v>
      </c>
      <c r="C659" s="17" t="s">
        <v>280</v>
      </c>
      <c r="D659" s="18"/>
      <c r="E659" s="18"/>
      <c r="F659" s="17"/>
      <c r="G659" s="19">
        <v>44700.523229166669</v>
      </c>
      <c r="H659" s="19">
        <v>46931</v>
      </c>
      <c r="I659" s="17" t="s">
        <v>137</v>
      </c>
      <c r="J659" s="20">
        <v>1671793</v>
      </c>
      <c r="K659" s="21">
        <v>1014726</v>
      </c>
      <c r="L659" s="20">
        <v>1000936.7343281652</v>
      </c>
      <c r="M659" s="21">
        <v>1671793</v>
      </c>
      <c r="N659" s="22">
        <v>59.872049609500003</v>
      </c>
    </row>
    <row r="660" spans="2:14">
      <c r="B660" s="16" t="s">
        <v>133</v>
      </c>
      <c r="C660" s="17" t="s">
        <v>280</v>
      </c>
      <c r="D660" s="18"/>
      <c r="E660" s="18"/>
      <c r="F660" s="17"/>
      <c r="G660" s="19">
        <v>44714.531354166669</v>
      </c>
      <c r="H660" s="19">
        <v>46931</v>
      </c>
      <c r="I660" s="17" t="s">
        <v>137</v>
      </c>
      <c r="J660" s="20">
        <v>30092429</v>
      </c>
      <c r="K660" s="21">
        <v>18338659</v>
      </c>
      <c r="L660" s="20">
        <v>18016258.92823045</v>
      </c>
      <c r="M660" s="21">
        <v>30092429</v>
      </c>
      <c r="N660" s="22">
        <v>59.869739754900003</v>
      </c>
    </row>
    <row r="661" spans="2:14">
      <c r="B661" s="16" t="s">
        <v>133</v>
      </c>
      <c r="C661" s="17" t="s">
        <v>280</v>
      </c>
      <c r="D661" s="18"/>
      <c r="E661" s="18"/>
      <c r="F661" s="17"/>
      <c r="G661" s="19">
        <v>44715.528819444444</v>
      </c>
      <c r="H661" s="19">
        <v>46931</v>
      </c>
      <c r="I661" s="17" t="s">
        <v>137</v>
      </c>
      <c r="J661" s="20">
        <v>8359009</v>
      </c>
      <c r="K661" s="21">
        <v>5095720</v>
      </c>
      <c r="L661" s="20">
        <v>5004650.4354695883</v>
      </c>
      <c r="M661" s="21">
        <v>8359009</v>
      </c>
      <c r="N661" s="22">
        <v>59.871336847099997</v>
      </c>
    </row>
    <row r="662" spans="2:14">
      <c r="B662" s="16" t="s">
        <v>133</v>
      </c>
      <c r="C662" s="17" t="s">
        <v>280</v>
      </c>
      <c r="D662" s="18"/>
      <c r="E662" s="18"/>
      <c r="F662" s="17"/>
      <c r="G662" s="19">
        <v>44718.540092592593</v>
      </c>
      <c r="H662" s="19">
        <v>46931</v>
      </c>
      <c r="I662" s="17" t="s">
        <v>137</v>
      </c>
      <c r="J662" s="20">
        <v>10030803</v>
      </c>
      <c r="K662" s="21">
        <v>6120164</v>
      </c>
      <c r="L662" s="20">
        <v>6005550.6293684775</v>
      </c>
      <c r="M662" s="21">
        <v>10030803</v>
      </c>
      <c r="N662" s="22">
        <v>59.871085389400001</v>
      </c>
    </row>
    <row r="663" spans="2:14">
      <c r="B663" s="16" t="s">
        <v>133</v>
      </c>
      <c r="C663" s="17" t="s">
        <v>280</v>
      </c>
      <c r="D663" s="18"/>
      <c r="E663" s="18"/>
      <c r="F663" s="17"/>
      <c r="G663" s="19">
        <v>44721.507789351854</v>
      </c>
      <c r="H663" s="19">
        <v>46931</v>
      </c>
      <c r="I663" s="17" t="s">
        <v>137</v>
      </c>
      <c r="J663" s="20">
        <v>3343609</v>
      </c>
      <c r="K663" s="21">
        <v>2041752</v>
      </c>
      <c r="L663" s="20">
        <v>2001789.0185886088</v>
      </c>
      <c r="M663" s="21">
        <v>3343609</v>
      </c>
      <c r="N663" s="22">
        <v>59.869112045999998</v>
      </c>
    </row>
    <row r="664" spans="2:14">
      <c r="B664" s="16" t="s">
        <v>133</v>
      </c>
      <c r="C664" s="17" t="s">
        <v>280</v>
      </c>
      <c r="D664" s="18"/>
      <c r="E664" s="18"/>
      <c r="F664" s="17"/>
      <c r="G664" s="19">
        <v>44743.616342592592</v>
      </c>
      <c r="H664" s="19">
        <v>46931</v>
      </c>
      <c r="I664" s="17" t="s">
        <v>137</v>
      </c>
      <c r="J664" s="20">
        <v>6579992</v>
      </c>
      <c r="K664" s="21">
        <v>4002216</v>
      </c>
      <c r="L664" s="20">
        <v>4003395.4026950793</v>
      </c>
      <c r="M664" s="21">
        <v>6579992</v>
      </c>
      <c r="N664" s="22">
        <v>60.841949392899998</v>
      </c>
    </row>
    <row r="665" spans="2:14">
      <c r="B665" s="16" t="s">
        <v>133</v>
      </c>
      <c r="C665" s="17" t="s">
        <v>280</v>
      </c>
      <c r="D665" s="18"/>
      <c r="E665" s="18"/>
      <c r="F665" s="17"/>
      <c r="G665" s="19">
        <v>44746.504201388889</v>
      </c>
      <c r="H665" s="19">
        <v>46931</v>
      </c>
      <c r="I665" s="17" t="s">
        <v>137</v>
      </c>
      <c r="J665" s="20">
        <v>13160001</v>
      </c>
      <c r="K665" s="21">
        <v>8011782</v>
      </c>
      <c r="L665" s="20">
        <v>8007096.2630847134</v>
      </c>
      <c r="M665" s="21">
        <v>13160001</v>
      </c>
      <c r="N665" s="22">
        <v>60.844191904600002</v>
      </c>
    </row>
    <row r="666" spans="2:14">
      <c r="B666" s="16" t="s">
        <v>133</v>
      </c>
      <c r="C666" s="17" t="s">
        <v>280</v>
      </c>
      <c r="D666" s="18"/>
      <c r="E666" s="18"/>
      <c r="F666" s="17"/>
      <c r="G666" s="19">
        <v>44783.500474537039</v>
      </c>
      <c r="H666" s="19">
        <v>46931</v>
      </c>
      <c r="I666" s="17" t="s">
        <v>137</v>
      </c>
      <c r="J666" s="20">
        <v>11515007</v>
      </c>
      <c r="K666" s="21">
        <v>6579437</v>
      </c>
      <c r="L666" s="20">
        <v>6588644.3037139876</v>
      </c>
      <c r="M666" s="21">
        <v>11515007</v>
      </c>
      <c r="N666" s="22">
        <v>57.217892300999999</v>
      </c>
    </row>
    <row r="667" spans="2:14">
      <c r="B667" s="16" t="s">
        <v>133</v>
      </c>
      <c r="C667" s="17" t="s">
        <v>280</v>
      </c>
      <c r="D667" s="18"/>
      <c r="E667" s="18"/>
      <c r="F667" s="17"/>
      <c r="G667" s="19">
        <v>44790.535879629628</v>
      </c>
      <c r="H667" s="19">
        <v>46931</v>
      </c>
      <c r="I667" s="17" t="s">
        <v>137</v>
      </c>
      <c r="J667" s="20">
        <v>8225002</v>
      </c>
      <c r="K667" s="21">
        <v>4712157</v>
      </c>
      <c r="L667" s="20">
        <v>4707380.2245020447</v>
      </c>
      <c r="M667" s="21">
        <v>8225002</v>
      </c>
      <c r="N667" s="22">
        <v>57.232572399399999</v>
      </c>
    </row>
    <row r="668" spans="2:14">
      <c r="B668" s="16" t="s">
        <v>133</v>
      </c>
      <c r="C668" s="17" t="s">
        <v>280</v>
      </c>
      <c r="D668" s="18"/>
      <c r="E668" s="18"/>
      <c r="F668" s="17"/>
      <c r="G668" s="19">
        <v>44803.504907407412</v>
      </c>
      <c r="H668" s="19">
        <v>46931</v>
      </c>
      <c r="I668" s="17" t="s">
        <v>137</v>
      </c>
      <c r="J668" s="20">
        <v>6579992</v>
      </c>
      <c r="K668" s="21">
        <v>4073040</v>
      </c>
      <c r="L668" s="20">
        <v>4003738.962078725</v>
      </c>
      <c r="M668" s="21">
        <v>6579992</v>
      </c>
      <c r="N668" s="22">
        <v>60.847170666399997</v>
      </c>
    </row>
    <row r="669" spans="2:14">
      <c r="B669" s="16" t="s">
        <v>133</v>
      </c>
      <c r="C669" s="17" t="s">
        <v>280</v>
      </c>
      <c r="D669" s="18"/>
      <c r="E669" s="18"/>
      <c r="F669" s="17"/>
      <c r="G669" s="19">
        <v>44806.522222222222</v>
      </c>
      <c r="H669" s="19">
        <v>46931</v>
      </c>
      <c r="I669" s="17" t="s">
        <v>137</v>
      </c>
      <c r="J669" s="20">
        <v>9869995</v>
      </c>
      <c r="K669" s="21">
        <v>6114864</v>
      </c>
      <c r="L669" s="20">
        <v>6005590.7030005343</v>
      </c>
      <c r="M669" s="21">
        <v>9869995</v>
      </c>
      <c r="N669" s="22">
        <v>60.846947774500002</v>
      </c>
    </row>
    <row r="670" spans="2:14">
      <c r="B670" s="16" t="s">
        <v>133</v>
      </c>
      <c r="C670" s="17" t="s">
        <v>280</v>
      </c>
      <c r="D670" s="18"/>
      <c r="E670" s="18"/>
      <c r="F670" s="17"/>
      <c r="G670" s="19">
        <v>45078.553518518522</v>
      </c>
      <c r="H670" s="19">
        <v>46931</v>
      </c>
      <c r="I670" s="17" t="s">
        <v>137</v>
      </c>
      <c r="J670" s="20">
        <v>117300519</v>
      </c>
      <c r="K670" s="21">
        <v>76369523</v>
      </c>
      <c r="L670" s="20">
        <v>75070307.089843184</v>
      </c>
      <c r="M670" s="21">
        <v>117300519</v>
      </c>
      <c r="N670" s="22">
        <v>63.998273605100003</v>
      </c>
    </row>
    <row r="671" spans="2:14">
      <c r="B671" s="16" t="s">
        <v>133</v>
      </c>
      <c r="C671" s="17" t="s">
        <v>280</v>
      </c>
      <c r="D671" s="18"/>
      <c r="E671" s="18"/>
      <c r="F671" s="17"/>
      <c r="G671" s="19">
        <v>45096.552905092591</v>
      </c>
      <c r="H671" s="19">
        <v>46202</v>
      </c>
      <c r="I671" s="17" t="s">
        <v>137</v>
      </c>
      <c r="J671" s="20">
        <v>13330549</v>
      </c>
      <c r="K671" s="21">
        <v>10224658</v>
      </c>
      <c r="L671" s="20">
        <v>10008562.952366665</v>
      </c>
      <c r="M671" s="21">
        <v>13330549</v>
      </c>
      <c r="N671" s="22">
        <v>75.079900703000007</v>
      </c>
    </row>
    <row r="672" spans="2:14">
      <c r="B672" s="16" t="s">
        <v>133</v>
      </c>
      <c r="C672" s="17" t="s">
        <v>280</v>
      </c>
      <c r="D672" s="18"/>
      <c r="E672" s="18"/>
      <c r="F672" s="17"/>
      <c r="G672" s="19">
        <v>45148.518425925926</v>
      </c>
      <c r="H672" s="19">
        <v>46202</v>
      </c>
      <c r="I672" s="17" t="s">
        <v>137</v>
      </c>
      <c r="J672" s="20">
        <v>104600004</v>
      </c>
      <c r="K672" s="21">
        <v>80921098</v>
      </c>
      <c r="L672" s="20">
        <v>80071824.129688427</v>
      </c>
      <c r="M672" s="21">
        <v>104600004</v>
      </c>
      <c r="N672" s="22">
        <v>76.550498152599999</v>
      </c>
    </row>
    <row r="673" spans="2:14">
      <c r="B673" s="16" t="s">
        <v>133</v>
      </c>
      <c r="C673" s="17" t="s">
        <v>280</v>
      </c>
      <c r="D673" s="18"/>
      <c r="E673" s="18"/>
      <c r="F673" s="17"/>
      <c r="G673" s="19">
        <v>45187.603611111117</v>
      </c>
      <c r="H673" s="19">
        <v>46202</v>
      </c>
      <c r="I673" s="17" t="s">
        <v>137</v>
      </c>
      <c r="J673" s="20">
        <v>32687501</v>
      </c>
      <c r="K673" s="21">
        <v>25561644</v>
      </c>
      <c r="L673" s="20">
        <v>25021477.056987882</v>
      </c>
      <c r="M673" s="21">
        <v>32687501</v>
      </c>
      <c r="N673" s="22">
        <v>76.547537411899995</v>
      </c>
    </row>
    <row r="674" spans="2:14">
      <c r="B674" s="16" t="s">
        <v>133</v>
      </c>
      <c r="C674" s="17" t="s">
        <v>280</v>
      </c>
      <c r="D674" s="18"/>
      <c r="E674" s="18"/>
      <c r="F674" s="17"/>
      <c r="G674" s="19">
        <v>45197.658078703702</v>
      </c>
      <c r="H674" s="19">
        <v>46202</v>
      </c>
      <c r="I674" s="17" t="s">
        <v>137</v>
      </c>
      <c r="J674" s="20">
        <v>32055652</v>
      </c>
      <c r="K674" s="21">
        <v>25000000</v>
      </c>
      <c r="L674" s="20">
        <v>25020777.955273777</v>
      </c>
      <c r="M674" s="21">
        <v>32055652</v>
      </c>
      <c r="N674" s="22">
        <v>78.054185125499998</v>
      </c>
    </row>
    <row r="675" spans="2:14">
      <c r="B675" s="16" t="s">
        <v>133</v>
      </c>
      <c r="C675" s="17" t="s">
        <v>189</v>
      </c>
      <c r="D675" s="18"/>
      <c r="E675" s="18"/>
      <c r="F675" s="17"/>
      <c r="G675" s="19">
        <v>45287.646956018514</v>
      </c>
      <c r="H675" s="19">
        <v>46652</v>
      </c>
      <c r="I675" s="17" t="s">
        <v>137</v>
      </c>
      <c r="J675" s="20">
        <v>164457880</v>
      </c>
      <c r="K675" s="21">
        <v>115000002</v>
      </c>
      <c r="L675" s="20">
        <v>115142984.42005157</v>
      </c>
      <c r="M675" s="21">
        <v>164457880</v>
      </c>
      <c r="N675" s="22">
        <v>70.013662112199995</v>
      </c>
    </row>
    <row r="676" spans="2:14">
      <c r="B676" s="16" t="s">
        <v>133</v>
      </c>
      <c r="C676" s="17" t="s">
        <v>189</v>
      </c>
      <c r="D676" s="18"/>
      <c r="E676" s="18"/>
      <c r="F676" s="17"/>
      <c r="G676" s="19">
        <v>45288.602187500008</v>
      </c>
      <c r="H676" s="19">
        <v>46513</v>
      </c>
      <c r="I676" s="17" t="s">
        <v>137</v>
      </c>
      <c r="J676" s="20">
        <v>145314246</v>
      </c>
      <c r="K676" s="21">
        <v>107075546</v>
      </c>
      <c r="L676" s="20">
        <v>107169524.94742888</v>
      </c>
      <c r="M676" s="21">
        <v>145314246</v>
      </c>
      <c r="N676" s="22">
        <v>73.750184787400002</v>
      </c>
    </row>
    <row r="677" spans="2:14">
      <c r="B677" s="16" t="s">
        <v>141</v>
      </c>
      <c r="C677" s="17" t="s">
        <v>195</v>
      </c>
      <c r="D677" s="18"/>
      <c r="E677" s="18" t="s">
        <v>244</v>
      </c>
      <c r="F677" s="17" t="s">
        <v>135</v>
      </c>
      <c r="G677" s="19">
        <v>44757.546655092592</v>
      </c>
      <c r="H677" s="19">
        <v>45628</v>
      </c>
      <c r="I677" s="17" t="s">
        <v>137</v>
      </c>
      <c r="J677" s="20">
        <v>6879109</v>
      </c>
      <c r="K677" s="21">
        <v>5029729</v>
      </c>
      <c r="L677" s="20">
        <v>5063722.1863382161</v>
      </c>
      <c r="M677" s="21">
        <v>6879109</v>
      </c>
      <c r="N677" s="22">
        <v>73.610146115399999</v>
      </c>
    </row>
    <row r="678" spans="2:14">
      <c r="B678" s="16" t="s">
        <v>141</v>
      </c>
      <c r="C678" s="17" t="s">
        <v>195</v>
      </c>
      <c r="D678" s="18"/>
      <c r="E678" s="18" t="s">
        <v>244</v>
      </c>
      <c r="F678" s="17" t="s">
        <v>135</v>
      </c>
      <c r="G678" s="19">
        <v>44760.547835648147</v>
      </c>
      <c r="H678" s="19">
        <v>45628</v>
      </c>
      <c r="I678" s="17" t="s">
        <v>137</v>
      </c>
      <c r="J678" s="20">
        <v>12382396</v>
      </c>
      <c r="K678" s="21">
        <v>9064973</v>
      </c>
      <c r="L678" s="20">
        <v>9114699.2179266289</v>
      </c>
      <c r="M678" s="21">
        <v>12382396</v>
      </c>
      <c r="N678" s="22">
        <v>73.610141510000005</v>
      </c>
    </row>
    <row r="679" spans="2:14">
      <c r="B679" s="16" t="s">
        <v>141</v>
      </c>
      <c r="C679" s="17" t="s">
        <v>195</v>
      </c>
      <c r="D679" s="18"/>
      <c r="E679" s="18" t="s">
        <v>244</v>
      </c>
      <c r="F679" s="17" t="s">
        <v>135</v>
      </c>
      <c r="G679" s="19">
        <v>44761.53674768519</v>
      </c>
      <c r="H679" s="19">
        <v>45628</v>
      </c>
      <c r="I679" s="17" t="s">
        <v>137</v>
      </c>
      <c r="J679" s="20">
        <v>5503290</v>
      </c>
      <c r="K679" s="21">
        <v>4030577</v>
      </c>
      <c r="L679" s="20">
        <v>4050979.0253731664</v>
      </c>
      <c r="M679" s="21">
        <v>5503290</v>
      </c>
      <c r="N679" s="22">
        <v>73.610131855199995</v>
      </c>
    </row>
    <row r="680" spans="2:14">
      <c r="B680" s="16" t="s">
        <v>141</v>
      </c>
      <c r="C680" s="17" t="s">
        <v>195</v>
      </c>
      <c r="D680" s="18"/>
      <c r="E680" s="18" t="s">
        <v>244</v>
      </c>
      <c r="F680" s="17" t="s">
        <v>135</v>
      </c>
      <c r="G680" s="19">
        <v>44764.616053240738</v>
      </c>
      <c r="H680" s="19">
        <v>45628</v>
      </c>
      <c r="I680" s="17" t="s">
        <v>137</v>
      </c>
      <c r="J680" s="20">
        <v>5503290</v>
      </c>
      <c r="K680" s="21">
        <v>4035671</v>
      </c>
      <c r="L680" s="20">
        <v>4050975.19626331</v>
      </c>
      <c r="M680" s="21">
        <v>5503290</v>
      </c>
      <c r="N680" s="22">
        <v>73.610062276600004</v>
      </c>
    </row>
    <row r="681" spans="2:14">
      <c r="B681" s="16" t="s">
        <v>141</v>
      </c>
      <c r="C681" s="17" t="s">
        <v>195</v>
      </c>
      <c r="D681" s="18"/>
      <c r="E681" s="18" t="s">
        <v>244</v>
      </c>
      <c r="F681" s="17" t="s">
        <v>135</v>
      </c>
      <c r="G681" s="19">
        <v>45049.488275462965</v>
      </c>
      <c r="H681" s="19">
        <v>45628</v>
      </c>
      <c r="I681" s="17" t="s">
        <v>137</v>
      </c>
      <c r="J681" s="20">
        <v>112167126</v>
      </c>
      <c r="K681" s="21">
        <v>90038222</v>
      </c>
      <c r="L681" s="20">
        <v>91146368.416839778</v>
      </c>
      <c r="M681" s="21">
        <v>112167126</v>
      </c>
      <c r="N681" s="22">
        <v>81.259431053699998</v>
      </c>
    </row>
    <row r="682" spans="2:14">
      <c r="B682" s="16" t="s">
        <v>141</v>
      </c>
      <c r="C682" s="17" t="s">
        <v>195</v>
      </c>
      <c r="D682" s="18"/>
      <c r="E682" s="18" t="s">
        <v>244</v>
      </c>
      <c r="F682" s="17" t="s">
        <v>135</v>
      </c>
      <c r="G682" s="19">
        <v>45183.53325231481</v>
      </c>
      <c r="H682" s="19">
        <v>45628</v>
      </c>
      <c r="I682" s="17" t="s">
        <v>137</v>
      </c>
      <c r="J682" s="20">
        <v>109893370</v>
      </c>
      <c r="K682" s="21">
        <v>97198509</v>
      </c>
      <c r="L682" s="20">
        <v>96781995.249062672</v>
      </c>
      <c r="M682" s="21">
        <v>109893370</v>
      </c>
      <c r="N682" s="22">
        <v>88.069002933500002</v>
      </c>
    </row>
    <row r="683" spans="2:14">
      <c r="B683" s="16" t="s">
        <v>133</v>
      </c>
      <c r="C683" s="17" t="s">
        <v>196</v>
      </c>
      <c r="D683" s="18"/>
      <c r="E683" s="18" t="s">
        <v>244</v>
      </c>
      <c r="F683" s="17"/>
      <c r="G683" s="19">
        <v>44834.535428240742</v>
      </c>
      <c r="H683" s="19">
        <v>48176</v>
      </c>
      <c r="I683" s="17" t="s">
        <v>137</v>
      </c>
      <c r="J683" s="20">
        <v>31975465</v>
      </c>
      <c r="K683" s="21">
        <v>15151029</v>
      </c>
      <c r="L683" s="20">
        <v>15151007.602671595</v>
      </c>
      <c r="M683" s="21">
        <v>31975465</v>
      </c>
      <c r="N683" s="22">
        <v>47.383228367999997</v>
      </c>
    </row>
    <row r="684" spans="2:14">
      <c r="B684" s="16" t="s">
        <v>133</v>
      </c>
      <c r="C684" s="17" t="s">
        <v>196</v>
      </c>
      <c r="D684" s="18"/>
      <c r="E684" s="18" t="s">
        <v>244</v>
      </c>
      <c r="F684" s="17"/>
      <c r="G684" s="19">
        <v>44834.540833333333</v>
      </c>
      <c r="H684" s="19">
        <v>48201</v>
      </c>
      <c r="I684" s="17" t="s">
        <v>137</v>
      </c>
      <c r="J684" s="20">
        <v>20171243</v>
      </c>
      <c r="K684" s="21">
        <v>10024111</v>
      </c>
      <c r="L684" s="20">
        <v>10027072.004937336</v>
      </c>
      <c r="M684" s="21">
        <v>20171243</v>
      </c>
      <c r="N684" s="22">
        <v>49.709737793199999</v>
      </c>
    </row>
    <row r="685" spans="2:14">
      <c r="B685" s="16" t="s">
        <v>133</v>
      </c>
      <c r="C685" s="17" t="s">
        <v>196</v>
      </c>
      <c r="D685" s="18"/>
      <c r="E685" s="18" t="s">
        <v>244</v>
      </c>
      <c r="F685" s="17"/>
      <c r="G685" s="19">
        <v>44846.529456018521</v>
      </c>
      <c r="H685" s="19">
        <v>48176</v>
      </c>
      <c r="I685" s="17" t="s">
        <v>137</v>
      </c>
      <c r="J685" s="20">
        <v>14921902</v>
      </c>
      <c r="K685" s="21">
        <v>7098673</v>
      </c>
      <c r="L685" s="20">
        <v>7070565.2638194766</v>
      </c>
      <c r="M685" s="21">
        <v>14921902</v>
      </c>
      <c r="N685" s="22">
        <v>47.383807130100003</v>
      </c>
    </row>
    <row r="686" spans="2:14">
      <c r="B686" s="16" t="s">
        <v>133</v>
      </c>
      <c r="C686" s="17" t="s">
        <v>196</v>
      </c>
      <c r="D686" s="18"/>
      <c r="E686" s="18" t="s">
        <v>244</v>
      </c>
      <c r="F686" s="17"/>
      <c r="G686" s="19">
        <v>44848.606145833335</v>
      </c>
      <c r="H686" s="19">
        <v>48176</v>
      </c>
      <c r="I686" s="17" t="s">
        <v>137</v>
      </c>
      <c r="J686" s="20">
        <v>36238889</v>
      </c>
      <c r="K686" s="21">
        <v>17251039</v>
      </c>
      <c r="L686" s="20">
        <v>17171373.094173908</v>
      </c>
      <c r="M686" s="21">
        <v>36238889</v>
      </c>
      <c r="N686" s="22">
        <v>47.383828721100002</v>
      </c>
    </row>
    <row r="687" spans="2:14">
      <c r="B687" s="16" t="s">
        <v>133</v>
      </c>
      <c r="C687" s="17" t="s">
        <v>196</v>
      </c>
      <c r="D687" s="18"/>
      <c r="E687" s="18" t="s">
        <v>244</v>
      </c>
      <c r="F687" s="17"/>
      <c r="G687" s="19">
        <v>44901.618368055555</v>
      </c>
      <c r="H687" s="19">
        <v>47290</v>
      </c>
      <c r="I687" s="17" t="s">
        <v>137</v>
      </c>
      <c r="J687" s="20">
        <v>18922866</v>
      </c>
      <c r="K687" s="21">
        <v>10250478</v>
      </c>
      <c r="L687" s="20">
        <v>10015154.255504239</v>
      </c>
      <c r="M687" s="21">
        <v>18922866</v>
      </c>
      <c r="N687" s="22">
        <v>52.926201852799998</v>
      </c>
    </row>
    <row r="688" spans="2:14">
      <c r="B688" s="16" t="s">
        <v>133</v>
      </c>
      <c r="C688" s="17" t="s">
        <v>196</v>
      </c>
      <c r="D688" s="18"/>
      <c r="E688" s="18" t="s">
        <v>244</v>
      </c>
      <c r="F688" s="17"/>
      <c r="G688" s="19">
        <v>44917.489351851851</v>
      </c>
      <c r="H688" s="19">
        <v>48176</v>
      </c>
      <c r="I688" s="17" t="s">
        <v>137</v>
      </c>
      <c r="J688" s="20">
        <v>21008220</v>
      </c>
      <c r="K688" s="21">
        <v>10070481</v>
      </c>
      <c r="L688" s="20">
        <v>10100462.401042012</v>
      </c>
      <c r="M688" s="21">
        <v>21008220</v>
      </c>
      <c r="N688" s="22">
        <v>48.078620659199998</v>
      </c>
    </row>
    <row r="689" spans="2:14">
      <c r="B689" s="16" t="s">
        <v>133</v>
      </c>
      <c r="C689" s="17" t="s">
        <v>196</v>
      </c>
      <c r="D689" s="18"/>
      <c r="E689" s="18" t="s">
        <v>244</v>
      </c>
      <c r="F689" s="17"/>
      <c r="G689" s="19">
        <v>45005.536608796298</v>
      </c>
      <c r="H689" s="19">
        <v>47290</v>
      </c>
      <c r="I689" s="17" t="s">
        <v>137</v>
      </c>
      <c r="J689" s="20">
        <v>14874028</v>
      </c>
      <c r="K689" s="21">
        <v>8238138</v>
      </c>
      <c r="L689" s="20">
        <v>8011780.5250309352</v>
      </c>
      <c r="M689" s="21">
        <v>14874028</v>
      </c>
      <c r="N689" s="22">
        <v>53.864229145099998</v>
      </c>
    </row>
    <row r="690" spans="2:14">
      <c r="B690" s="16" t="s">
        <v>133</v>
      </c>
      <c r="C690" s="17" t="s">
        <v>196</v>
      </c>
      <c r="D690" s="18"/>
      <c r="E690" s="18" t="s">
        <v>244</v>
      </c>
      <c r="F690" s="17"/>
      <c r="G690" s="19">
        <v>45027.511921296296</v>
      </c>
      <c r="H690" s="19">
        <v>48176</v>
      </c>
      <c r="I690" s="17" t="s">
        <v>137</v>
      </c>
      <c r="J690" s="20">
        <v>103514048</v>
      </c>
      <c r="K690" s="21">
        <v>50671235</v>
      </c>
      <c r="L690" s="20">
        <v>50503922.408130072</v>
      </c>
      <c r="M690" s="21">
        <v>103514048</v>
      </c>
      <c r="N690" s="22">
        <v>48.789438133200001</v>
      </c>
    </row>
    <row r="691" spans="2:14">
      <c r="B691" s="16" t="s">
        <v>133</v>
      </c>
      <c r="C691" s="17" t="s">
        <v>196</v>
      </c>
      <c r="D691" s="18"/>
      <c r="E691" s="18" t="s">
        <v>244</v>
      </c>
      <c r="F691" s="17"/>
      <c r="G691" s="19">
        <v>45036.536805555559</v>
      </c>
      <c r="H691" s="19">
        <v>48201</v>
      </c>
      <c r="I691" s="17" t="s">
        <v>137</v>
      </c>
      <c r="J691" s="20">
        <v>29429591</v>
      </c>
      <c r="K691" s="21">
        <v>14817537</v>
      </c>
      <c r="L691" s="20">
        <v>14751855.177218769</v>
      </c>
      <c r="M691" s="21">
        <v>29429591</v>
      </c>
      <c r="N691" s="22">
        <v>50.125926579199998</v>
      </c>
    </row>
    <row r="692" spans="2:14">
      <c r="B692" s="16" t="s">
        <v>133</v>
      </c>
      <c r="C692" s="17" t="s">
        <v>196</v>
      </c>
      <c r="D692" s="18"/>
      <c r="E692" s="18" t="s">
        <v>244</v>
      </c>
      <c r="F692" s="17"/>
      <c r="G692" s="19">
        <v>45040.641631944447</v>
      </c>
      <c r="H692" s="19">
        <v>46416</v>
      </c>
      <c r="I692" s="17" t="s">
        <v>137</v>
      </c>
      <c r="J692" s="20">
        <v>28953867</v>
      </c>
      <c r="K692" s="21">
        <v>20509368</v>
      </c>
      <c r="L692" s="20">
        <v>20373136.220689505</v>
      </c>
      <c r="M692" s="21">
        <v>28953867</v>
      </c>
      <c r="N692" s="22">
        <v>70.364128635</v>
      </c>
    </row>
    <row r="693" spans="2:14">
      <c r="B693" s="16" t="s">
        <v>133</v>
      </c>
      <c r="C693" s="17" t="s">
        <v>196</v>
      </c>
      <c r="D693" s="18"/>
      <c r="E693" s="18" t="s">
        <v>244</v>
      </c>
      <c r="F693" s="17"/>
      <c r="G693" s="19">
        <v>45043.496250000004</v>
      </c>
      <c r="H693" s="19">
        <v>48179</v>
      </c>
      <c r="I693" s="17" t="s">
        <v>137</v>
      </c>
      <c r="J693" s="20">
        <v>124216858</v>
      </c>
      <c r="K693" s="21">
        <v>61127672</v>
      </c>
      <c r="L693" s="20">
        <v>60604486.43864803</v>
      </c>
      <c r="M693" s="21">
        <v>124216858</v>
      </c>
      <c r="N693" s="22">
        <v>48.7892605033</v>
      </c>
    </row>
    <row r="694" spans="2:14">
      <c r="B694" s="16" t="s">
        <v>133</v>
      </c>
      <c r="C694" s="17" t="s">
        <v>196</v>
      </c>
      <c r="D694" s="18"/>
      <c r="E694" s="18" t="s">
        <v>244</v>
      </c>
      <c r="F694" s="17"/>
      <c r="G694" s="19">
        <v>45082.620023148149</v>
      </c>
      <c r="H694" s="19">
        <v>47290</v>
      </c>
      <c r="I694" s="17" t="s">
        <v>137</v>
      </c>
      <c r="J694" s="20">
        <v>100442064</v>
      </c>
      <c r="K694" s="21">
        <v>56357669</v>
      </c>
      <c r="L694" s="20">
        <v>55083820.211798847</v>
      </c>
      <c r="M694" s="21">
        <v>100442064</v>
      </c>
      <c r="N694" s="22">
        <v>54.841386186400001</v>
      </c>
    </row>
    <row r="695" spans="2:14">
      <c r="B695" s="16" t="s">
        <v>133</v>
      </c>
      <c r="C695" s="17" t="s">
        <v>196</v>
      </c>
      <c r="D695" s="18"/>
      <c r="E695" s="18" t="s">
        <v>244</v>
      </c>
      <c r="F695" s="17"/>
      <c r="G695" s="19">
        <v>45111.640011574069</v>
      </c>
      <c r="H695" s="19">
        <v>46526</v>
      </c>
      <c r="I695" s="17" t="s">
        <v>137</v>
      </c>
      <c r="J695" s="20">
        <v>73934240</v>
      </c>
      <c r="K695" s="21">
        <v>50673973</v>
      </c>
      <c r="L695" s="20">
        <v>50640587.783847079</v>
      </c>
      <c r="M695" s="21">
        <v>73934240</v>
      </c>
      <c r="N695" s="22">
        <v>68.494093918900006</v>
      </c>
    </row>
    <row r="696" spans="2:14">
      <c r="B696" s="16" t="s">
        <v>133</v>
      </c>
      <c r="C696" s="17" t="s">
        <v>196</v>
      </c>
      <c r="D696" s="18"/>
      <c r="E696" s="18" t="s">
        <v>244</v>
      </c>
      <c r="F696" s="17"/>
      <c r="G696" s="19">
        <v>45126.513124999998</v>
      </c>
      <c r="H696" s="19">
        <v>47290</v>
      </c>
      <c r="I696" s="17" t="s">
        <v>137</v>
      </c>
      <c r="J696" s="20">
        <v>1793179</v>
      </c>
      <c r="K696" s="21">
        <v>1007624</v>
      </c>
      <c r="L696" s="20">
        <v>1001515.2039612688</v>
      </c>
      <c r="M696" s="21">
        <v>1793179</v>
      </c>
      <c r="N696" s="22">
        <v>55.851379252199997</v>
      </c>
    </row>
    <row r="697" spans="2:14">
      <c r="B697" s="16" t="s">
        <v>133</v>
      </c>
      <c r="C697" s="17" t="s">
        <v>196</v>
      </c>
      <c r="D697" s="18"/>
      <c r="E697" s="18" t="s">
        <v>244</v>
      </c>
      <c r="F697" s="17"/>
      <c r="G697" s="19">
        <v>45205.542951388888</v>
      </c>
      <c r="H697" s="19">
        <v>47080</v>
      </c>
      <c r="I697" s="17" t="s">
        <v>137</v>
      </c>
      <c r="J697" s="20">
        <v>8010477</v>
      </c>
      <c r="K697" s="21">
        <v>5056713</v>
      </c>
      <c r="L697" s="20">
        <v>5047301.321779632</v>
      </c>
      <c r="M697" s="21">
        <v>8010477</v>
      </c>
      <c r="N697" s="22">
        <v>63.008748689699999</v>
      </c>
    </row>
    <row r="698" spans="2:14">
      <c r="B698" s="16" t="s">
        <v>133</v>
      </c>
      <c r="C698" s="17" t="s">
        <v>205</v>
      </c>
      <c r="D698" s="18"/>
      <c r="E698" s="18" t="s">
        <v>244</v>
      </c>
      <c r="F698" s="17"/>
      <c r="G698" s="19">
        <v>44628.658935185187</v>
      </c>
      <c r="H698" s="19">
        <v>45964</v>
      </c>
      <c r="I698" s="17" t="s">
        <v>137</v>
      </c>
      <c r="J698" s="20">
        <v>1490083</v>
      </c>
      <c r="K698" s="21">
        <v>1012821</v>
      </c>
      <c r="L698" s="20">
        <v>1022643.3272805035</v>
      </c>
      <c r="M698" s="21">
        <v>1490083</v>
      </c>
      <c r="N698" s="22">
        <v>68.629957343300006</v>
      </c>
    </row>
    <row r="699" spans="2:14">
      <c r="B699" s="16" t="s">
        <v>133</v>
      </c>
      <c r="C699" s="17" t="s">
        <v>205</v>
      </c>
      <c r="D699" s="18"/>
      <c r="E699" s="18" t="s">
        <v>244</v>
      </c>
      <c r="F699" s="17"/>
      <c r="G699" s="19">
        <v>44651.544745370367</v>
      </c>
      <c r="H699" s="19">
        <v>45964</v>
      </c>
      <c r="I699" s="17" t="s">
        <v>137</v>
      </c>
      <c r="J699" s="20">
        <v>1490083</v>
      </c>
      <c r="K699" s="21">
        <v>1022438</v>
      </c>
      <c r="L699" s="20">
        <v>1023436.0469866858</v>
      </c>
      <c r="M699" s="21">
        <v>1490083</v>
      </c>
      <c r="N699" s="22">
        <v>68.683157044699996</v>
      </c>
    </row>
    <row r="700" spans="2:14">
      <c r="B700" s="16" t="s">
        <v>133</v>
      </c>
      <c r="C700" s="17" t="s">
        <v>205</v>
      </c>
      <c r="D700" s="18"/>
      <c r="E700" s="18" t="s">
        <v>244</v>
      </c>
      <c r="F700" s="17"/>
      <c r="G700" s="19">
        <v>44655.388761574075</v>
      </c>
      <c r="H700" s="19">
        <v>45964</v>
      </c>
      <c r="I700" s="17" t="s">
        <v>137</v>
      </c>
      <c r="J700" s="20">
        <v>1490083</v>
      </c>
      <c r="K700" s="21">
        <v>1023863</v>
      </c>
      <c r="L700" s="20">
        <v>1023430.9442545233</v>
      </c>
      <c r="M700" s="21">
        <v>1490083</v>
      </c>
      <c r="N700" s="22">
        <v>68.682814598600004</v>
      </c>
    </row>
    <row r="701" spans="2:14">
      <c r="B701" s="16" t="s">
        <v>133</v>
      </c>
      <c r="C701" s="17" t="s">
        <v>205</v>
      </c>
      <c r="D701" s="18"/>
      <c r="E701" s="18" t="s">
        <v>244</v>
      </c>
      <c r="F701" s="17"/>
      <c r="G701" s="19">
        <v>44691.529247685183</v>
      </c>
      <c r="H701" s="19">
        <v>45964</v>
      </c>
      <c r="I701" s="17" t="s">
        <v>137</v>
      </c>
      <c r="J701" s="20">
        <v>2915344</v>
      </c>
      <c r="K701" s="21">
        <v>2008549</v>
      </c>
      <c r="L701" s="20">
        <v>2046818.2887166489</v>
      </c>
      <c r="M701" s="21">
        <v>2915344</v>
      </c>
      <c r="N701" s="22">
        <v>70.2084655779</v>
      </c>
    </row>
    <row r="702" spans="2:14">
      <c r="B702" s="16" t="s">
        <v>133</v>
      </c>
      <c r="C702" s="17" t="s">
        <v>205</v>
      </c>
      <c r="D702" s="18"/>
      <c r="E702" s="18" t="s">
        <v>244</v>
      </c>
      <c r="F702" s="17"/>
      <c r="G702" s="19">
        <v>44699.525312500002</v>
      </c>
      <c r="H702" s="19">
        <v>45964</v>
      </c>
      <c r="I702" s="17" t="s">
        <v>137</v>
      </c>
      <c r="J702" s="20">
        <v>1457672</v>
      </c>
      <c r="K702" s="21">
        <v>1007125</v>
      </c>
      <c r="L702" s="20">
        <v>1023426.7967235202</v>
      </c>
      <c r="M702" s="21">
        <v>1457672</v>
      </c>
      <c r="N702" s="22">
        <v>70.209676574900001</v>
      </c>
    </row>
    <row r="703" spans="2:14">
      <c r="B703" s="16" t="s">
        <v>133</v>
      </c>
      <c r="C703" s="17" t="s">
        <v>205</v>
      </c>
      <c r="D703" s="18"/>
      <c r="E703" s="18" t="s">
        <v>244</v>
      </c>
      <c r="F703" s="17"/>
      <c r="G703" s="19">
        <v>44715.543981481482</v>
      </c>
      <c r="H703" s="19">
        <v>46044</v>
      </c>
      <c r="I703" s="17" t="s">
        <v>137</v>
      </c>
      <c r="J703" s="20">
        <v>3009725</v>
      </c>
      <c r="K703" s="21">
        <v>2026629</v>
      </c>
      <c r="L703" s="20">
        <v>2048765.1544940157</v>
      </c>
      <c r="M703" s="21">
        <v>3009725</v>
      </c>
      <c r="N703" s="22">
        <v>68.071506682299997</v>
      </c>
    </row>
    <row r="704" spans="2:14">
      <c r="B704" s="16" t="s">
        <v>133</v>
      </c>
      <c r="C704" s="17" t="s">
        <v>205</v>
      </c>
      <c r="D704" s="18"/>
      <c r="E704" s="18" t="s">
        <v>244</v>
      </c>
      <c r="F704" s="17"/>
      <c r="G704" s="19">
        <v>44720.47179398148</v>
      </c>
      <c r="H704" s="19">
        <v>45964</v>
      </c>
      <c r="I704" s="17" t="s">
        <v>137</v>
      </c>
      <c r="J704" s="20">
        <v>1457672</v>
      </c>
      <c r="K704" s="21">
        <v>1014602</v>
      </c>
      <c r="L704" s="20">
        <v>1023451.5396084455</v>
      </c>
      <c r="M704" s="21">
        <v>1457672</v>
      </c>
      <c r="N704" s="22">
        <v>70.211373999700001</v>
      </c>
    </row>
    <row r="705" spans="2:14">
      <c r="B705" s="16" t="s">
        <v>133</v>
      </c>
      <c r="C705" s="17" t="s">
        <v>205</v>
      </c>
      <c r="D705" s="18"/>
      <c r="E705" s="18" t="s">
        <v>244</v>
      </c>
      <c r="F705" s="17"/>
      <c r="G705" s="19">
        <v>44729.496423611112</v>
      </c>
      <c r="H705" s="19">
        <v>45379</v>
      </c>
      <c r="I705" s="17" t="s">
        <v>137</v>
      </c>
      <c r="J705" s="20">
        <v>7795071</v>
      </c>
      <c r="K705" s="21">
        <v>6462330</v>
      </c>
      <c r="L705" s="20">
        <v>6047359.6497624572</v>
      </c>
      <c r="M705" s="21">
        <v>7795071</v>
      </c>
      <c r="N705" s="22">
        <v>77.579276054900006</v>
      </c>
    </row>
    <row r="706" spans="2:14">
      <c r="B706" s="16" t="s">
        <v>133</v>
      </c>
      <c r="C706" s="17" t="s">
        <v>205</v>
      </c>
      <c r="D706" s="18"/>
      <c r="E706" s="18" t="s">
        <v>244</v>
      </c>
      <c r="F706" s="17"/>
      <c r="G706" s="19">
        <v>44732.539317129631</v>
      </c>
      <c r="H706" s="19">
        <v>45379</v>
      </c>
      <c r="I706" s="17" t="s">
        <v>137</v>
      </c>
      <c r="J706" s="20">
        <v>3897536</v>
      </c>
      <c r="K706" s="21">
        <v>3234863</v>
      </c>
      <c r="L706" s="20">
        <v>3023755.5161465695</v>
      </c>
      <c r="M706" s="21">
        <v>3897536</v>
      </c>
      <c r="N706" s="22">
        <v>77.5812081312</v>
      </c>
    </row>
    <row r="707" spans="2:14">
      <c r="B707" s="16" t="s">
        <v>133</v>
      </c>
      <c r="C707" s="17" t="s">
        <v>205</v>
      </c>
      <c r="D707" s="18"/>
      <c r="E707" s="18" t="s">
        <v>244</v>
      </c>
      <c r="F707" s="17"/>
      <c r="G707" s="19">
        <v>44733.530057870375</v>
      </c>
      <c r="H707" s="19">
        <v>45617</v>
      </c>
      <c r="I707" s="17" t="s">
        <v>137</v>
      </c>
      <c r="J707" s="20">
        <v>8318630</v>
      </c>
      <c r="K707" s="21">
        <v>6920047</v>
      </c>
      <c r="L707" s="20">
        <v>6432634.7515066965</v>
      </c>
      <c r="M707" s="21">
        <v>8318630</v>
      </c>
      <c r="N707" s="22">
        <v>77.328054637700006</v>
      </c>
    </row>
    <row r="708" spans="2:14">
      <c r="B708" s="16" t="s">
        <v>133</v>
      </c>
      <c r="C708" s="17" t="s">
        <v>205</v>
      </c>
      <c r="D708" s="18"/>
      <c r="E708" s="18" t="s">
        <v>244</v>
      </c>
      <c r="F708" s="17"/>
      <c r="G708" s="19">
        <v>44734.521192129629</v>
      </c>
      <c r="H708" s="19">
        <v>45379</v>
      </c>
      <c r="I708" s="17" t="s">
        <v>137</v>
      </c>
      <c r="J708" s="20">
        <v>1299176</v>
      </c>
      <c r="K708" s="21">
        <v>1079108</v>
      </c>
      <c r="L708" s="20">
        <v>1007935.0358925288</v>
      </c>
      <c r="M708" s="21">
        <v>1299176</v>
      </c>
      <c r="N708" s="22">
        <v>77.582639757199999</v>
      </c>
    </row>
    <row r="709" spans="2:14">
      <c r="B709" s="16" t="s">
        <v>133</v>
      </c>
      <c r="C709" s="17" t="s">
        <v>205</v>
      </c>
      <c r="D709" s="18"/>
      <c r="E709" s="18" t="s">
        <v>244</v>
      </c>
      <c r="F709" s="17"/>
      <c r="G709" s="19">
        <v>44742.521180555559</v>
      </c>
      <c r="H709" s="19">
        <v>45964</v>
      </c>
      <c r="I709" s="17" t="s">
        <v>137</v>
      </c>
      <c r="J709" s="20">
        <v>2915344</v>
      </c>
      <c r="K709" s="21">
        <v>2044876</v>
      </c>
      <c r="L709" s="20">
        <v>2046885.2824762966</v>
      </c>
      <c r="M709" s="21">
        <v>2915344</v>
      </c>
      <c r="N709" s="22">
        <v>70.210763548900005</v>
      </c>
    </row>
    <row r="710" spans="2:14">
      <c r="B710" s="16" t="s">
        <v>133</v>
      </c>
      <c r="C710" s="17" t="s">
        <v>205</v>
      </c>
      <c r="D710" s="18"/>
      <c r="E710" s="18" t="s">
        <v>244</v>
      </c>
      <c r="F710" s="17"/>
      <c r="G710" s="19">
        <v>44742.532777777778</v>
      </c>
      <c r="H710" s="19">
        <v>45379</v>
      </c>
      <c r="I710" s="17" t="s">
        <v>137</v>
      </c>
      <c r="J710" s="20">
        <v>2523564</v>
      </c>
      <c r="K710" s="21">
        <v>2000001</v>
      </c>
      <c r="L710" s="20">
        <v>2002422.6589868113</v>
      </c>
      <c r="M710" s="21">
        <v>2523564</v>
      </c>
      <c r="N710" s="22">
        <v>79.348994477100007</v>
      </c>
    </row>
    <row r="711" spans="2:14">
      <c r="B711" s="16" t="s">
        <v>133</v>
      </c>
      <c r="C711" s="17" t="s">
        <v>205</v>
      </c>
      <c r="D711" s="18"/>
      <c r="E711" s="18" t="s">
        <v>244</v>
      </c>
      <c r="F711" s="17"/>
      <c r="G711" s="19">
        <v>44746.540949074071</v>
      </c>
      <c r="H711" s="19">
        <v>45379</v>
      </c>
      <c r="I711" s="17" t="s">
        <v>137</v>
      </c>
      <c r="J711" s="20">
        <v>1261779</v>
      </c>
      <c r="K711" s="21">
        <v>1046644</v>
      </c>
      <c r="L711" s="20">
        <v>1008044.0473637796</v>
      </c>
      <c r="M711" s="21">
        <v>1261779</v>
      </c>
      <c r="N711" s="22">
        <v>79.890697765900001</v>
      </c>
    </row>
    <row r="712" spans="2:14">
      <c r="B712" s="16" t="s">
        <v>133</v>
      </c>
      <c r="C712" s="17" t="s">
        <v>205</v>
      </c>
      <c r="D712" s="18"/>
      <c r="E712" s="18" t="s">
        <v>244</v>
      </c>
      <c r="F712" s="17"/>
      <c r="G712" s="19">
        <v>44750.628958333327</v>
      </c>
      <c r="H712" s="19">
        <v>46114</v>
      </c>
      <c r="I712" s="17" t="s">
        <v>137</v>
      </c>
      <c r="J712" s="20">
        <v>14890141</v>
      </c>
      <c r="K712" s="21">
        <v>10032054</v>
      </c>
      <c r="L712" s="20">
        <v>10014157.96231572</v>
      </c>
      <c r="M712" s="21">
        <v>14890141</v>
      </c>
      <c r="N712" s="22">
        <v>67.253614068000005</v>
      </c>
    </row>
    <row r="713" spans="2:14">
      <c r="B713" s="16" t="s">
        <v>133</v>
      </c>
      <c r="C713" s="17" t="s">
        <v>205</v>
      </c>
      <c r="D713" s="18"/>
      <c r="E713" s="18" t="s">
        <v>244</v>
      </c>
      <c r="F713" s="17"/>
      <c r="G713" s="19">
        <v>44777.631053240744</v>
      </c>
      <c r="H713" s="19">
        <v>45964</v>
      </c>
      <c r="I713" s="17" t="s">
        <v>137</v>
      </c>
      <c r="J713" s="20">
        <v>2850522</v>
      </c>
      <c r="K713" s="21">
        <v>2004987</v>
      </c>
      <c r="L713" s="20">
        <v>2046799.3164393087</v>
      </c>
      <c r="M713" s="21">
        <v>2850522</v>
      </c>
      <c r="N713" s="22">
        <v>71.804368338100005</v>
      </c>
    </row>
    <row r="714" spans="2:14">
      <c r="B714" s="16" t="s">
        <v>133</v>
      </c>
      <c r="C714" s="17" t="s">
        <v>205</v>
      </c>
      <c r="D714" s="18"/>
      <c r="E714" s="18" t="s">
        <v>244</v>
      </c>
      <c r="F714" s="17"/>
      <c r="G714" s="19">
        <v>44791.525509259263</v>
      </c>
      <c r="H714" s="19">
        <v>46077</v>
      </c>
      <c r="I714" s="17" t="s">
        <v>137</v>
      </c>
      <c r="J714" s="20">
        <v>1475836</v>
      </c>
      <c r="K714" s="21">
        <v>1017809</v>
      </c>
      <c r="L714" s="20">
        <v>1001534.8902889545</v>
      </c>
      <c r="M714" s="21">
        <v>1475836</v>
      </c>
      <c r="N714" s="22">
        <v>67.862207608999995</v>
      </c>
    </row>
    <row r="715" spans="2:14">
      <c r="B715" s="16" t="s">
        <v>133</v>
      </c>
      <c r="C715" s="17" t="s">
        <v>205</v>
      </c>
      <c r="D715" s="18"/>
      <c r="E715" s="18" t="s">
        <v>244</v>
      </c>
      <c r="F715" s="17"/>
      <c r="G715" s="19">
        <v>44797.534097222226</v>
      </c>
      <c r="H715" s="19">
        <v>45964</v>
      </c>
      <c r="I715" s="17" t="s">
        <v>137</v>
      </c>
      <c r="J715" s="20">
        <v>1425261</v>
      </c>
      <c r="K715" s="21">
        <v>1009615</v>
      </c>
      <c r="L715" s="20">
        <v>1023445.0811007967</v>
      </c>
      <c r="M715" s="21">
        <v>1425261</v>
      </c>
      <c r="N715" s="22">
        <v>71.807555324999996</v>
      </c>
    </row>
    <row r="716" spans="2:14">
      <c r="B716" s="16" t="s">
        <v>133</v>
      </c>
      <c r="C716" s="17" t="s">
        <v>205</v>
      </c>
      <c r="D716" s="18"/>
      <c r="E716" s="18" t="s">
        <v>244</v>
      </c>
      <c r="F716" s="17"/>
      <c r="G716" s="19">
        <v>44797.537893518514</v>
      </c>
      <c r="H716" s="19">
        <v>45454</v>
      </c>
      <c r="I716" s="17" t="s">
        <v>137</v>
      </c>
      <c r="J716" s="20">
        <v>1278084</v>
      </c>
      <c r="K716" s="21">
        <v>1017082</v>
      </c>
      <c r="L716" s="20">
        <v>1032661.3716102726</v>
      </c>
      <c r="M716" s="21">
        <v>1278084</v>
      </c>
      <c r="N716" s="22">
        <v>80.797613584900006</v>
      </c>
    </row>
    <row r="717" spans="2:14">
      <c r="B717" s="16" t="s">
        <v>133</v>
      </c>
      <c r="C717" s="17" t="s">
        <v>205</v>
      </c>
      <c r="D717" s="18"/>
      <c r="E717" s="18" t="s">
        <v>244</v>
      </c>
      <c r="F717" s="17"/>
      <c r="G717" s="19">
        <v>44809.595486111117</v>
      </c>
      <c r="H717" s="19">
        <v>45379</v>
      </c>
      <c r="I717" s="17" t="s">
        <v>137</v>
      </c>
      <c r="J717" s="20">
        <v>18926713</v>
      </c>
      <c r="K717" s="21">
        <v>16152513</v>
      </c>
      <c r="L717" s="20">
        <v>15141383.853298336</v>
      </c>
      <c r="M717" s="21">
        <v>18926713</v>
      </c>
      <c r="N717" s="22">
        <v>80.000071081000002</v>
      </c>
    </row>
    <row r="718" spans="2:14">
      <c r="B718" s="16" t="s">
        <v>133</v>
      </c>
      <c r="C718" s="17" t="s">
        <v>205</v>
      </c>
      <c r="D718" s="18"/>
      <c r="E718" s="18" t="s">
        <v>244</v>
      </c>
      <c r="F718" s="17"/>
      <c r="G718" s="19">
        <v>44816.539872685185</v>
      </c>
      <c r="H718" s="19">
        <v>46114</v>
      </c>
      <c r="I718" s="17" t="s">
        <v>137</v>
      </c>
      <c r="J718" s="20">
        <v>20846187</v>
      </c>
      <c r="K718" s="21">
        <v>14373972</v>
      </c>
      <c r="L718" s="20">
        <v>14020133.9749818</v>
      </c>
      <c r="M718" s="21">
        <v>20846187</v>
      </c>
      <c r="N718" s="22">
        <v>67.255148267600006</v>
      </c>
    </row>
    <row r="719" spans="2:14">
      <c r="B719" s="16" t="s">
        <v>133</v>
      </c>
      <c r="C719" s="17" t="s">
        <v>205</v>
      </c>
      <c r="D719" s="18"/>
      <c r="E719" s="18" t="s">
        <v>244</v>
      </c>
      <c r="F719" s="17"/>
      <c r="G719" s="19">
        <v>44844.52648148148</v>
      </c>
      <c r="H719" s="19">
        <v>45964</v>
      </c>
      <c r="I719" s="17" t="s">
        <v>137</v>
      </c>
      <c r="J719" s="20">
        <v>14252608</v>
      </c>
      <c r="K719" s="21">
        <v>10263561</v>
      </c>
      <c r="L719" s="20">
        <v>10234300.401055422</v>
      </c>
      <c r="M719" s="21">
        <v>14252608</v>
      </c>
      <c r="N719" s="22">
        <v>71.806510086100005</v>
      </c>
    </row>
    <row r="720" spans="2:14">
      <c r="B720" s="16" t="s">
        <v>133</v>
      </c>
      <c r="C720" s="17" t="s">
        <v>205</v>
      </c>
      <c r="D720" s="18"/>
      <c r="E720" s="18" t="s">
        <v>244</v>
      </c>
      <c r="F720" s="17"/>
      <c r="G720" s="19">
        <v>44852.603136574071</v>
      </c>
      <c r="H720" s="19">
        <v>46077</v>
      </c>
      <c r="I720" s="17" t="s">
        <v>137</v>
      </c>
      <c r="J720" s="20">
        <v>17321101</v>
      </c>
      <c r="K720" s="21">
        <v>12085480</v>
      </c>
      <c r="L720" s="20">
        <v>12018091.577789417</v>
      </c>
      <c r="M720" s="21">
        <v>17321101</v>
      </c>
      <c r="N720" s="22">
        <v>69.384108884200003</v>
      </c>
    </row>
    <row r="721" spans="2:14">
      <c r="B721" s="16" t="s">
        <v>133</v>
      </c>
      <c r="C721" s="17" t="s">
        <v>205</v>
      </c>
      <c r="D721" s="18"/>
      <c r="E721" s="18" t="s">
        <v>244</v>
      </c>
      <c r="F721" s="17"/>
      <c r="G721" s="19">
        <v>44876.511782407404</v>
      </c>
      <c r="H721" s="19">
        <v>45964</v>
      </c>
      <c r="I721" s="17" t="s">
        <v>137</v>
      </c>
      <c r="J721" s="20">
        <v>13928498</v>
      </c>
      <c r="K721" s="21">
        <v>10053426</v>
      </c>
      <c r="L721" s="20">
        <v>10234271.410478638</v>
      </c>
      <c r="M721" s="21">
        <v>13928498</v>
      </c>
      <c r="N721" s="22">
        <v>73.477207739700006</v>
      </c>
    </row>
    <row r="722" spans="2:14">
      <c r="B722" s="16" t="s">
        <v>133</v>
      </c>
      <c r="C722" s="17" t="s">
        <v>205</v>
      </c>
      <c r="D722" s="18"/>
      <c r="E722" s="18" t="s">
        <v>244</v>
      </c>
      <c r="F722" s="17"/>
      <c r="G722" s="19">
        <v>44901.618958333333</v>
      </c>
      <c r="H722" s="19">
        <v>46044</v>
      </c>
      <c r="I722" s="17" t="s">
        <v>137</v>
      </c>
      <c r="J722" s="20">
        <v>21563219</v>
      </c>
      <c r="K722" s="21">
        <v>15030127</v>
      </c>
      <c r="L722" s="20">
        <v>15230539.824445272</v>
      </c>
      <c r="M722" s="21">
        <v>21563219</v>
      </c>
      <c r="N722" s="22">
        <v>70.632032371600005</v>
      </c>
    </row>
    <row r="723" spans="2:14">
      <c r="B723" s="16" t="s">
        <v>133</v>
      </c>
      <c r="C723" s="17" t="s">
        <v>205</v>
      </c>
      <c r="D723" s="18"/>
      <c r="E723" s="18" t="s">
        <v>244</v>
      </c>
      <c r="F723" s="17"/>
      <c r="G723" s="19">
        <v>44908.505914351852</v>
      </c>
      <c r="H723" s="19">
        <v>46044</v>
      </c>
      <c r="I723" s="17" t="s">
        <v>137</v>
      </c>
      <c r="J723" s="20">
        <v>25875868</v>
      </c>
      <c r="K723" s="21">
        <v>18082756</v>
      </c>
      <c r="L723" s="20">
        <v>18275883.526531592</v>
      </c>
      <c r="M723" s="21">
        <v>25875868</v>
      </c>
      <c r="N723" s="22">
        <v>70.629064603900005</v>
      </c>
    </row>
    <row r="724" spans="2:14">
      <c r="B724" s="16" t="s">
        <v>133</v>
      </c>
      <c r="C724" s="17" t="s">
        <v>205</v>
      </c>
      <c r="D724" s="18"/>
      <c r="E724" s="18" t="s">
        <v>244</v>
      </c>
      <c r="F724" s="17"/>
      <c r="G724" s="19">
        <v>44932.634918981486</v>
      </c>
      <c r="H724" s="19">
        <v>46077</v>
      </c>
      <c r="I724" s="17" t="s">
        <v>137</v>
      </c>
      <c r="J724" s="20">
        <v>49385483</v>
      </c>
      <c r="K724" s="21">
        <v>35112191</v>
      </c>
      <c r="L724" s="20">
        <v>35051609.643583536</v>
      </c>
      <c r="M724" s="21">
        <v>49385483</v>
      </c>
      <c r="N724" s="22">
        <v>70.975532715900002</v>
      </c>
    </row>
    <row r="725" spans="2:14">
      <c r="B725" s="16" t="s">
        <v>133</v>
      </c>
      <c r="C725" s="17" t="s">
        <v>205</v>
      </c>
      <c r="D725" s="18"/>
      <c r="E725" s="18" t="s">
        <v>244</v>
      </c>
      <c r="F725" s="17"/>
      <c r="G725" s="19">
        <v>44939.512557870366</v>
      </c>
      <c r="H725" s="19">
        <v>46044</v>
      </c>
      <c r="I725" s="17" t="s">
        <v>137</v>
      </c>
      <c r="J725" s="20">
        <v>28750963</v>
      </c>
      <c r="K725" s="21">
        <v>20576986</v>
      </c>
      <c r="L725" s="20">
        <v>20486987.852834325</v>
      </c>
      <c r="M725" s="21">
        <v>28750963</v>
      </c>
      <c r="N725" s="22">
        <v>71.256701394100006</v>
      </c>
    </row>
    <row r="726" spans="2:14">
      <c r="B726" s="16" t="s">
        <v>133</v>
      </c>
      <c r="C726" s="17" t="s">
        <v>205</v>
      </c>
      <c r="D726" s="18"/>
      <c r="E726" s="18" t="s">
        <v>244</v>
      </c>
      <c r="F726" s="17"/>
      <c r="G726" s="19">
        <v>45021.554166666661</v>
      </c>
      <c r="H726" s="19">
        <v>45559</v>
      </c>
      <c r="I726" s="17" t="s">
        <v>137</v>
      </c>
      <c r="J726" s="20">
        <v>60393835</v>
      </c>
      <c r="K726" s="21">
        <v>51514307</v>
      </c>
      <c r="L726" s="20">
        <v>51303213.759895094</v>
      </c>
      <c r="M726" s="21">
        <v>60393835</v>
      </c>
      <c r="N726" s="22">
        <v>84.947766208100006</v>
      </c>
    </row>
    <row r="727" spans="2:14">
      <c r="B727" s="16" t="s">
        <v>133</v>
      </c>
      <c r="C727" s="17" t="s">
        <v>205</v>
      </c>
      <c r="D727" s="18"/>
      <c r="E727" s="18" t="s">
        <v>244</v>
      </c>
      <c r="F727" s="17"/>
      <c r="G727" s="19">
        <v>45044.546724537038</v>
      </c>
      <c r="H727" s="19">
        <v>46077</v>
      </c>
      <c r="I727" s="17" t="s">
        <v>137</v>
      </c>
      <c r="J727" s="20">
        <v>55144107</v>
      </c>
      <c r="K727" s="21">
        <v>40427397</v>
      </c>
      <c r="L727" s="20">
        <v>40060898.851163983</v>
      </c>
      <c r="M727" s="21">
        <v>55144107</v>
      </c>
      <c r="N727" s="22">
        <v>72.647651817400003</v>
      </c>
    </row>
    <row r="728" spans="2:14">
      <c r="B728" s="16" t="s">
        <v>133</v>
      </c>
      <c r="C728" s="17" t="s">
        <v>205</v>
      </c>
      <c r="D728" s="18"/>
      <c r="E728" s="18" t="s">
        <v>244</v>
      </c>
      <c r="F728" s="17"/>
      <c r="G728" s="19">
        <v>45050.631678240738</v>
      </c>
      <c r="H728" s="19">
        <v>46114</v>
      </c>
      <c r="I728" s="17" t="s">
        <v>137</v>
      </c>
      <c r="J728" s="20">
        <v>27835615</v>
      </c>
      <c r="K728" s="21">
        <v>20256437</v>
      </c>
      <c r="L728" s="20">
        <v>20029844.89716142</v>
      </c>
      <c r="M728" s="21">
        <v>27835615</v>
      </c>
      <c r="N728" s="22">
        <v>71.957615799600006</v>
      </c>
    </row>
    <row r="729" spans="2:14">
      <c r="B729" s="16" t="s">
        <v>133</v>
      </c>
      <c r="C729" s="17" t="s">
        <v>205</v>
      </c>
      <c r="D729" s="18"/>
      <c r="E729" s="18" t="s">
        <v>244</v>
      </c>
      <c r="F729" s="17"/>
      <c r="G729" s="19">
        <v>45056.526493055557</v>
      </c>
      <c r="H729" s="19">
        <v>45708</v>
      </c>
      <c r="I729" s="17" t="s">
        <v>137</v>
      </c>
      <c r="J729" s="20">
        <v>28911016</v>
      </c>
      <c r="K729" s="21">
        <v>23144429</v>
      </c>
      <c r="L729" s="20">
        <v>22641179.924270734</v>
      </c>
      <c r="M729" s="21">
        <v>28911016</v>
      </c>
      <c r="N729" s="22">
        <v>78.313331929499995</v>
      </c>
    </row>
    <row r="730" spans="2:14">
      <c r="B730" s="16" t="s">
        <v>133</v>
      </c>
      <c r="C730" s="17" t="s">
        <v>205</v>
      </c>
      <c r="D730" s="18"/>
      <c r="E730" s="18" t="s">
        <v>244</v>
      </c>
      <c r="F730" s="17"/>
      <c r="G730" s="19">
        <v>45057.512442129635</v>
      </c>
      <c r="H730" s="19">
        <v>46044</v>
      </c>
      <c r="I730" s="17" t="s">
        <v>137</v>
      </c>
      <c r="J730" s="20">
        <v>13702325</v>
      </c>
      <c r="K730" s="21">
        <v>10051781</v>
      </c>
      <c r="L730" s="20">
        <v>10243568.177064829</v>
      </c>
      <c r="M730" s="21">
        <v>13702325</v>
      </c>
      <c r="N730" s="22">
        <v>74.757883622400001</v>
      </c>
    </row>
    <row r="731" spans="2:14">
      <c r="B731" s="16" t="s">
        <v>133</v>
      </c>
      <c r="C731" s="17" t="s">
        <v>205</v>
      </c>
      <c r="D731" s="18"/>
      <c r="E731" s="18" t="s">
        <v>244</v>
      </c>
      <c r="F731" s="17"/>
      <c r="G731" s="19">
        <v>45058.535937499997</v>
      </c>
      <c r="H731" s="19">
        <v>46044</v>
      </c>
      <c r="I731" s="17" t="s">
        <v>137</v>
      </c>
      <c r="J731" s="20">
        <v>8221395</v>
      </c>
      <c r="K731" s="21">
        <v>6033287</v>
      </c>
      <c r="L731" s="20">
        <v>6146161.0614191433</v>
      </c>
      <c r="M731" s="21">
        <v>8221395</v>
      </c>
      <c r="N731" s="22">
        <v>74.758128777600007</v>
      </c>
    </row>
    <row r="732" spans="2:14">
      <c r="B732" s="16" t="s">
        <v>133</v>
      </c>
      <c r="C732" s="17" t="s">
        <v>205</v>
      </c>
      <c r="D732" s="18"/>
      <c r="E732" s="18" t="s">
        <v>244</v>
      </c>
      <c r="F732" s="17"/>
      <c r="G732" s="19">
        <v>45070.525011574078</v>
      </c>
      <c r="H732" s="19">
        <v>45799</v>
      </c>
      <c r="I732" s="17" t="s">
        <v>137</v>
      </c>
      <c r="J732" s="20">
        <v>13590136</v>
      </c>
      <c r="K732" s="21">
        <v>10394521</v>
      </c>
      <c r="L732" s="20">
        <v>10164741.736351674</v>
      </c>
      <c r="M732" s="21">
        <v>13590136</v>
      </c>
      <c r="N732" s="22">
        <v>74.794996432399998</v>
      </c>
    </row>
    <row r="733" spans="2:14">
      <c r="B733" s="16" t="s">
        <v>133</v>
      </c>
      <c r="C733" s="17" t="s">
        <v>205</v>
      </c>
      <c r="D733" s="18"/>
      <c r="E733" s="18" t="s">
        <v>244</v>
      </c>
      <c r="F733" s="17"/>
      <c r="G733" s="19">
        <v>45071.606620370374</v>
      </c>
      <c r="H733" s="19">
        <v>46114</v>
      </c>
      <c r="I733" s="17" t="s">
        <v>137</v>
      </c>
      <c r="J733" s="20">
        <v>12526031</v>
      </c>
      <c r="K733" s="21">
        <v>9182712</v>
      </c>
      <c r="L733" s="20">
        <v>9013436.7593082786</v>
      </c>
      <c r="M733" s="21">
        <v>12526031</v>
      </c>
      <c r="N733" s="22">
        <v>71.957643720600004</v>
      </c>
    </row>
    <row r="734" spans="2:14">
      <c r="B734" s="16" t="s">
        <v>133</v>
      </c>
      <c r="C734" s="17" t="s">
        <v>205</v>
      </c>
      <c r="D734" s="18"/>
      <c r="E734" s="18" t="s">
        <v>244</v>
      </c>
      <c r="F734" s="17"/>
      <c r="G734" s="19">
        <v>45084.542141203703</v>
      </c>
      <c r="H734" s="19">
        <v>46044</v>
      </c>
      <c r="I734" s="17" t="s">
        <v>137</v>
      </c>
      <c r="J734" s="20">
        <v>4110703</v>
      </c>
      <c r="K734" s="21">
        <v>3045491</v>
      </c>
      <c r="L734" s="20">
        <v>3073238.3063204945</v>
      </c>
      <c r="M734" s="21">
        <v>4110703</v>
      </c>
      <c r="N734" s="22">
        <v>74.761866919599996</v>
      </c>
    </row>
    <row r="735" spans="2:14">
      <c r="B735" s="16" t="s">
        <v>133</v>
      </c>
      <c r="C735" s="17" t="s">
        <v>205</v>
      </c>
      <c r="D735" s="18"/>
      <c r="E735" s="18" t="s">
        <v>244</v>
      </c>
      <c r="F735" s="17"/>
      <c r="G735" s="19">
        <v>45086.601111111115</v>
      </c>
      <c r="H735" s="19">
        <v>46114</v>
      </c>
      <c r="I735" s="17" t="s">
        <v>137</v>
      </c>
      <c r="J735" s="20">
        <v>30619178</v>
      </c>
      <c r="K735" s="21">
        <v>22564164</v>
      </c>
      <c r="L735" s="20">
        <v>22032184.901318867</v>
      </c>
      <c r="M735" s="21">
        <v>30619178</v>
      </c>
      <c r="N735" s="22">
        <v>71.955507431699999</v>
      </c>
    </row>
    <row r="736" spans="2:14">
      <c r="B736" s="16" t="s">
        <v>133</v>
      </c>
      <c r="C736" s="17" t="s">
        <v>205</v>
      </c>
      <c r="D736" s="18"/>
      <c r="E736" s="18" t="s">
        <v>244</v>
      </c>
      <c r="F736" s="17"/>
      <c r="G736" s="19">
        <v>45105.545729166661</v>
      </c>
      <c r="H736" s="19">
        <v>46114</v>
      </c>
      <c r="I736" s="17" t="s">
        <v>137</v>
      </c>
      <c r="J736" s="20">
        <v>25828025</v>
      </c>
      <c r="K736" s="21">
        <v>18999999</v>
      </c>
      <c r="L736" s="20">
        <v>19026500.157069828</v>
      </c>
      <c r="M736" s="21">
        <v>25828025</v>
      </c>
      <c r="N736" s="22">
        <v>73.666105546500006</v>
      </c>
    </row>
    <row r="737" spans="2:14">
      <c r="B737" s="16" t="s">
        <v>133</v>
      </c>
      <c r="C737" s="17" t="s">
        <v>205</v>
      </c>
      <c r="D737" s="18"/>
      <c r="E737" s="18" t="s">
        <v>244</v>
      </c>
      <c r="F737" s="17"/>
      <c r="G737" s="19">
        <v>45120.467453703706</v>
      </c>
      <c r="H737" s="19">
        <v>45379</v>
      </c>
      <c r="I737" s="17" t="s">
        <v>137</v>
      </c>
      <c r="J737" s="20">
        <v>28916987</v>
      </c>
      <c r="K737" s="21">
        <v>26276989</v>
      </c>
      <c r="L737" s="20">
        <v>26077002.652519871</v>
      </c>
      <c r="M737" s="21">
        <v>28916987</v>
      </c>
      <c r="N737" s="22">
        <v>90.178837278299994</v>
      </c>
    </row>
    <row r="738" spans="2:14">
      <c r="B738" s="16" t="s">
        <v>133</v>
      </c>
      <c r="C738" s="17" t="s">
        <v>205</v>
      </c>
      <c r="D738" s="18"/>
      <c r="E738" s="18" t="s">
        <v>244</v>
      </c>
      <c r="F738" s="17"/>
      <c r="G738" s="19">
        <v>45131.590983796304</v>
      </c>
      <c r="H738" s="19">
        <v>46077</v>
      </c>
      <c r="I738" s="17" t="s">
        <v>137</v>
      </c>
      <c r="J738" s="20">
        <v>13461921</v>
      </c>
      <c r="K738" s="21">
        <v>10092603</v>
      </c>
      <c r="L738" s="20">
        <v>10015136.305574154</v>
      </c>
      <c r="M738" s="21">
        <v>13461921</v>
      </c>
      <c r="N738" s="22">
        <v>74.396041289899998</v>
      </c>
    </row>
    <row r="739" spans="2:14">
      <c r="B739" s="16" t="s">
        <v>133</v>
      </c>
      <c r="C739" s="17" t="s">
        <v>205</v>
      </c>
      <c r="D739" s="18"/>
      <c r="E739" s="18" t="s">
        <v>244</v>
      </c>
      <c r="F739" s="17"/>
      <c r="G739" s="19">
        <v>45135.546909722223</v>
      </c>
      <c r="H739" s="19">
        <v>46044</v>
      </c>
      <c r="I739" s="17" t="s">
        <v>137</v>
      </c>
      <c r="J739" s="20">
        <v>13365750</v>
      </c>
      <c r="K739" s="21">
        <v>10003698</v>
      </c>
      <c r="L739" s="20">
        <v>10243045.484461321</v>
      </c>
      <c r="M739" s="21">
        <v>13365750</v>
      </c>
      <c r="N739" s="22">
        <v>76.636518597600002</v>
      </c>
    </row>
    <row r="740" spans="2:14">
      <c r="B740" s="16" t="s">
        <v>133</v>
      </c>
      <c r="C740" s="17" t="s">
        <v>205</v>
      </c>
      <c r="D740" s="18"/>
      <c r="E740" s="18" t="s">
        <v>244</v>
      </c>
      <c r="F740" s="17"/>
      <c r="G740" s="19">
        <v>45146.524513888886</v>
      </c>
      <c r="H740" s="19">
        <v>46114</v>
      </c>
      <c r="I740" s="17" t="s">
        <v>137</v>
      </c>
      <c r="J740" s="20">
        <v>32624877</v>
      </c>
      <c r="K740" s="21">
        <v>24350466</v>
      </c>
      <c r="L740" s="20">
        <v>24036185.088719819</v>
      </c>
      <c r="M740" s="21">
        <v>32624877</v>
      </c>
      <c r="N740" s="22">
        <v>73.674408301100001</v>
      </c>
    </row>
    <row r="741" spans="2:14">
      <c r="B741" s="16" t="s">
        <v>133</v>
      </c>
      <c r="C741" s="17" t="s">
        <v>205</v>
      </c>
      <c r="D741" s="18"/>
      <c r="E741" s="18" t="s">
        <v>244</v>
      </c>
      <c r="F741" s="17"/>
      <c r="G741" s="19">
        <v>45156.535219907404</v>
      </c>
      <c r="H741" s="19">
        <v>45379</v>
      </c>
      <c r="I741" s="17" t="s">
        <v>137</v>
      </c>
      <c r="J741" s="20">
        <v>18907259</v>
      </c>
      <c r="K741" s="21">
        <v>17644520</v>
      </c>
      <c r="L741" s="20">
        <v>17140640.440700099</v>
      </c>
      <c r="M741" s="21">
        <v>18907259</v>
      </c>
      <c r="N741" s="22">
        <v>90.656400489899994</v>
      </c>
    </row>
    <row r="742" spans="2:14">
      <c r="B742" s="16" t="s">
        <v>133</v>
      </c>
      <c r="C742" s="17" t="s">
        <v>205</v>
      </c>
      <c r="D742" s="18"/>
      <c r="E742" s="18" t="s">
        <v>244</v>
      </c>
      <c r="F742" s="17"/>
      <c r="G742" s="19">
        <v>45180.505150462966</v>
      </c>
      <c r="H742" s="19">
        <v>46114</v>
      </c>
      <c r="I742" s="17" t="s">
        <v>137</v>
      </c>
      <c r="J742" s="20">
        <v>42140469</v>
      </c>
      <c r="K742" s="21">
        <v>31828081</v>
      </c>
      <c r="L742" s="20">
        <v>31045423.186834831</v>
      </c>
      <c r="M742" s="21">
        <v>42140469</v>
      </c>
      <c r="N742" s="22">
        <v>73.671280656199997</v>
      </c>
    </row>
    <row r="743" spans="2:14">
      <c r="B743" s="16" t="s">
        <v>133</v>
      </c>
      <c r="C743" s="17" t="s">
        <v>205</v>
      </c>
      <c r="D743" s="18"/>
      <c r="E743" s="18" t="s">
        <v>244</v>
      </c>
      <c r="F743" s="17"/>
      <c r="G743" s="19">
        <v>45205.542407407411</v>
      </c>
      <c r="H743" s="19">
        <v>46114</v>
      </c>
      <c r="I743" s="17" t="s">
        <v>137</v>
      </c>
      <c r="J743" s="20">
        <v>108810633</v>
      </c>
      <c r="K743" s="21">
        <v>82262849</v>
      </c>
      <c r="L743" s="20">
        <v>82118160.111787587</v>
      </c>
      <c r="M743" s="21">
        <v>108810633</v>
      </c>
      <c r="N743" s="22">
        <v>75.4688745463</v>
      </c>
    </row>
    <row r="744" spans="2:14">
      <c r="B744" s="16" t="s">
        <v>133</v>
      </c>
      <c r="C744" s="17" t="s">
        <v>205</v>
      </c>
      <c r="D744" s="18"/>
      <c r="E744" s="18" t="s">
        <v>244</v>
      </c>
      <c r="F744" s="17"/>
      <c r="G744" s="19">
        <v>45216.625104166669</v>
      </c>
      <c r="H744" s="19">
        <v>45379</v>
      </c>
      <c r="I744" s="17" t="s">
        <v>137</v>
      </c>
      <c r="J744" s="20">
        <v>47290958</v>
      </c>
      <c r="K744" s="21">
        <v>44343562</v>
      </c>
      <c r="L744" s="20">
        <v>44056010.480889738</v>
      </c>
      <c r="M744" s="21">
        <v>47290958</v>
      </c>
      <c r="N744" s="22">
        <v>93.159479833099994</v>
      </c>
    </row>
    <row r="745" spans="2:14">
      <c r="B745" s="16" t="s">
        <v>133</v>
      </c>
      <c r="C745" s="17" t="s">
        <v>205</v>
      </c>
      <c r="D745" s="18"/>
      <c r="E745" s="18" t="s">
        <v>244</v>
      </c>
      <c r="F745" s="17"/>
      <c r="G745" s="19">
        <v>45250.543344907404</v>
      </c>
      <c r="H745" s="19">
        <v>46077</v>
      </c>
      <c r="I745" s="17" t="s">
        <v>137</v>
      </c>
      <c r="J745" s="20">
        <v>91964658</v>
      </c>
      <c r="K745" s="21">
        <v>71346302</v>
      </c>
      <c r="L745" s="20">
        <v>70106923.97337316</v>
      </c>
      <c r="M745" s="21">
        <v>91964658</v>
      </c>
      <c r="N745" s="22">
        <v>76.232463098300002</v>
      </c>
    </row>
    <row r="746" spans="2:14">
      <c r="B746" s="16" t="s">
        <v>133</v>
      </c>
      <c r="C746" s="17" t="s">
        <v>215</v>
      </c>
      <c r="D746" s="18"/>
      <c r="E746" s="18" t="s">
        <v>244</v>
      </c>
      <c r="F746" s="17" t="s">
        <v>135</v>
      </c>
      <c r="G746" s="19">
        <v>44628.657442129632</v>
      </c>
      <c r="H746" s="19">
        <v>45362</v>
      </c>
      <c r="I746" s="17" t="s">
        <v>137</v>
      </c>
      <c r="J746" s="20">
        <v>1202929</v>
      </c>
      <c r="K746" s="21">
        <v>1020958</v>
      </c>
      <c r="L746" s="20">
        <v>1004786.8155670939</v>
      </c>
      <c r="M746" s="21">
        <v>1202929</v>
      </c>
      <c r="N746" s="22">
        <v>83.528355835400006</v>
      </c>
    </row>
    <row r="747" spans="2:14">
      <c r="B747" s="16" t="s">
        <v>133</v>
      </c>
      <c r="C747" s="17" t="s">
        <v>215</v>
      </c>
      <c r="D747" s="18"/>
      <c r="E747" s="18" t="s">
        <v>244</v>
      </c>
      <c r="F747" s="17" t="s">
        <v>135</v>
      </c>
      <c r="G747" s="19">
        <v>44659.630995370375</v>
      </c>
      <c r="H747" s="19">
        <v>45362</v>
      </c>
      <c r="I747" s="17" t="s">
        <v>137</v>
      </c>
      <c r="J747" s="20">
        <v>5902467</v>
      </c>
      <c r="K747" s="21">
        <v>5035753</v>
      </c>
      <c r="L747" s="20">
        <v>5024479.592267965</v>
      </c>
      <c r="M747" s="21">
        <v>5902467</v>
      </c>
      <c r="N747" s="22">
        <v>85.125077230700001</v>
      </c>
    </row>
    <row r="748" spans="2:14">
      <c r="B748" s="16" t="s">
        <v>133</v>
      </c>
      <c r="C748" s="17" t="s">
        <v>215</v>
      </c>
      <c r="D748" s="18"/>
      <c r="E748" s="18" t="s">
        <v>244</v>
      </c>
      <c r="F748" s="17" t="s">
        <v>135</v>
      </c>
      <c r="G748" s="19">
        <v>44662.509305555555</v>
      </c>
      <c r="H748" s="19">
        <v>45362</v>
      </c>
      <c r="I748" s="17" t="s">
        <v>137</v>
      </c>
      <c r="J748" s="20">
        <v>1180491</v>
      </c>
      <c r="K748" s="21">
        <v>1007891</v>
      </c>
      <c r="L748" s="20">
        <v>1004895.8607831607</v>
      </c>
      <c r="M748" s="21">
        <v>1180491</v>
      </c>
      <c r="N748" s="22">
        <v>85.125245409200005</v>
      </c>
    </row>
    <row r="749" spans="2:14">
      <c r="B749" s="16" t="s">
        <v>133</v>
      </c>
      <c r="C749" s="17" t="s">
        <v>215</v>
      </c>
      <c r="D749" s="18"/>
      <c r="E749" s="18" t="s">
        <v>244</v>
      </c>
      <c r="F749" s="17" t="s">
        <v>135</v>
      </c>
      <c r="G749" s="19">
        <v>44670.552662037029</v>
      </c>
      <c r="H749" s="19">
        <v>45362</v>
      </c>
      <c r="I749" s="17" t="s">
        <v>137</v>
      </c>
      <c r="J749" s="20">
        <v>1180491</v>
      </c>
      <c r="K749" s="21">
        <v>1009863</v>
      </c>
      <c r="L749" s="20">
        <v>1004896.4491772443</v>
      </c>
      <c r="M749" s="21">
        <v>1180491</v>
      </c>
      <c r="N749" s="22">
        <v>85.125295252300006</v>
      </c>
    </row>
    <row r="750" spans="2:14">
      <c r="B750" s="16" t="s">
        <v>133</v>
      </c>
      <c r="C750" s="17" t="s">
        <v>215</v>
      </c>
      <c r="D750" s="18"/>
      <c r="E750" s="18" t="s">
        <v>244</v>
      </c>
      <c r="F750" s="17" t="s">
        <v>135</v>
      </c>
      <c r="G750" s="19">
        <v>44671.49296296297</v>
      </c>
      <c r="H750" s="19">
        <v>45362</v>
      </c>
      <c r="I750" s="17" t="s">
        <v>137</v>
      </c>
      <c r="J750" s="20">
        <v>2360988</v>
      </c>
      <c r="K750" s="21">
        <v>2020219</v>
      </c>
      <c r="L750" s="20">
        <v>2009793.9707363443</v>
      </c>
      <c r="M750" s="21">
        <v>2360988</v>
      </c>
      <c r="N750" s="22">
        <v>85.125124343600007</v>
      </c>
    </row>
    <row r="751" spans="2:14">
      <c r="B751" s="16" t="s">
        <v>133</v>
      </c>
      <c r="C751" s="17" t="s">
        <v>215</v>
      </c>
      <c r="D751" s="18"/>
      <c r="E751" s="18" t="s">
        <v>244</v>
      </c>
      <c r="F751" s="17" t="s">
        <v>135</v>
      </c>
      <c r="G751" s="19">
        <v>44672.562442129631</v>
      </c>
      <c r="H751" s="19">
        <v>45362</v>
      </c>
      <c r="I751" s="17" t="s">
        <v>137</v>
      </c>
      <c r="J751" s="20">
        <v>1180491</v>
      </c>
      <c r="K751" s="21">
        <v>1010358</v>
      </c>
      <c r="L751" s="20">
        <v>1004896.4939464459</v>
      </c>
      <c r="M751" s="21">
        <v>1180491</v>
      </c>
      <c r="N751" s="22">
        <v>85.125299044800002</v>
      </c>
    </row>
    <row r="752" spans="2:14">
      <c r="B752" s="16" t="s">
        <v>133</v>
      </c>
      <c r="C752" s="17" t="s">
        <v>215</v>
      </c>
      <c r="D752" s="18"/>
      <c r="E752" s="18" t="s">
        <v>244</v>
      </c>
      <c r="F752" s="17" t="s">
        <v>135</v>
      </c>
      <c r="G752" s="19">
        <v>44676.521412037036</v>
      </c>
      <c r="H752" s="19">
        <v>45362</v>
      </c>
      <c r="I752" s="17" t="s">
        <v>137</v>
      </c>
      <c r="J752" s="20">
        <v>1180491</v>
      </c>
      <c r="K752" s="21">
        <v>1011343</v>
      </c>
      <c r="L752" s="20">
        <v>1004896.6186607151</v>
      </c>
      <c r="M752" s="21">
        <v>1180491</v>
      </c>
      <c r="N752" s="22">
        <v>85.125309609400006</v>
      </c>
    </row>
    <row r="753" spans="2:14">
      <c r="B753" s="16" t="s">
        <v>133</v>
      </c>
      <c r="C753" s="17" t="s">
        <v>215</v>
      </c>
      <c r="D753" s="18"/>
      <c r="E753" s="18" t="s">
        <v>244</v>
      </c>
      <c r="F753" s="17" t="s">
        <v>135</v>
      </c>
      <c r="G753" s="19">
        <v>44679.595810185187</v>
      </c>
      <c r="H753" s="19">
        <v>45362</v>
      </c>
      <c r="I753" s="17" t="s">
        <v>137</v>
      </c>
      <c r="J753" s="20">
        <v>3541479</v>
      </c>
      <c r="K753" s="21">
        <v>3036246</v>
      </c>
      <c r="L753" s="20">
        <v>3014690.8228366999</v>
      </c>
      <c r="M753" s="21">
        <v>3541479</v>
      </c>
      <c r="N753" s="22">
        <v>85.125192690299997</v>
      </c>
    </row>
    <row r="754" spans="2:14">
      <c r="B754" s="16" t="s">
        <v>133</v>
      </c>
      <c r="C754" s="17" t="s">
        <v>215</v>
      </c>
      <c r="D754" s="18"/>
      <c r="E754" s="18" t="s">
        <v>244</v>
      </c>
      <c r="F754" s="17" t="s">
        <v>135</v>
      </c>
      <c r="G754" s="19">
        <v>44748.541678240741</v>
      </c>
      <c r="H754" s="19">
        <v>45362</v>
      </c>
      <c r="I754" s="17" t="s">
        <v>137</v>
      </c>
      <c r="J754" s="20">
        <v>11580550</v>
      </c>
      <c r="K754" s="21">
        <v>10066576</v>
      </c>
      <c r="L754" s="20">
        <v>10048966.216664921</v>
      </c>
      <c r="M754" s="21">
        <v>11580550</v>
      </c>
      <c r="N754" s="22">
        <v>86.774516034800001</v>
      </c>
    </row>
    <row r="755" spans="2:14">
      <c r="B755" s="16" t="s">
        <v>133</v>
      </c>
      <c r="C755" s="17" t="s">
        <v>215</v>
      </c>
      <c r="D755" s="18"/>
      <c r="E755" s="18" t="s">
        <v>244</v>
      </c>
      <c r="F755" s="17" t="s">
        <v>135</v>
      </c>
      <c r="G755" s="19">
        <v>44748.541886574072</v>
      </c>
      <c r="H755" s="19">
        <v>45362</v>
      </c>
      <c r="I755" s="17" t="s">
        <v>137</v>
      </c>
      <c r="J755" s="20">
        <v>9264439</v>
      </c>
      <c r="K755" s="21">
        <v>8062859</v>
      </c>
      <c r="L755" s="20">
        <v>8040359.4325593263</v>
      </c>
      <c r="M755" s="21">
        <v>9264439</v>
      </c>
      <c r="N755" s="22">
        <v>86.787331996700004</v>
      </c>
    </row>
    <row r="756" spans="2:14">
      <c r="B756" s="16" t="s">
        <v>133</v>
      </c>
      <c r="C756" s="17" t="s">
        <v>215</v>
      </c>
      <c r="D756" s="18"/>
      <c r="E756" s="18" t="s">
        <v>244</v>
      </c>
      <c r="F756" s="17" t="s">
        <v>135</v>
      </c>
      <c r="G756" s="19">
        <v>44875.54047453704</v>
      </c>
      <c r="H756" s="19">
        <v>45362</v>
      </c>
      <c r="I756" s="17" t="s">
        <v>137</v>
      </c>
      <c r="J756" s="20">
        <v>34068494</v>
      </c>
      <c r="K756" s="21">
        <v>30466027</v>
      </c>
      <c r="L756" s="20">
        <v>30146960.440298498</v>
      </c>
      <c r="M756" s="21">
        <v>34068494</v>
      </c>
      <c r="N756" s="22">
        <v>88.489266476799997</v>
      </c>
    </row>
    <row r="757" spans="2:14">
      <c r="B757" s="16" t="s">
        <v>133</v>
      </c>
      <c r="C757" s="17" t="s">
        <v>215</v>
      </c>
      <c r="D757" s="18"/>
      <c r="E757" s="18" t="s">
        <v>244</v>
      </c>
      <c r="F757" s="17" t="s">
        <v>135</v>
      </c>
      <c r="G757" s="19">
        <v>44950.477118055562</v>
      </c>
      <c r="H757" s="19">
        <v>46785</v>
      </c>
      <c r="I757" s="17" t="s">
        <v>137</v>
      </c>
      <c r="J757" s="20">
        <v>138495618</v>
      </c>
      <c r="K757" s="21">
        <v>101051095</v>
      </c>
      <c r="L757" s="20">
        <v>100954664.64364545</v>
      </c>
      <c r="M757" s="21">
        <v>138495618</v>
      </c>
      <c r="N757" s="22">
        <v>72.893760901299999</v>
      </c>
    </row>
    <row r="758" spans="2:14">
      <c r="B758" s="16" t="s">
        <v>133</v>
      </c>
      <c r="C758" s="17" t="s">
        <v>215</v>
      </c>
      <c r="D758" s="18"/>
      <c r="E758" s="18" t="s">
        <v>244</v>
      </c>
      <c r="F758" s="17" t="s">
        <v>135</v>
      </c>
      <c r="G758" s="19">
        <v>44959.651643518519</v>
      </c>
      <c r="H758" s="19">
        <v>46785</v>
      </c>
      <c r="I758" s="17" t="s">
        <v>137</v>
      </c>
      <c r="J758" s="20">
        <v>138495618</v>
      </c>
      <c r="K758" s="21">
        <v>101226164</v>
      </c>
      <c r="L758" s="20">
        <v>100946940.32571368</v>
      </c>
      <c r="M758" s="21">
        <v>138495618</v>
      </c>
      <c r="N758" s="22">
        <v>72.888183599900003</v>
      </c>
    </row>
    <row r="759" spans="2:14">
      <c r="B759" s="16" t="s">
        <v>133</v>
      </c>
      <c r="C759" s="17" t="s">
        <v>215</v>
      </c>
      <c r="D759" s="18"/>
      <c r="E759" s="18" t="s">
        <v>244</v>
      </c>
      <c r="F759" s="17" t="s">
        <v>135</v>
      </c>
      <c r="G759" s="19">
        <v>45021.555717592593</v>
      </c>
      <c r="H759" s="19">
        <v>47865</v>
      </c>
      <c r="I759" s="17" t="s">
        <v>137</v>
      </c>
      <c r="J759" s="20">
        <v>81539730</v>
      </c>
      <c r="K759" s="21">
        <v>50706803</v>
      </c>
      <c r="L759" s="20">
        <v>51677423.3118103</v>
      </c>
      <c r="M759" s="21">
        <v>81539730</v>
      </c>
      <c r="N759" s="22">
        <v>63.376986055499998</v>
      </c>
    </row>
    <row r="760" spans="2:14">
      <c r="B760" s="16" t="s">
        <v>133</v>
      </c>
      <c r="C760" s="17" t="s">
        <v>215</v>
      </c>
      <c r="D760" s="18"/>
      <c r="E760" s="18" t="s">
        <v>244</v>
      </c>
      <c r="F760" s="17" t="s">
        <v>135</v>
      </c>
      <c r="G760" s="19">
        <v>45124.592905092599</v>
      </c>
      <c r="H760" s="19">
        <v>45362</v>
      </c>
      <c r="I760" s="17" t="s">
        <v>137</v>
      </c>
      <c r="J760" s="20">
        <v>21361096</v>
      </c>
      <c r="K760" s="21">
        <v>20058778</v>
      </c>
      <c r="L760" s="20">
        <v>20058906.772257168</v>
      </c>
      <c r="M760" s="21">
        <v>21361096</v>
      </c>
      <c r="N760" s="22">
        <v>93.903921279399995</v>
      </c>
    </row>
    <row r="761" spans="2:14">
      <c r="B761" s="16" t="s">
        <v>133</v>
      </c>
      <c r="C761" s="17" t="s">
        <v>215</v>
      </c>
      <c r="D761" s="18"/>
      <c r="E761" s="18" t="s">
        <v>244</v>
      </c>
      <c r="F761" s="17" t="s">
        <v>135</v>
      </c>
      <c r="G761" s="19">
        <v>45127.461516203708</v>
      </c>
      <c r="H761" s="19">
        <v>45362</v>
      </c>
      <c r="I761" s="17" t="s">
        <v>137</v>
      </c>
      <c r="J761" s="20">
        <v>5340274</v>
      </c>
      <c r="K761" s="21">
        <v>5018392</v>
      </c>
      <c r="L761" s="20">
        <v>5014608.6207802407</v>
      </c>
      <c r="M761" s="21">
        <v>5340274</v>
      </c>
      <c r="N761" s="22">
        <v>93.901710301400001</v>
      </c>
    </row>
    <row r="762" spans="2:14">
      <c r="B762" s="16" t="s">
        <v>133</v>
      </c>
      <c r="C762" s="17" t="s">
        <v>215</v>
      </c>
      <c r="D762" s="18"/>
      <c r="E762" s="18" t="s">
        <v>244</v>
      </c>
      <c r="F762" s="17" t="s">
        <v>135</v>
      </c>
      <c r="G762" s="19">
        <v>45167.61083333334</v>
      </c>
      <c r="H762" s="19">
        <v>45362</v>
      </c>
      <c r="I762" s="17" t="s">
        <v>137</v>
      </c>
      <c r="J762" s="20">
        <v>37381917</v>
      </c>
      <c r="K762" s="21">
        <v>35740337</v>
      </c>
      <c r="L762" s="20">
        <v>35186819.749151319</v>
      </c>
      <c r="M762" s="21">
        <v>37381917</v>
      </c>
      <c r="N762" s="22">
        <v>94.127916845900003</v>
      </c>
    </row>
    <row r="763" spans="2:14">
      <c r="B763" s="16" t="s">
        <v>133</v>
      </c>
      <c r="C763" s="17" t="s">
        <v>215</v>
      </c>
      <c r="D763" s="18"/>
      <c r="E763" s="18" t="s">
        <v>244</v>
      </c>
      <c r="F763" s="17" t="s">
        <v>135</v>
      </c>
      <c r="G763" s="19">
        <v>45169.522187499999</v>
      </c>
      <c r="H763" s="19">
        <v>45362</v>
      </c>
      <c r="I763" s="17" t="s">
        <v>137</v>
      </c>
      <c r="J763" s="20">
        <v>64083287</v>
      </c>
      <c r="K763" s="21">
        <v>61298739</v>
      </c>
      <c r="L763" s="20">
        <v>60320439.203574844</v>
      </c>
      <c r="M763" s="21">
        <v>64083287</v>
      </c>
      <c r="N763" s="22">
        <v>94.128191650900007</v>
      </c>
    </row>
    <row r="764" spans="2:14">
      <c r="B764" s="16" t="s">
        <v>133</v>
      </c>
      <c r="C764" s="17" t="s">
        <v>215</v>
      </c>
      <c r="D764" s="18"/>
      <c r="E764" s="18" t="s">
        <v>244</v>
      </c>
      <c r="F764" s="17" t="s">
        <v>135</v>
      </c>
      <c r="G764" s="19">
        <v>45170.597592592596</v>
      </c>
      <c r="H764" s="19">
        <v>45362</v>
      </c>
      <c r="I764" s="17" t="s">
        <v>137</v>
      </c>
      <c r="J764" s="20">
        <v>58743015</v>
      </c>
      <c r="K764" s="21">
        <v>56204072</v>
      </c>
      <c r="L764" s="20">
        <v>55293816.975483395</v>
      </c>
      <c r="M764" s="21">
        <v>58743015</v>
      </c>
      <c r="N764" s="22">
        <v>94.128326534600006</v>
      </c>
    </row>
    <row r="765" spans="2:14">
      <c r="B765" s="16" t="s">
        <v>133</v>
      </c>
      <c r="C765" s="17" t="s">
        <v>215</v>
      </c>
      <c r="D765" s="18"/>
      <c r="E765" s="18" t="s">
        <v>244</v>
      </c>
      <c r="F765" s="17" t="s">
        <v>135</v>
      </c>
      <c r="G765" s="19">
        <v>45243.622812500005</v>
      </c>
      <c r="H765" s="19">
        <v>45362</v>
      </c>
      <c r="I765" s="17" t="s">
        <v>137</v>
      </c>
      <c r="J765" s="20">
        <v>20912329</v>
      </c>
      <c r="K765" s="21">
        <v>20325480</v>
      </c>
      <c r="L765" s="20">
        <v>20098476.123181649</v>
      </c>
      <c r="M765" s="21">
        <v>20912329</v>
      </c>
      <c r="N765" s="22">
        <v>96.108262849100001</v>
      </c>
    </row>
    <row r="766" spans="2:14">
      <c r="B766" s="16" t="s">
        <v>133</v>
      </c>
      <c r="C766" s="17" t="s">
        <v>218</v>
      </c>
      <c r="D766" s="18"/>
      <c r="E766" s="18" t="s">
        <v>244</v>
      </c>
      <c r="F766" s="17"/>
      <c r="G766" s="19">
        <v>45119.500185185185</v>
      </c>
      <c r="H766" s="19">
        <v>46461</v>
      </c>
      <c r="I766" s="17" t="s">
        <v>137</v>
      </c>
      <c r="J766" s="20">
        <v>53238625</v>
      </c>
      <c r="K766" s="21">
        <v>37635070</v>
      </c>
      <c r="L766" s="20">
        <v>37815509.590157188</v>
      </c>
      <c r="M766" s="21">
        <v>53238625</v>
      </c>
      <c r="N766" s="22">
        <v>71.030214604799994</v>
      </c>
    </row>
    <row r="767" spans="2:14">
      <c r="B767" s="16" t="s">
        <v>133</v>
      </c>
      <c r="C767" s="17" t="s">
        <v>218</v>
      </c>
      <c r="D767" s="18"/>
      <c r="E767" s="18" t="s">
        <v>244</v>
      </c>
      <c r="F767" s="17"/>
      <c r="G767" s="19">
        <v>45253.606666666674</v>
      </c>
      <c r="H767" s="19">
        <v>46461</v>
      </c>
      <c r="I767" s="17" t="s">
        <v>137</v>
      </c>
      <c r="J767" s="20">
        <v>52356050</v>
      </c>
      <c r="K767" s="21">
        <v>38840109</v>
      </c>
      <c r="L767" s="20">
        <v>38374642.436517224</v>
      </c>
      <c r="M767" s="21">
        <v>52356050</v>
      </c>
      <c r="N767" s="22">
        <v>73.295526374700003</v>
      </c>
    </row>
    <row r="768" spans="2:14">
      <c r="B768" s="16" t="s">
        <v>133</v>
      </c>
      <c r="C768" s="17" t="s">
        <v>218</v>
      </c>
      <c r="D768" s="18"/>
      <c r="E768" s="18" t="s">
        <v>244</v>
      </c>
      <c r="F768" s="17"/>
      <c r="G768" s="19">
        <v>45267.537870370368</v>
      </c>
      <c r="H768" s="19">
        <v>46461</v>
      </c>
      <c r="I768" s="17" t="s">
        <v>137</v>
      </c>
      <c r="J768" s="20">
        <v>337696554</v>
      </c>
      <c r="K768" s="21">
        <v>247782491</v>
      </c>
      <c r="L768" s="20">
        <v>243845588.83672222</v>
      </c>
      <c r="M768" s="21">
        <v>337696554</v>
      </c>
      <c r="N768" s="22">
        <v>72.2084918985</v>
      </c>
    </row>
    <row r="769" spans="2:14">
      <c r="B769" s="16" t="s">
        <v>133</v>
      </c>
      <c r="C769" s="17" t="s">
        <v>221</v>
      </c>
      <c r="D769" s="18"/>
      <c r="E769" s="18" t="s">
        <v>244</v>
      </c>
      <c r="F769" s="17" t="s">
        <v>135</v>
      </c>
      <c r="G769" s="19">
        <v>44669.516851851855</v>
      </c>
      <c r="H769" s="19">
        <v>45446</v>
      </c>
      <c r="I769" s="17" t="s">
        <v>137</v>
      </c>
      <c r="J769" s="20">
        <v>4785340</v>
      </c>
      <c r="K769" s="21">
        <v>4040273</v>
      </c>
      <c r="L769" s="20">
        <v>4025743.9095586091</v>
      </c>
      <c r="M769" s="21">
        <v>4785340</v>
      </c>
      <c r="N769" s="22">
        <v>84.126601444399995</v>
      </c>
    </row>
    <row r="770" spans="2:14">
      <c r="B770" s="16" t="s">
        <v>133</v>
      </c>
      <c r="C770" s="17" t="s">
        <v>221</v>
      </c>
      <c r="D770" s="18"/>
      <c r="E770" s="18" t="s">
        <v>244</v>
      </c>
      <c r="F770" s="17" t="s">
        <v>135</v>
      </c>
      <c r="G770" s="19">
        <v>44671.491886574076</v>
      </c>
      <c r="H770" s="19">
        <v>45446</v>
      </c>
      <c r="I770" s="17" t="s">
        <v>137</v>
      </c>
      <c r="J770" s="20">
        <v>7178010</v>
      </c>
      <c r="K770" s="21">
        <v>6063289</v>
      </c>
      <c r="L770" s="20">
        <v>6038616.4180184659</v>
      </c>
      <c r="M770" s="21">
        <v>7178010</v>
      </c>
      <c r="N770" s="22">
        <v>84.126609157900006</v>
      </c>
    </row>
    <row r="771" spans="2:14">
      <c r="B771" s="16" t="s">
        <v>133</v>
      </c>
      <c r="C771" s="17" t="s">
        <v>221</v>
      </c>
      <c r="D771" s="18"/>
      <c r="E771" s="18" t="s">
        <v>244</v>
      </c>
      <c r="F771" s="17" t="s">
        <v>135</v>
      </c>
      <c r="G771" s="19">
        <v>44672.561296296291</v>
      </c>
      <c r="H771" s="19">
        <v>45446</v>
      </c>
      <c r="I771" s="17" t="s">
        <v>137</v>
      </c>
      <c r="J771" s="20">
        <v>1196335</v>
      </c>
      <c r="K771" s="21">
        <v>1010787</v>
      </c>
      <c r="L771" s="20">
        <v>1006436.0696697445</v>
      </c>
      <c r="M771" s="21">
        <v>1196335</v>
      </c>
      <c r="N771" s="22">
        <v>84.126609157900006</v>
      </c>
    </row>
    <row r="772" spans="2:14">
      <c r="B772" s="16" t="s">
        <v>133</v>
      </c>
      <c r="C772" s="17" t="s">
        <v>221</v>
      </c>
      <c r="D772" s="18"/>
      <c r="E772" s="18" t="s">
        <v>244</v>
      </c>
      <c r="F772" s="17" t="s">
        <v>135</v>
      </c>
      <c r="G772" s="19">
        <v>44676.520405092589</v>
      </c>
      <c r="H772" s="19">
        <v>45446</v>
      </c>
      <c r="I772" s="17" t="s">
        <v>137</v>
      </c>
      <c r="J772" s="20">
        <v>1196335</v>
      </c>
      <c r="K772" s="21">
        <v>1011746</v>
      </c>
      <c r="L772" s="20">
        <v>1006436.0881257664</v>
      </c>
      <c r="M772" s="21">
        <v>1196335</v>
      </c>
      <c r="N772" s="22">
        <v>84.126610700699999</v>
      </c>
    </row>
    <row r="773" spans="2:14">
      <c r="B773" s="16" t="s">
        <v>133</v>
      </c>
      <c r="C773" s="17" t="s">
        <v>221</v>
      </c>
      <c r="D773" s="18"/>
      <c r="E773" s="18" t="s">
        <v>244</v>
      </c>
      <c r="F773" s="17" t="s">
        <v>135</v>
      </c>
      <c r="G773" s="19">
        <v>44684.750821759262</v>
      </c>
      <c r="H773" s="19">
        <v>45446</v>
      </c>
      <c r="I773" s="17" t="s">
        <v>137</v>
      </c>
      <c r="J773" s="20">
        <v>5981675</v>
      </c>
      <c r="K773" s="21">
        <v>5068321</v>
      </c>
      <c r="L773" s="20">
        <v>5032177.3607832864</v>
      </c>
      <c r="M773" s="21">
        <v>5981675</v>
      </c>
      <c r="N773" s="22">
        <v>84.126559212700002</v>
      </c>
    </row>
    <row r="774" spans="2:14">
      <c r="B774" s="16" t="s">
        <v>133</v>
      </c>
      <c r="C774" s="17" t="s">
        <v>221</v>
      </c>
      <c r="D774" s="18"/>
      <c r="E774" s="18" t="s">
        <v>244</v>
      </c>
      <c r="F774" s="17" t="s">
        <v>135</v>
      </c>
      <c r="G774" s="19">
        <v>44687.514745370368</v>
      </c>
      <c r="H774" s="19">
        <v>45446</v>
      </c>
      <c r="I774" s="17" t="s">
        <v>137</v>
      </c>
      <c r="J774" s="20">
        <v>1196335</v>
      </c>
      <c r="K774" s="21">
        <v>1014383</v>
      </c>
      <c r="L774" s="20">
        <v>1006435.0315203636</v>
      </c>
      <c r="M774" s="21">
        <v>1196335</v>
      </c>
      <c r="N774" s="22">
        <v>84.126522380500006</v>
      </c>
    </row>
    <row r="775" spans="2:14">
      <c r="B775" s="16" t="s">
        <v>133</v>
      </c>
      <c r="C775" s="17" t="s">
        <v>221</v>
      </c>
      <c r="D775" s="18"/>
      <c r="E775" s="18" t="s">
        <v>244</v>
      </c>
      <c r="F775" s="17" t="s">
        <v>135</v>
      </c>
      <c r="G775" s="19">
        <v>44693.530381944445</v>
      </c>
      <c r="H775" s="19">
        <v>45446</v>
      </c>
      <c r="I775" s="17" t="s">
        <v>137</v>
      </c>
      <c r="J775" s="20">
        <v>1196335</v>
      </c>
      <c r="K775" s="21">
        <v>1015820</v>
      </c>
      <c r="L775" s="20">
        <v>1006433.7995878117</v>
      </c>
      <c r="M775" s="21">
        <v>1196335</v>
      </c>
      <c r="N775" s="22">
        <v>84.126419404900005</v>
      </c>
    </row>
    <row r="776" spans="2:14">
      <c r="B776" s="16" t="s">
        <v>133</v>
      </c>
      <c r="C776" s="17" t="s">
        <v>221</v>
      </c>
      <c r="D776" s="18"/>
      <c r="E776" s="18" t="s">
        <v>244</v>
      </c>
      <c r="F776" s="17" t="s">
        <v>135</v>
      </c>
      <c r="G776" s="19">
        <v>44694.522453703707</v>
      </c>
      <c r="H776" s="19">
        <v>45446</v>
      </c>
      <c r="I776" s="17" t="s">
        <v>137</v>
      </c>
      <c r="J776" s="20">
        <v>1196335</v>
      </c>
      <c r="K776" s="21">
        <v>1016063</v>
      </c>
      <c r="L776" s="20">
        <v>1006433.7995878117</v>
      </c>
      <c r="M776" s="21">
        <v>1196335</v>
      </c>
      <c r="N776" s="22">
        <v>84.126419404900005</v>
      </c>
    </row>
    <row r="777" spans="2:14">
      <c r="B777" s="16" t="s">
        <v>133</v>
      </c>
      <c r="C777" s="17" t="s">
        <v>221</v>
      </c>
      <c r="D777" s="18"/>
      <c r="E777" s="18" t="s">
        <v>244</v>
      </c>
      <c r="F777" s="17" t="s">
        <v>135</v>
      </c>
      <c r="G777" s="19">
        <v>44699.524710648147</v>
      </c>
      <c r="H777" s="19">
        <v>45446</v>
      </c>
      <c r="I777" s="17" t="s">
        <v>137</v>
      </c>
      <c r="J777" s="20">
        <v>3589005</v>
      </c>
      <c r="K777" s="21">
        <v>3051781</v>
      </c>
      <c r="L777" s="20">
        <v>3019296.2841923656</v>
      </c>
      <c r="M777" s="21">
        <v>3589005</v>
      </c>
      <c r="N777" s="22">
        <v>84.126276898300006</v>
      </c>
    </row>
    <row r="778" spans="2:14">
      <c r="B778" s="16" t="s">
        <v>133</v>
      </c>
      <c r="C778" s="17" t="s">
        <v>221</v>
      </c>
      <c r="D778" s="18"/>
      <c r="E778" s="18" t="s">
        <v>244</v>
      </c>
      <c r="F778" s="17" t="s">
        <v>135</v>
      </c>
      <c r="G778" s="19">
        <v>44712.522048611107</v>
      </c>
      <c r="H778" s="19">
        <v>46171</v>
      </c>
      <c r="I778" s="17" t="s">
        <v>137</v>
      </c>
      <c r="J778" s="20">
        <v>1369748</v>
      </c>
      <c r="K778" s="21">
        <v>999998</v>
      </c>
      <c r="L778" s="20">
        <v>1000504.8280202383</v>
      </c>
      <c r="M778" s="21">
        <v>1369748</v>
      </c>
      <c r="N778" s="22">
        <v>73.0429851345</v>
      </c>
    </row>
    <row r="779" spans="2:14">
      <c r="B779" s="16" t="s">
        <v>133</v>
      </c>
      <c r="C779" s="17" t="s">
        <v>221</v>
      </c>
      <c r="D779" s="18"/>
      <c r="E779" s="18" t="s">
        <v>244</v>
      </c>
      <c r="F779" s="17" t="s">
        <v>135</v>
      </c>
      <c r="G779" s="19">
        <v>44713.523229166669</v>
      </c>
      <c r="H779" s="19">
        <v>46171</v>
      </c>
      <c r="I779" s="17" t="s">
        <v>137</v>
      </c>
      <c r="J779" s="20">
        <v>4109235</v>
      </c>
      <c r="K779" s="21">
        <v>3000760</v>
      </c>
      <c r="L779" s="20">
        <v>3001512.9853814654</v>
      </c>
      <c r="M779" s="21">
        <v>4109235</v>
      </c>
      <c r="N779" s="22">
        <v>73.043108641399996</v>
      </c>
    </row>
    <row r="780" spans="2:14">
      <c r="B780" s="16" t="s">
        <v>133</v>
      </c>
      <c r="C780" s="17" t="s">
        <v>221</v>
      </c>
      <c r="D780" s="18"/>
      <c r="E780" s="18" t="s">
        <v>244</v>
      </c>
      <c r="F780" s="17" t="s">
        <v>135</v>
      </c>
      <c r="G780" s="19">
        <v>44715.52888888889</v>
      </c>
      <c r="H780" s="19">
        <v>46171</v>
      </c>
      <c r="I780" s="17" t="s">
        <v>137</v>
      </c>
      <c r="J780" s="20">
        <v>1369748</v>
      </c>
      <c r="K780" s="21">
        <v>1000758</v>
      </c>
      <c r="L780" s="20">
        <v>1000506.5268217206</v>
      </c>
      <c r="M780" s="21">
        <v>1369748</v>
      </c>
      <c r="N780" s="22">
        <v>73.043109157399996</v>
      </c>
    </row>
    <row r="781" spans="2:14">
      <c r="B781" s="16" t="s">
        <v>133</v>
      </c>
      <c r="C781" s="17" t="s">
        <v>221</v>
      </c>
      <c r="D781" s="18"/>
      <c r="E781" s="18" t="s">
        <v>244</v>
      </c>
      <c r="F781" s="17" t="s">
        <v>135</v>
      </c>
      <c r="G781" s="19">
        <v>44718.540046296293</v>
      </c>
      <c r="H781" s="19">
        <v>45446</v>
      </c>
      <c r="I781" s="17" t="s">
        <v>137</v>
      </c>
      <c r="J781" s="20">
        <v>4698080</v>
      </c>
      <c r="K781" s="21">
        <v>4000000</v>
      </c>
      <c r="L781" s="20">
        <v>4025693.6918028067</v>
      </c>
      <c r="M781" s="21">
        <v>4698080</v>
      </c>
      <c r="N781" s="22">
        <v>85.688061757200003</v>
      </c>
    </row>
    <row r="782" spans="2:14">
      <c r="B782" s="16" t="s">
        <v>133</v>
      </c>
      <c r="C782" s="17" t="s">
        <v>221</v>
      </c>
      <c r="D782" s="18"/>
      <c r="E782" s="18" t="s">
        <v>244</v>
      </c>
      <c r="F782" s="17" t="s">
        <v>135</v>
      </c>
      <c r="G782" s="19">
        <v>44727.499120370376</v>
      </c>
      <c r="H782" s="19">
        <v>45446</v>
      </c>
      <c r="I782" s="17" t="s">
        <v>137</v>
      </c>
      <c r="J782" s="20">
        <v>2349040</v>
      </c>
      <c r="K782" s="21">
        <v>2004317</v>
      </c>
      <c r="L782" s="20">
        <v>2012856.4888398347</v>
      </c>
      <c r="M782" s="21">
        <v>2349040</v>
      </c>
      <c r="N782" s="22">
        <v>85.688472262700003</v>
      </c>
    </row>
    <row r="783" spans="2:14">
      <c r="B783" s="16" t="s">
        <v>133</v>
      </c>
      <c r="C783" s="17" t="s">
        <v>221</v>
      </c>
      <c r="D783" s="18"/>
      <c r="E783" s="18" t="s">
        <v>244</v>
      </c>
      <c r="F783" s="17" t="s">
        <v>135</v>
      </c>
      <c r="G783" s="19">
        <v>44743.621203703704</v>
      </c>
      <c r="H783" s="19">
        <v>45446</v>
      </c>
      <c r="I783" s="17" t="s">
        <v>137</v>
      </c>
      <c r="J783" s="20">
        <v>7047120</v>
      </c>
      <c r="K783" s="21">
        <v>6035960</v>
      </c>
      <c r="L783" s="20">
        <v>6038606.631740083</v>
      </c>
      <c r="M783" s="21">
        <v>7047120</v>
      </c>
      <c r="N783" s="22">
        <v>85.688999644399999</v>
      </c>
    </row>
    <row r="784" spans="2:14">
      <c r="B784" s="16" t="s">
        <v>133</v>
      </c>
      <c r="C784" s="17" t="s">
        <v>221</v>
      </c>
      <c r="D784" s="18"/>
      <c r="E784" s="18" t="s">
        <v>244</v>
      </c>
      <c r="F784" s="17" t="s">
        <v>135</v>
      </c>
      <c r="G784" s="19">
        <v>44746.502349537033</v>
      </c>
      <c r="H784" s="19">
        <v>45446</v>
      </c>
      <c r="I784" s="17" t="s">
        <v>137</v>
      </c>
      <c r="J784" s="20">
        <v>11745208</v>
      </c>
      <c r="K784" s="21">
        <v>10067124</v>
      </c>
      <c r="L784" s="20">
        <v>10064354.432642074</v>
      </c>
      <c r="M784" s="21">
        <v>11745208</v>
      </c>
      <c r="N784" s="22">
        <v>85.689026815399998</v>
      </c>
    </row>
    <row r="785" spans="2:14">
      <c r="B785" s="16" t="s">
        <v>133</v>
      </c>
      <c r="C785" s="17" t="s">
        <v>221</v>
      </c>
      <c r="D785" s="18"/>
      <c r="E785" s="18" t="s">
        <v>244</v>
      </c>
      <c r="F785" s="17" t="s">
        <v>135</v>
      </c>
      <c r="G785" s="19">
        <v>44799.520844907413</v>
      </c>
      <c r="H785" s="19">
        <v>45446</v>
      </c>
      <c r="I785" s="17" t="s">
        <v>137</v>
      </c>
      <c r="J785" s="20">
        <v>11745208</v>
      </c>
      <c r="K785" s="21">
        <v>10194178</v>
      </c>
      <c r="L785" s="20">
        <v>10064294.82044901</v>
      </c>
      <c r="M785" s="21">
        <v>11745208</v>
      </c>
      <c r="N785" s="22">
        <v>85.688519270599997</v>
      </c>
    </row>
    <row r="786" spans="2:14">
      <c r="B786" s="16" t="s">
        <v>133</v>
      </c>
      <c r="C786" s="17" t="s">
        <v>221</v>
      </c>
      <c r="D786" s="18"/>
      <c r="E786" s="18" t="s">
        <v>244</v>
      </c>
      <c r="F786" s="17" t="s">
        <v>135</v>
      </c>
      <c r="G786" s="19">
        <v>44916.580543981479</v>
      </c>
      <c r="H786" s="19">
        <v>47269</v>
      </c>
      <c r="I786" s="17" t="s">
        <v>137</v>
      </c>
      <c r="J786" s="20">
        <v>66016432</v>
      </c>
      <c r="K786" s="21">
        <v>40230137</v>
      </c>
      <c r="L786" s="20">
        <v>40022026.392509259</v>
      </c>
      <c r="M786" s="21">
        <v>66016432</v>
      </c>
      <c r="N786" s="22">
        <v>60.6243403044</v>
      </c>
    </row>
    <row r="787" spans="2:14">
      <c r="B787" s="16" t="s">
        <v>133</v>
      </c>
      <c r="C787" s="17" t="s">
        <v>221</v>
      </c>
      <c r="D787" s="18"/>
      <c r="E787" s="18" t="s">
        <v>244</v>
      </c>
      <c r="F787" s="17" t="s">
        <v>135</v>
      </c>
      <c r="G787" s="19">
        <v>44936.519097222226</v>
      </c>
      <c r="H787" s="19">
        <v>47025</v>
      </c>
      <c r="I787" s="17" t="s">
        <v>137</v>
      </c>
      <c r="J787" s="20">
        <v>6927394</v>
      </c>
      <c r="K787" s="21">
        <v>4435094</v>
      </c>
      <c r="L787" s="20">
        <v>4504375.5787929017</v>
      </c>
      <c r="M787" s="21">
        <v>6927394</v>
      </c>
      <c r="N787" s="22">
        <v>65.022656121400004</v>
      </c>
    </row>
    <row r="788" spans="2:14">
      <c r="B788" s="16" t="s">
        <v>133</v>
      </c>
      <c r="C788" s="17" t="s">
        <v>221</v>
      </c>
      <c r="D788" s="18"/>
      <c r="E788" s="18" t="s">
        <v>244</v>
      </c>
      <c r="F788" s="17" t="s">
        <v>135</v>
      </c>
      <c r="G788" s="19">
        <v>44957.619479166671</v>
      </c>
      <c r="H788" s="19">
        <v>45446</v>
      </c>
      <c r="I788" s="17" t="s">
        <v>137</v>
      </c>
      <c r="J788" s="20">
        <v>44104728</v>
      </c>
      <c r="K788" s="21">
        <v>39532912</v>
      </c>
      <c r="L788" s="20">
        <v>39251228.681147911</v>
      </c>
      <c r="M788" s="21">
        <v>44104728</v>
      </c>
      <c r="N788" s="22">
        <v>88.995512411199996</v>
      </c>
    </row>
    <row r="789" spans="2:14">
      <c r="B789" s="16" t="s">
        <v>133</v>
      </c>
      <c r="C789" s="17" t="s">
        <v>221</v>
      </c>
      <c r="D789" s="18"/>
      <c r="E789" s="18" t="s">
        <v>244</v>
      </c>
      <c r="F789" s="17" t="s">
        <v>135</v>
      </c>
      <c r="G789" s="19">
        <v>44988.650613425925</v>
      </c>
      <c r="H789" s="19">
        <v>47025</v>
      </c>
      <c r="I789" s="17" t="s">
        <v>137</v>
      </c>
      <c r="J789" s="20">
        <v>206169863</v>
      </c>
      <c r="K789" s="21">
        <v>150082603</v>
      </c>
      <c r="L789" s="20">
        <v>150055072.42547065</v>
      </c>
      <c r="M789" s="21">
        <v>206169863</v>
      </c>
      <c r="N789" s="22">
        <v>72.782253546700005</v>
      </c>
    </row>
    <row r="790" spans="2:14">
      <c r="B790" s="16" t="s">
        <v>133</v>
      </c>
      <c r="C790" s="17" t="s">
        <v>221</v>
      </c>
      <c r="D790" s="18"/>
      <c r="E790" s="18" t="s">
        <v>244</v>
      </c>
      <c r="F790" s="17" t="s">
        <v>135</v>
      </c>
      <c r="G790" s="19">
        <v>45091.532060185185</v>
      </c>
      <c r="H790" s="19">
        <v>47476</v>
      </c>
      <c r="I790" s="17" t="s">
        <v>137</v>
      </c>
      <c r="J790" s="20">
        <v>77891234</v>
      </c>
      <c r="K790" s="21">
        <v>47391769</v>
      </c>
      <c r="L790" s="20">
        <v>47224502.675295815</v>
      </c>
      <c r="M790" s="21">
        <v>77891234</v>
      </c>
      <c r="N790" s="22">
        <v>60.628777142399997</v>
      </c>
    </row>
    <row r="791" spans="2:14">
      <c r="B791" s="16" t="s">
        <v>133</v>
      </c>
      <c r="C791" s="17" t="s">
        <v>221</v>
      </c>
      <c r="D791" s="18"/>
      <c r="E791" s="18" t="s">
        <v>244</v>
      </c>
      <c r="F791" s="17" t="s">
        <v>135</v>
      </c>
      <c r="G791" s="19">
        <v>45096.553506944445</v>
      </c>
      <c r="H791" s="19">
        <v>47476</v>
      </c>
      <c r="I791" s="17" t="s">
        <v>137</v>
      </c>
      <c r="J791" s="20">
        <v>44746031</v>
      </c>
      <c r="K791" s="21">
        <v>27262048</v>
      </c>
      <c r="L791" s="20">
        <v>27129130.354303531</v>
      </c>
      <c r="M791" s="21">
        <v>44746031</v>
      </c>
      <c r="N791" s="22">
        <v>60.629132345400002</v>
      </c>
    </row>
    <row r="792" spans="2:14">
      <c r="B792" s="16" t="s">
        <v>133</v>
      </c>
      <c r="C792" s="17" t="s">
        <v>221</v>
      </c>
      <c r="D792" s="18"/>
      <c r="E792" s="18" t="s">
        <v>244</v>
      </c>
      <c r="F792" s="17" t="s">
        <v>135</v>
      </c>
      <c r="G792" s="19">
        <v>45111.639374999999</v>
      </c>
      <c r="H792" s="19">
        <v>48121</v>
      </c>
      <c r="I792" s="17" t="s">
        <v>137</v>
      </c>
      <c r="J792" s="20">
        <v>226704122</v>
      </c>
      <c r="K792" s="21">
        <v>113553570</v>
      </c>
      <c r="L792" s="20">
        <v>114500260.56209388</v>
      </c>
      <c r="M792" s="21">
        <v>226704122</v>
      </c>
      <c r="N792" s="22">
        <v>50.506474938300002</v>
      </c>
    </row>
    <row r="793" spans="2:14">
      <c r="B793" s="16" t="s">
        <v>133</v>
      </c>
      <c r="C793" s="17" t="s">
        <v>221</v>
      </c>
      <c r="D793" s="18"/>
      <c r="E793" s="18" t="s">
        <v>244</v>
      </c>
      <c r="F793" s="17" t="s">
        <v>135</v>
      </c>
      <c r="G793" s="19">
        <v>45237.592708333337</v>
      </c>
      <c r="H793" s="19">
        <v>46171</v>
      </c>
      <c r="I793" s="17" t="s">
        <v>137</v>
      </c>
      <c r="J793" s="20">
        <v>56969741</v>
      </c>
      <c r="K793" s="21">
        <v>45419018</v>
      </c>
      <c r="L793" s="20">
        <v>45394732.131088436</v>
      </c>
      <c r="M793" s="21">
        <v>56969741</v>
      </c>
      <c r="N793" s="22">
        <v>79.682180986399999</v>
      </c>
    </row>
    <row r="794" spans="2:14">
      <c r="B794" s="16" t="s">
        <v>133</v>
      </c>
      <c r="C794" s="17" t="s">
        <v>231</v>
      </c>
      <c r="D794" s="18"/>
      <c r="E794" s="18" t="s">
        <v>244</v>
      </c>
      <c r="F794" s="17" t="s">
        <v>135</v>
      </c>
      <c r="G794" s="19">
        <v>44651.52076388889</v>
      </c>
      <c r="H794" s="19">
        <v>46009</v>
      </c>
      <c r="I794" s="17" t="s">
        <v>137</v>
      </c>
      <c r="J794" s="20">
        <v>1542995</v>
      </c>
      <c r="K794" s="21">
        <v>1027699</v>
      </c>
      <c r="L794" s="20">
        <v>1028878.3920127327</v>
      </c>
      <c r="M794" s="21">
        <v>1542995</v>
      </c>
      <c r="N794" s="22">
        <v>66.680604409799997</v>
      </c>
    </row>
    <row r="795" spans="2:14">
      <c r="B795" s="16" t="s">
        <v>133</v>
      </c>
      <c r="C795" s="17" t="s">
        <v>231</v>
      </c>
      <c r="D795" s="18"/>
      <c r="E795" s="18" t="s">
        <v>244</v>
      </c>
      <c r="F795" s="17" t="s">
        <v>135</v>
      </c>
      <c r="G795" s="19">
        <v>44655.391134259262</v>
      </c>
      <c r="H795" s="19">
        <v>46009</v>
      </c>
      <c r="I795" s="17" t="s">
        <v>137</v>
      </c>
      <c r="J795" s="20">
        <v>3085990</v>
      </c>
      <c r="K795" s="21">
        <v>2058435</v>
      </c>
      <c r="L795" s="20">
        <v>2057735.609551501</v>
      </c>
      <c r="M795" s="21">
        <v>3085990</v>
      </c>
      <c r="N795" s="22">
        <v>66.679918261300003</v>
      </c>
    </row>
    <row r="796" spans="2:14">
      <c r="B796" s="16" t="s">
        <v>133</v>
      </c>
      <c r="C796" s="17" t="s">
        <v>231</v>
      </c>
      <c r="D796" s="18"/>
      <c r="E796" s="18" t="s">
        <v>244</v>
      </c>
      <c r="F796" s="17" t="s">
        <v>135</v>
      </c>
      <c r="G796" s="19">
        <v>44677.525995370364</v>
      </c>
      <c r="H796" s="19">
        <v>46009</v>
      </c>
      <c r="I796" s="17" t="s">
        <v>137</v>
      </c>
      <c r="J796" s="20">
        <v>1508465</v>
      </c>
      <c r="K796" s="21">
        <v>1003035</v>
      </c>
      <c r="L796" s="20">
        <v>1028849.4374904017</v>
      </c>
      <c r="M796" s="21">
        <v>1508465</v>
      </c>
      <c r="N796" s="22">
        <v>68.205058618600006</v>
      </c>
    </row>
    <row r="797" spans="2:14">
      <c r="B797" s="16" t="s">
        <v>133</v>
      </c>
      <c r="C797" s="17" t="s">
        <v>231</v>
      </c>
      <c r="D797" s="18"/>
      <c r="E797" s="18" t="s">
        <v>244</v>
      </c>
      <c r="F797" s="17" t="s">
        <v>135</v>
      </c>
      <c r="G797" s="19">
        <v>44701.507557870369</v>
      </c>
      <c r="H797" s="19">
        <v>46009</v>
      </c>
      <c r="I797" s="17" t="s">
        <v>137</v>
      </c>
      <c r="J797" s="20">
        <v>1508465</v>
      </c>
      <c r="K797" s="21">
        <v>1012144</v>
      </c>
      <c r="L797" s="20">
        <v>1028901.1818004693</v>
      </c>
      <c r="M797" s="21">
        <v>1508465</v>
      </c>
      <c r="N797" s="22">
        <v>68.208488881099996</v>
      </c>
    </row>
    <row r="798" spans="2:14">
      <c r="B798" s="16" t="s">
        <v>133</v>
      </c>
      <c r="C798" s="17" t="s">
        <v>231</v>
      </c>
      <c r="D798" s="18"/>
      <c r="E798" s="18" t="s">
        <v>244</v>
      </c>
      <c r="F798" s="17" t="s">
        <v>135</v>
      </c>
      <c r="G798" s="19">
        <v>44712.519953703704</v>
      </c>
      <c r="H798" s="19">
        <v>45726</v>
      </c>
      <c r="I798" s="17" t="s">
        <v>137</v>
      </c>
      <c r="J798" s="20">
        <v>1391777</v>
      </c>
      <c r="K798" s="21">
        <v>1022049</v>
      </c>
      <c r="L798" s="20">
        <v>1013335.7482200554</v>
      </c>
      <c r="M798" s="21">
        <v>1391777</v>
      </c>
      <c r="N798" s="22">
        <v>72.808772398200006</v>
      </c>
    </row>
    <row r="799" spans="2:14">
      <c r="B799" s="16" t="s">
        <v>133</v>
      </c>
      <c r="C799" s="17" t="s">
        <v>231</v>
      </c>
      <c r="D799" s="18"/>
      <c r="E799" s="18" t="s">
        <v>244</v>
      </c>
      <c r="F799" s="17" t="s">
        <v>135</v>
      </c>
      <c r="G799" s="19">
        <v>44719.510405092595</v>
      </c>
      <c r="H799" s="19">
        <v>46009</v>
      </c>
      <c r="I799" s="17" t="s">
        <v>137</v>
      </c>
      <c r="J799" s="20">
        <v>1508465</v>
      </c>
      <c r="K799" s="21">
        <v>1164267</v>
      </c>
      <c r="L799" s="20">
        <v>1115349.7642006732</v>
      </c>
      <c r="M799" s="21">
        <v>1508465</v>
      </c>
      <c r="N799" s="22">
        <v>73.939386343099997</v>
      </c>
    </row>
    <row r="800" spans="2:14">
      <c r="B800" s="16" t="s">
        <v>133</v>
      </c>
      <c r="C800" s="17" t="s">
        <v>231</v>
      </c>
      <c r="D800" s="18"/>
      <c r="E800" s="18" t="s">
        <v>244</v>
      </c>
      <c r="F800" s="17" t="s">
        <v>135</v>
      </c>
      <c r="G800" s="19">
        <v>44742.525625000002</v>
      </c>
      <c r="H800" s="19">
        <v>45547</v>
      </c>
      <c r="I800" s="17" t="s">
        <v>137</v>
      </c>
      <c r="J800" s="20">
        <v>6514592</v>
      </c>
      <c r="K800" s="21">
        <v>5025891</v>
      </c>
      <c r="L800" s="20">
        <v>5031144.2131143436</v>
      </c>
      <c r="M800" s="21">
        <v>6514592</v>
      </c>
      <c r="N800" s="22">
        <v>77.228845845099997</v>
      </c>
    </row>
    <row r="801" spans="2:14">
      <c r="B801" s="16" t="s">
        <v>133</v>
      </c>
      <c r="C801" s="17" t="s">
        <v>231</v>
      </c>
      <c r="D801" s="18"/>
      <c r="E801" s="18" t="s">
        <v>244</v>
      </c>
      <c r="F801" s="17" t="s">
        <v>135</v>
      </c>
      <c r="G801" s="19">
        <v>44742.527222222227</v>
      </c>
      <c r="H801" s="19">
        <v>46009</v>
      </c>
      <c r="I801" s="17" t="s">
        <v>137</v>
      </c>
      <c r="J801" s="20">
        <v>1508465</v>
      </c>
      <c r="K801" s="21">
        <v>1027698</v>
      </c>
      <c r="L801" s="20">
        <v>1028875.7838149432</v>
      </c>
      <c r="M801" s="21">
        <v>1508465</v>
      </c>
      <c r="N801" s="22">
        <v>68.206805183699998</v>
      </c>
    </row>
    <row r="802" spans="2:14">
      <c r="B802" s="16" t="s">
        <v>133</v>
      </c>
      <c r="C802" s="17" t="s">
        <v>231</v>
      </c>
      <c r="D802" s="18"/>
      <c r="E802" s="18" t="s">
        <v>244</v>
      </c>
      <c r="F802" s="17" t="s">
        <v>135</v>
      </c>
      <c r="G802" s="19">
        <v>44742.530798611107</v>
      </c>
      <c r="H802" s="19">
        <v>46037</v>
      </c>
      <c r="I802" s="17" t="s">
        <v>137</v>
      </c>
      <c r="J802" s="20">
        <v>3103220</v>
      </c>
      <c r="K802" s="21">
        <v>2056576</v>
      </c>
      <c r="L802" s="20">
        <v>2058939.7517562683</v>
      </c>
      <c r="M802" s="21">
        <v>3103220</v>
      </c>
      <c r="N802" s="22">
        <v>66.348494523599996</v>
      </c>
    </row>
    <row r="803" spans="2:14">
      <c r="B803" s="16" t="s">
        <v>133</v>
      </c>
      <c r="C803" s="17" t="s">
        <v>231</v>
      </c>
      <c r="D803" s="18"/>
      <c r="E803" s="18" t="s">
        <v>244</v>
      </c>
      <c r="F803" s="17" t="s">
        <v>135</v>
      </c>
      <c r="G803" s="19">
        <v>44746.506076388891</v>
      </c>
      <c r="H803" s="19">
        <v>46009</v>
      </c>
      <c r="I803" s="17" t="s">
        <v>137</v>
      </c>
      <c r="J803" s="20">
        <v>6033867</v>
      </c>
      <c r="K803" s="21">
        <v>4116872</v>
      </c>
      <c r="L803" s="20">
        <v>4115461.4148975378</v>
      </c>
      <c r="M803" s="21">
        <v>6033867</v>
      </c>
      <c r="N803" s="22">
        <v>68.206034619199997</v>
      </c>
    </row>
    <row r="804" spans="2:14">
      <c r="B804" s="16" t="s">
        <v>133</v>
      </c>
      <c r="C804" s="17" t="s">
        <v>231</v>
      </c>
      <c r="D804" s="18"/>
      <c r="E804" s="18" t="s">
        <v>244</v>
      </c>
      <c r="F804" s="17" t="s">
        <v>135</v>
      </c>
      <c r="G804" s="19">
        <v>44746.50612268519</v>
      </c>
      <c r="H804" s="19">
        <v>45547</v>
      </c>
      <c r="I804" s="17" t="s">
        <v>137</v>
      </c>
      <c r="J804" s="20">
        <v>2605835</v>
      </c>
      <c r="K804" s="21">
        <v>2013315</v>
      </c>
      <c r="L804" s="20">
        <v>2012468.4962426331</v>
      </c>
      <c r="M804" s="21">
        <v>2605835</v>
      </c>
      <c r="N804" s="22">
        <v>77.229314067999994</v>
      </c>
    </row>
    <row r="805" spans="2:14">
      <c r="B805" s="16" t="s">
        <v>133</v>
      </c>
      <c r="C805" s="17" t="s">
        <v>231</v>
      </c>
      <c r="D805" s="18"/>
      <c r="E805" s="18" t="s">
        <v>244</v>
      </c>
      <c r="F805" s="17" t="s">
        <v>135</v>
      </c>
      <c r="G805" s="19">
        <v>44750.618148148147</v>
      </c>
      <c r="H805" s="19">
        <v>46009</v>
      </c>
      <c r="I805" s="17" t="s">
        <v>137</v>
      </c>
      <c r="J805" s="20">
        <v>6033867</v>
      </c>
      <c r="K805" s="21">
        <v>4122943</v>
      </c>
      <c r="L805" s="20">
        <v>4115413.2139681848</v>
      </c>
      <c r="M805" s="21">
        <v>6033867</v>
      </c>
      <c r="N805" s="22">
        <v>68.205235779399999</v>
      </c>
    </row>
    <row r="806" spans="2:14">
      <c r="B806" s="16" t="s">
        <v>133</v>
      </c>
      <c r="C806" s="17" t="s">
        <v>231</v>
      </c>
      <c r="D806" s="18"/>
      <c r="E806" s="18" t="s">
        <v>244</v>
      </c>
      <c r="F806" s="17" t="s">
        <v>135</v>
      </c>
      <c r="G806" s="19">
        <v>44774.604293981487</v>
      </c>
      <c r="H806" s="19">
        <v>46009</v>
      </c>
      <c r="I806" s="17" t="s">
        <v>137</v>
      </c>
      <c r="J806" s="20">
        <v>14739354</v>
      </c>
      <c r="K806" s="21">
        <v>10053235</v>
      </c>
      <c r="L806" s="20">
        <v>10288708.955525249</v>
      </c>
      <c r="M806" s="21">
        <v>14739354</v>
      </c>
      <c r="N806" s="22">
        <v>69.804341191099994</v>
      </c>
    </row>
    <row r="807" spans="2:14">
      <c r="B807" s="16" t="s">
        <v>133</v>
      </c>
      <c r="C807" s="17" t="s">
        <v>231</v>
      </c>
      <c r="D807" s="18"/>
      <c r="E807" s="18" t="s">
        <v>244</v>
      </c>
      <c r="F807" s="17" t="s">
        <v>135</v>
      </c>
      <c r="G807" s="19">
        <v>44776.606898148151</v>
      </c>
      <c r="H807" s="19">
        <v>46009</v>
      </c>
      <c r="I807" s="17" t="s">
        <v>137</v>
      </c>
      <c r="J807" s="20">
        <v>16213297</v>
      </c>
      <c r="K807" s="21">
        <v>11066907</v>
      </c>
      <c r="L807" s="20">
        <v>11317642.375289887</v>
      </c>
      <c r="M807" s="21">
        <v>16213297</v>
      </c>
      <c r="N807" s="22">
        <v>69.804694105600007</v>
      </c>
    </row>
    <row r="808" spans="2:14">
      <c r="B808" s="16" t="s">
        <v>133</v>
      </c>
      <c r="C808" s="17" t="s">
        <v>231</v>
      </c>
      <c r="D808" s="18"/>
      <c r="E808" s="18" t="s">
        <v>244</v>
      </c>
      <c r="F808" s="17" t="s">
        <v>135</v>
      </c>
      <c r="G808" s="19">
        <v>44791.525069444448</v>
      </c>
      <c r="H808" s="19">
        <v>45547</v>
      </c>
      <c r="I808" s="17" t="s">
        <v>137</v>
      </c>
      <c r="J808" s="20">
        <v>3908757</v>
      </c>
      <c r="K808" s="21">
        <v>3069903</v>
      </c>
      <c r="L808" s="20">
        <v>3018741.9292416428</v>
      </c>
      <c r="M808" s="21">
        <v>3908757</v>
      </c>
      <c r="N808" s="22">
        <v>77.230227646299994</v>
      </c>
    </row>
    <row r="809" spans="2:14">
      <c r="B809" s="16" t="s">
        <v>133</v>
      </c>
      <c r="C809" s="17" t="s">
        <v>231</v>
      </c>
      <c r="D809" s="18"/>
      <c r="E809" s="18" t="s">
        <v>244</v>
      </c>
      <c r="F809" s="17" t="s">
        <v>135</v>
      </c>
      <c r="G809" s="19">
        <v>44797.538912037038</v>
      </c>
      <c r="H809" s="19">
        <v>46262</v>
      </c>
      <c r="I809" s="17" t="s">
        <v>137</v>
      </c>
      <c r="J809" s="20">
        <v>4589916</v>
      </c>
      <c r="K809" s="21">
        <v>3024575</v>
      </c>
      <c r="L809" s="20">
        <v>3013854.882025809</v>
      </c>
      <c r="M809" s="21">
        <v>4589916</v>
      </c>
      <c r="N809" s="22">
        <v>65.662528073000004</v>
      </c>
    </row>
    <row r="810" spans="2:14">
      <c r="B810" s="16" t="s">
        <v>133</v>
      </c>
      <c r="C810" s="17" t="s">
        <v>231</v>
      </c>
      <c r="D810" s="18"/>
      <c r="E810" s="18" t="s">
        <v>244</v>
      </c>
      <c r="F810" s="17" t="s">
        <v>135</v>
      </c>
      <c r="G810" s="19">
        <v>44806.52857638889</v>
      </c>
      <c r="H810" s="19">
        <v>46366</v>
      </c>
      <c r="I810" s="17" t="s">
        <v>137</v>
      </c>
      <c r="J810" s="20">
        <v>15556155</v>
      </c>
      <c r="K810" s="21">
        <v>10000004</v>
      </c>
      <c r="L810" s="20">
        <v>10010650.001141731</v>
      </c>
      <c r="M810" s="21">
        <v>15556155</v>
      </c>
      <c r="N810" s="22">
        <v>64.351698740100005</v>
      </c>
    </row>
    <row r="811" spans="2:14">
      <c r="B811" s="16" t="s">
        <v>133</v>
      </c>
      <c r="C811" s="17" t="s">
        <v>231</v>
      </c>
      <c r="D811" s="18"/>
      <c r="E811" s="18" t="s">
        <v>244</v>
      </c>
      <c r="F811" s="17" t="s">
        <v>135</v>
      </c>
      <c r="G811" s="19">
        <v>44811.532314814816</v>
      </c>
      <c r="H811" s="19">
        <v>46262</v>
      </c>
      <c r="I811" s="17" t="s">
        <v>137</v>
      </c>
      <c r="J811" s="20">
        <v>4556793</v>
      </c>
      <c r="K811" s="21">
        <v>3006410</v>
      </c>
      <c r="L811" s="20">
        <v>3013851.6093908614</v>
      </c>
      <c r="M811" s="21">
        <v>4556793</v>
      </c>
      <c r="N811" s="22">
        <v>66.139752439700004</v>
      </c>
    </row>
    <row r="812" spans="2:14">
      <c r="B812" s="16" t="s">
        <v>133</v>
      </c>
      <c r="C812" s="17" t="s">
        <v>231</v>
      </c>
      <c r="D812" s="18"/>
      <c r="E812" s="18" t="s">
        <v>244</v>
      </c>
      <c r="F812" s="17" t="s">
        <v>135</v>
      </c>
      <c r="G812" s="19">
        <v>44845.612835648149</v>
      </c>
      <c r="H812" s="19">
        <v>45474</v>
      </c>
      <c r="I812" s="17" t="s">
        <v>137</v>
      </c>
      <c r="J812" s="20">
        <v>8618680</v>
      </c>
      <c r="K812" s="21">
        <v>7020329</v>
      </c>
      <c r="L812" s="20">
        <v>7228750.130731645</v>
      </c>
      <c r="M812" s="21">
        <v>8618680</v>
      </c>
      <c r="N812" s="22">
        <v>83.873054002800004</v>
      </c>
    </row>
    <row r="813" spans="2:14">
      <c r="B813" s="16" t="s">
        <v>133</v>
      </c>
      <c r="C813" s="17" t="s">
        <v>231</v>
      </c>
      <c r="D813" s="18"/>
      <c r="E813" s="18" t="s">
        <v>244</v>
      </c>
      <c r="F813" s="17" t="s">
        <v>135</v>
      </c>
      <c r="G813" s="19">
        <v>44873.532037037039</v>
      </c>
      <c r="H813" s="19">
        <v>45474</v>
      </c>
      <c r="I813" s="17" t="s">
        <v>137</v>
      </c>
      <c r="J813" s="20">
        <v>6156197</v>
      </c>
      <c r="K813" s="21">
        <v>5065343</v>
      </c>
      <c r="L813" s="20">
        <v>5163534.1911709746</v>
      </c>
      <c r="M813" s="21">
        <v>6156197</v>
      </c>
      <c r="N813" s="22">
        <v>83.875389159400001</v>
      </c>
    </row>
    <row r="814" spans="2:14">
      <c r="B814" s="16" t="s">
        <v>133</v>
      </c>
      <c r="C814" s="17" t="s">
        <v>231</v>
      </c>
      <c r="D814" s="18"/>
      <c r="E814" s="18" t="s">
        <v>244</v>
      </c>
      <c r="F814" s="17" t="s">
        <v>135</v>
      </c>
      <c r="G814" s="19">
        <v>44879.531226851846</v>
      </c>
      <c r="H814" s="19">
        <v>45474</v>
      </c>
      <c r="I814" s="17" t="s">
        <v>137</v>
      </c>
      <c r="J814" s="20">
        <v>12312395</v>
      </c>
      <c r="K814" s="21">
        <v>10152466</v>
      </c>
      <c r="L814" s="20">
        <v>10327090.187461274</v>
      </c>
      <c r="M814" s="21">
        <v>12312395</v>
      </c>
      <c r="N814" s="22">
        <v>83.875559446099999</v>
      </c>
    </row>
    <row r="815" spans="2:14">
      <c r="B815" s="16" t="s">
        <v>133</v>
      </c>
      <c r="C815" s="17" t="s">
        <v>231</v>
      </c>
      <c r="D815" s="18"/>
      <c r="E815" s="18" t="s">
        <v>244</v>
      </c>
      <c r="F815" s="17" t="s">
        <v>135</v>
      </c>
      <c r="G815" s="19">
        <v>44897.509953703709</v>
      </c>
      <c r="H815" s="19">
        <v>45474</v>
      </c>
      <c r="I815" s="17" t="s">
        <v>137</v>
      </c>
      <c r="J815" s="20">
        <v>12312395</v>
      </c>
      <c r="K815" s="21">
        <v>10109808</v>
      </c>
      <c r="L815" s="20">
        <v>10290250.150542194</v>
      </c>
      <c r="M815" s="21">
        <v>12312395</v>
      </c>
      <c r="N815" s="22">
        <v>83.576348472800007</v>
      </c>
    </row>
    <row r="816" spans="2:14">
      <c r="B816" s="16" t="s">
        <v>133</v>
      </c>
      <c r="C816" s="17" t="s">
        <v>231</v>
      </c>
      <c r="D816" s="18"/>
      <c r="E816" s="18" t="s">
        <v>244</v>
      </c>
      <c r="F816" s="17" t="s">
        <v>135</v>
      </c>
      <c r="G816" s="19">
        <v>44897.510706018518</v>
      </c>
      <c r="H816" s="19">
        <v>45911</v>
      </c>
      <c r="I816" s="17" t="s">
        <v>137</v>
      </c>
      <c r="J816" s="20">
        <v>28376984</v>
      </c>
      <c r="K816" s="21">
        <v>20598355</v>
      </c>
      <c r="L816" s="20">
        <v>20129563.23694833</v>
      </c>
      <c r="M816" s="21">
        <v>28376984</v>
      </c>
      <c r="N816" s="22">
        <v>70.936232113100004</v>
      </c>
    </row>
    <row r="817" spans="2:14">
      <c r="B817" s="16" t="s">
        <v>133</v>
      </c>
      <c r="C817" s="17" t="s">
        <v>231</v>
      </c>
      <c r="D817" s="18"/>
      <c r="E817" s="18" t="s">
        <v>244</v>
      </c>
      <c r="F817" s="17" t="s">
        <v>135</v>
      </c>
      <c r="G817" s="19">
        <v>44929.554085648146</v>
      </c>
      <c r="H817" s="19">
        <v>46252</v>
      </c>
      <c r="I817" s="17" t="s">
        <v>137</v>
      </c>
      <c r="J817" s="20">
        <v>88443301</v>
      </c>
      <c r="K817" s="21">
        <v>60470961</v>
      </c>
      <c r="L817" s="20">
        <v>60722289.549979374</v>
      </c>
      <c r="M817" s="21">
        <v>88443301</v>
      </c>
      <c r="N817" s="22">
        <v>68.656742640100006</v>
      </c>
    </row>
    <row r="818" spans="2:14">
      <c r="B818" s="16" t="s">
        <v>133</v>
      </c>
      <c r="C818" s="17" t="s">
        <v>231</v>
      </c>
      <c r="D818" s="18"/>
      <c r="E818" s="18" t="s">
        <v>244</v>
      </c>
      <c r="F818" s="17" t="s">
        <v>135</v>
      </c>
      <c r="G818" s="19">
        <v>44993.601932870377</v>
      </c>
      <c r="H818" s="19">
        <v>45726</v>
      </c>
      <c r="I818" s="17" t="s">
        <v>137</v>
      </c>
      <c r="J818" s="20">
        <v>76613013</v>
      </c>
      <c r="K818" s="21">
        <v>67626001</v>
      </c>
      <c r="L818" s="20">
        <v>65078154.742702916</v>
      </c>
      <c r="M818" s="21">
        <v>76613013</v>
      </c>
      <c r="N818" s="22">
        <v>84.943996058099998</v>
      </c>
    </row>
    <row r="819" spans="2:14">
      <c r="B819" s="16" t="s">
        <v>133</v>
      </c>
      <c r="C819" s="17" t="s">
        <v>231</v>
      </c>
      <c r="D819" s="18"/>
      <c r="E819" s="18" t="s">
        <v>244</v>
      </c>
      <c r="F819" s="17" t="s">
        <v>135</v>
      </c>
      <c r="G819" s="19">
        <v>45034.493611111109</v>
      </c>
      <c r="H819" s="19">
        <v>46037</v>
      </c>
      <c r="I819" s="17" t="s">
        <v>137</v>
      </c>
      <c r="J819" s="20">
        <v>7206440</v>
      </c>
      <c r="K819" s="21">
        <v>5179290</v>
      </c>
      <c r="L819" s="20">
        <v>5146605.9222809188</v>
      </c>
      <c r="M819" s="21">
        <v>7206440</v>
      </c>
      <c r="N819" s="22">
        <v>71.416759485699998</v>
      </c>
    </row>
    <row r="820" spans="2:14">
      <c r="B820" s="16" t="s">
        <v>133</v>
      </c>
      <c r="C820" s="17" t="s">
        <v>231</v>
      </c>
      <c r="D820" s="18"/>
      <c r="E820" s="18" t="s">
        <v>244</v>
      </c>
      <c r="F820" s="17" t="s">
        <v>135</v>
      </c>
      <c r="G820" s="19">
        <v>45055.606446759266</v>
      </c>
      <c r="H820" s="19">
        <v>46037</v>
      </c>
      <c r="I820" s="17" t="s">
        <v>137</v>
      </c>
      <c r="J820" s="20">
        <v>19663196</v>
      </c>
      <c r="K820" s="21">
        <v>14107494</v>
      </c>
      <c r="L820" s="20">
        <v>14412737.709521988</v>
      </c>
      <c r="M820" s="21">
        <v>19663196</v>
      </c>
      <c r="N820" s="22">
        <v>73.298042238500003</v>
      </c>
    </row>
    <row r="821" spans="2:14">
      <c r="B821" s="16" t="s">
        <v>133</v>
      </c>
      <c r="C821" s="17" t="s">
        <v>231</v>
      </c>
      <c r="D821" s="18"/>
      <c r="E821" s="18" t="s">
        <v>244</v>
      </c>
      <c r="F821" s="17" t="s">
        <v>135</v>
      </c>
      <c r="G821" s="19">
        <v>45058.53534722222</v>
      </c>
      <c r="H821" s="19">
        <v>46366</v>
      </c>
      <c r="I821" s="17" t="s">
        <v>137</v>
      </c>
      <c r="J821" s="20">
        <v>2938139</v>
      </c>
      <c r="K821" s="21">
        <v>2006412</v>
      </c>
      <c r="L821" s="20">
        <v>2002145.1010061901</v>
      </c>
      <c r="M821" s="21">
        <v>2938139</v>
      </c>
      <c r="N821" s="22">
        <v>68.143307753900004</v>
      </c>
    </row>
    <row r="822" spans="2:14">
      <c r="B822" s="16" t="s">
        <v>133</v>
      </c>
      <c r="C822" s="17" t="s">
        <v>231</v>
      </c>
      <c r="D822" s="18"/>
      <c r="E822" s="18" t="s">
        <v>244</v>
      </c>
      <c r="F822" s="17" t="s">
        <v>135</v>
      </c>
      <c r="G822" s="19">
        <v>45064.656041666662</v>
      </c>
      <c r="H822" s="19">
        <v>46262</v>
      </c>
      <c r="I822" s="17" t="s">
        <v>137</v>
      </c>
      <c r="J822" s="20">
        <v>64313013</v>
      </c>
      <c r="K822" s="21">
        <v>45179690</v>
      </c>
      <c r="L822" s="20">
        <v>45264788.729893051</v>
      </c>
      <c r="M822" s="21">
        <v>64313013</v>
      </c>
      <c r="N822" s="22">
        <v>70.382006095600005</v>
      </c>
    </row>
    <row r="823" spans="2:14">
      <c r="B823" s="16" t="s">
        <v>133</v>
      </c>
      <c r="C823" s="17" t="s">
        <v>231</v>
      </c>
      <c r="D823" s="18"/>
      <c r="E823" s="18" t="s">
        <v>244</v>
      </c>
      <c r="F823" s="17" t="s">
        <v>135</v>
      </c>
      <c r="G823" s="19">
        <v>45075.547662037039</v>
      </c>
      <c r="H823" s="19">
        <v>46009</v>
      </c>
      <c r="I823" s="17" t="s">
        <v>137</v>
      </c>
      <c r="J823" s="20">
        <v>13703451</v>
      </c>
      <c r="K823" s="21">
        <v>10405188</v>
      </c>
      <c r="L823" s="20">
        <v>10484757.838399841</v>
      </c>
      <c r="M823" s="21">
        <v>13703451</v>
      </c>
      <c r="N823" s="22">
        <v>76.511805956000003</v>
      </c>
    </row>
    <row r="824" spans="2:14">
      <c r="B824" s="16" t="s">
        <v>133</v>
      </c>
      <c r="C824" s="17" t="s">
        <v>231</v>
      </c>
      <c r="D824" s="18"/>
      <c r="E824" s="18" t="s">
        <v>244</v>
      </c>
      <c r="F824" s="17" t="s">
        <v>135</v>
      </c>
      <c r="G824" s="19">
        <v>45078.554606481477</v>
      </c>
      <c r="H824" s="19">
        <v>46366</v>
      </c>
      <c r="I824" s="17" t="s">
        <v>137</v>
      </c>
      <c r="J824" s="20">
        <v>8814429</v>
      </c>
      <c r="K824" s="21">
        <v>6061973</v>
      </c>
      <c r="L824" s="20">
        <v>6006392.4969384251</v>
      </c>
      <c r="M824" s="21">
        <v>8814429</v>
      </c>
      <c r="N824" s="22">
        <v>68.142729346799996</v>
      </c>
    </row>
    <row r="825" spans="2:14">
      <c r="B825" s="16" t="s">
        <v>133</v>
      </c>
      <c r="C825" s="17" t="s">
        <v>231</v>
      </c>
      <c r="D825" s="18"/>
      <c r="E825" s="18" t="s">
        <v>244</v>
      </c>
      <c r="F825" s="17" t="s">
        <v>135</v>
      </c>
      <c r="G825" s="19">
        <v>45086.600509259268</v>
      </c>
      <c r="H825" s="19">
        <v>46366</v>
      </c>
      <c r="I825" s="17" t="s">
        <v>137</v>
      </c>
      <c r="J825" s="20">
        <v>40834741</v>
      </c>
      <c r="K825" s="21">
        <v>28069805</v>
      </c>
      <c r="L825" s="20">
        <v>28029978.754404936</v>
      </c>
      <c r="M825" s="21">
        <v>40834741</v>
      </c>
      <c r="N825" s="22">
        <v>68.642479584699998</v>
      </c>
    </row>
    <row r="826" spans="2:14">
      <c r="B826" s="16" t="s">
        <v>133</v>
      </c>
      <c r="C826" s="17" t="s">
        <v>231</v>
      </c>
      <c r="D826" s="18"/>
      <c r="E826" s="18" t="s">
        <v>244</v>
      </c>
      <c r="F826" s="17" t="s">
        <v>135</v>
      </c>
      <c r="G826" s="19">
        <v>45090.538900462969</v>
      </c>
      <c r="H826" s="19">
        <v>46366</v>
      </c>
      <c r="I826" s="17" t="s">
        <v>137</v>
      </c>
      <c r="J826" s="20">
        <v>29167682</v>
      </c>
      <c r="K826" s="21">
        <v>20078354</v>
      </c>
      <c r="L826" s="20">
        <v>20021473.048549507</v>
      </c>
      <c r="M826" s="21">
        <v>29167682</v>
      </c>
      <c r="N826" s="22">
        <v>68.642660903099994</v>
      </c>
    </row>
    <row r="827" spans="2:14">
      <c r="B827" s="16" t="s">
        <v>133</v>
      </c>
      <c r="C827" s="17" t="s">
        <v>231</v>
      </c>
      <c r="D827" s="18"/>
      <c r="E827" s="18" t="s">
        <v>244</v>
      </c>
      <c r="F827" s="17" t="s">
        <v>135</v>
      </c>
      <c r="G827" s="19">
        <v>45093.602812500001</v>
      </c>
      <c r="H827" s="19">
        <v>45462</v>
      </c>
      <c r="I827" s="17" t="s">
        <v>137</v>
      </c>
      <c r="J827" s="20">
        <v>1160480</v>
      </c>
      <c r="K827" s="21">
        <v>1021472</v>
      </c>
      <c r="L827" s="20">
        <v>1027538.558450056</v>
      </c>
      <c r="M827" s="21">
        <v>1160480</v>
      </c>
      <c r="N827" s="22">
        <v>88.544271202399997</v>
      </c>
    </row>
    <row r="828" spans="2:14">
      <c r="B828" s="16" t="s">
        <v>133</v>
      </c>
      <c r="C828" s="17" t="s">
        <v>231</v>
      </c>
      <c r="D828" s="18"/>
      <c r="E828" s="18" t="s">
        <v>244</v>
      </c>
      <c r="F828" s="17" t="s">
        <v>135</v>
      </c>
      <c r="G828" s="19">
        <v>45135.546469907407</v>
      </c>
      <c r="H828" s="19">
        <v>45474</v>
      </c>
      <c r="I828" s="17" t="s">
        <v>137</v>
      </c>
      <c r="J828" s="20">
        <v>5660684</v>
      </c>
      <c r="K828" s="21">
        <v>5045377</v>
      </c>
      <c r="L828" s="20">
        <v>5163620.7206536671</v>
      </c>
      <c r="M828" s="21">
        <v>5660684</v>
      </c>
      <c r="N828" s="22">
        <v>91.219024426299995</v>
      </c>
    </row>
    <row r="829" spans="2:14">
      <c r="B829" s="16" t="s">
        <v>133</v>
      </c>
      <c r="C829" s="17" t="s">
        <v>231</v>
      </c>
      <c r="D829" s="18"/>
      <c r="E829" s="18" t="s">
        <v>244</v>
      </c>
      <c r="F829" s="17" t="s">
        <v>135</v>
      </c>
      <c r="G829" s="19">
        <v>45139.50549768519</v>
      </c>
      <c r="H829" s="19">
        <v>46262</v>
      </c>
      <c r="I829" s="17" t="s">
        <v>137</v>
      </c>
      <c r="J829" s="20">
        <v>56269584</v>
      </c>
      <c r="K829" s="21">
        <v>40270687</v>
      </c>
      <c r="L829" s="20">
        <v>40185078.414134063</v>
      </c>
      <c r="M829" s="21">
        <v>56269584</v>
      </c>
      <c r="N829" s="22">
        <v>71.4152754606</v>
      </c>
    </row>
    <row r="830" spans="2:14">
      <c r="B830" s="16" t="s">
        <v>133</v>
      </c>
      <c r="C830" s="17" t="s">
        <v>231</v>
      </c>
      <c r="D830" s="18"/>
      <c r="E830" s="18" t="s">
        <v>244</v>
      </c>
      <c r="F830" s="17" t="s">
        <v>135</v>
      </c>
      <c r="G830" s="19">
        <v>45145.633136574077</v>
      </c>
      <c r="H830" s="19">
        <v>46252</v>
      </c>
      <c r="I830" s="17" t="s">
        <v>137</v>
      </c>
      <c r="J830" s="20">
        <v>34883563</v>
      </c>
      <c r="K830" s="21">
        <v>25977784</v>
      </c>
      <c r="L830" s="20">
        <v>26048302.814032495</v>
      </c>
      <c r="M830" s="21">
        <v>34883563</v>
      </c>
      <c r="N830" s="22">
        <v>74.672139465900003</v>
      </c>
    </row>
    <row r="831" spans="2:14">
      <c r="B831" s="16" t="s">
        <v>133</v>
      </c>
      <c r="C831" s="17" t="s">
        <v>231</v>
      </c>
      <c r="D831" s="18"/>
      <c r="E831" s="18" t="s">
        <v>244</v>
      </c>
      <c r="F831" s="17" t="s">
        <v>135</v>
      </c>
      <c r="G831" s="19">
        <v>45181.579317129625</v>
      </c>
      <c r="H831" s="19">
        <v>46262</v>
      </c>
      <c r="I831" s="17" t="s">
        <v>137</v>
      </c>
      <c r="J831" s="20">
        <v>101860000</v>
      </c>
      <c r="K831" s="21">
        <v>73863500</v>
      </c>
      <c r="L831" s="20">
        <v>73437255.372681618</v>
      </c>
      <c r="M831" s="21">
        <v>101860000</v>
      </c>
      <c r="N831" s="22">
        <v>72.096264846500006</v>
      </c>
    </row>
    <row r="832" spans="2:14">
      <c r="B832" s="16" t="s">
        <v>133</v>
      </c>
      <c r="C832" s="17" t="s">
        <v>231</v>
      </c>
      <c r="D832" s="18"/>
      <c r="E832" s="18" t="s">
        <v>244</v>
      </c>
      <c r="F832" s="17" t="s">
        <v>135</v>
      </c>
      <c r="G832" s="19">
        <v>45222.60055555556</v>
      </c>
      <c r="H832" s="19">
        <v>46262</v>
      </c>
      <c r="I832" s="17" t="s">
        <v>137</v>
      </c>
      <c r="J832" s="20">
        <v>38441316</v>
      </c>
      <c r="K832" s="21">
        <v>28069811</v>
      </c>
      <c r="L832" s="20">
        <v>28129477.006670844</v>
      </c>
      <c r="M832" s="21">
        <v>38441316</v>
      </c>
      <c r="N832" s="22">
        <v>73.175114521799998</v>
      </c>
    </row>
    <row r="833" spans="2:14">
      <c r="B833" s="16" t="s">
        <v>133</v>
      </c>
      <c r="C833" s="17" t="s">
        <v>231</v>
      </c>
      <c r="D833" s="18"/>
      <c r="E833" s="18" t="s">
        <v>244</v>
      </c>
      <c r="F833" s="17" t="s">
        <v>135</v>
      </c>
      <c r="G833" s="19">
        <v>45265.62400462963</v>
      </c>
      <c r="H833" s="19">
        <v>45726</v>
      </c>
      <c r="I833" s="17" t="s">
        <v>137</v>
      </c>
      <c r="J833" s="20">
        <v>76900340</v>
      </c>
      <c r="K833" s="21">
        <v>66934905</v>
      </c>
      <c r="L833" s="20">
        <v>66742819.638825335</v>
      </c>
      <c r="M833" s="21">
        <v>76900340</v>
      </c>
      <c r="N833" s="22">
        <v>86.791319308599995</v>
      </c>
    </row>
    <row r="834" spans="2:14">
      <c r="B834" s="16" t="s">
        <v>133</v>
      </c>
      <c r="C834" s="17" t="s">
        <v>231</v>
      </c>
      <c r="D834" s="18"/>
      <c r="E834" s="18" t="s">
        <v>244</v>
      </c>
      <c r="F834" s="17" t="s">
        <v>135</v>
      </c>
      <c r="G834" s="19">
        <v>45272.515335648146</v>
      </c>
      <c r="H834" s="19">
        <v>46262</v>
      </c>
      <c r="I834" s="17" t="s">
        <v>137</v>
      </c>
      <c r="J834" s="20">
        <v>122567670</v>
      </c>
      <c r="K834" s="21">
        <v>90941425</v>
      </c>
      <c r="L834" s="20">
        <v>90522473.267204762</v>
      </c>
      <c r="M834" s="21">
        <v>122567670</v>
      </c>
      <c r="N834" s="22">
        <v>73.855098385399998</v>
      </c>
    </row>
    <row r="835" spans="2:14">
      <c r="B835" s="16" t="s">
        <v>141</v>
      </c>
      <c r="C835" s="17" t="s">
        <v>281</v>
      </c>
      <c r="D835" s="18"/>
      <c r="E835" s="18" t="s">
        <v>244</v>
      </c>
      <c r="F835" s="17" t="s">
        <v>135</v>
      </c>
      <c r="G835" s="19">
        <v>44659.629027777773</v>
      </c>
      <c r="H835" s="19">
        <v>45468</v>
      </c>
      <c r="I835" s="17" t="s">
        <v>137</v>
      </c>
      <c r="J835" s="20">
        <v>2617058</v>
      </c>
      <c r="K835" s="21">
        <v>2007534</v>
      </c>
      <c r="L835" s="20">
        <v>2003735.626644732</v>
      </c>
      <c r="M835" s="21">
        <v>2617058</v>
      </c>
      <c r="N835" s="22">
        <v>76.564433292800004</v>
      </c>
    </row>
    <row r="836" spans="2:14">
      <c r="B836" s="16" t="s">
        <v>141</v>
      </c>
      <c r="C836" s="17" t="s">
        <v>281</v>
      </c>
      <c r="D836" s="18"/>
      <c r="E836" s="18" t="s">
        <v>244</v>
      </c>
      <c r="F836" s="17" t="s">
        <v>135</v>
      </c>
      <c r="G836" s="19">
        <v>44662.507592592592</v>
      </c>
      <c r="H836" s="19">
        <v>45468</v>
      </c>
      <c r="I836" s="17" t="s">
        <v>137</v>
      </c>
      <c r="J836" s="20">
        <v>2617058</v>
      </c>
      <c r="K836" s="21">
        <v>2009793</v>
      </c>
      <c r="L836" s="20">
        <v>2003742.7517324516</v>
      </c>
      <c r="M836" s="21">
        <v>2617058</v>
      </c>
      <c r="N836" s="22">
        <v>76.564705548500001</v>
      </c>
    </row>
    <row r="837" spans="2:14">
      <c r="B837" s="16" t="s">
        <v>141</v>
      </c>
      <c r="C837" s="17" t="s">
        <v>281</v>
      </c>
      <c r="D837" s="18"/>
      <c r="E837" s="18" t="s">
        <v>244</v>
      </c>
      <c r="F837" s="17" t="s">
        <v>135</v>
      </c>
      <c r="G837" s="19">
        <v>44662.508148148154</v>
      </c>
      <c r="H837" s="19">
        <v>45434</v>
      </c>
      <c r="I837" s="17" t="s">
        <v>137</v>
      </c>
      <c r="J837" s="20">
        <v>2639495</v>
      </c>
      <c r="K837" s="21">
        <v>2036699</v>
      </c>
      <c r="L837" s="20">
        <v>2030213.61544785</v>
      </c>
      <c r="M837" s="21">
        <v>2639495</v>
      </c>
      <c r="N837" s="22">
        <v>76.916744128999994</v>
      </c>
    </row>
    <row r="838" spans="2:14">
      <c r="B838" s="16" t="s">
        <v>141</v>
      </c>
      <c r="C838" s="17" t="s">
        <v>281</v>
      </c>
      <c r="D838" s="18"/>
      <c r="E838" s="18" t="s">
        <v>244</v>
      </c>
      <c r="F838" s="17" t="s">
        <v>135</v>
      </c>
      <c r="G838" s="19">
        <v>44684.757951388892</v>
      </c>
      <c r="H838" s="19">
        <v>45771</v>
      </c>
      <c r="I838" s="17" t="s">
        <v>137</v>
      </c>
      <c r="J838" s="20">
        <v>5436052</v>
      </c>
      <c r="K838" s="21">
        <v>4006576</v>
      </c>
      <c r="L838" s="20">
        <v>4086485.1013688031</v>
      </c>
      <c r="M838" s="21">
        <v>5436052</v>
      </c>
      <c r="N838" s="22">
        <v>75.173767678600001</v>
      </c>
    </row>
    <row r="839" spans="2:14">
      <c r="B839" s="16" t="s">
        <v>141</v>
      </c>
      <c r="C839" s="17" t="s">
        <v>281</v>
      </c>
      <c r="D839" s="18"/>
      <c r="E839" s="18" t="s">
        <v>244</v>
      </c>
      <c r="F839" s="17" t="s">
        <v>135</v>
      </c>
      <c r="G839" s="19">
        <v>44691.528460648151</v>
      </c>
      <c r="H839" s="19">
        <v>45763</v>
      </c>
      <c r="I839" s="17" t="s">
        <v>137</v>
      </c>
      <c r="J839" s="20">
        <v>2718032</v>
      </c>
      <c r="K839" s="21">
        <v>2013149</v>
      </c>
      <c r="L839" s="20">
        <v>2048598.1617389708</v>
      </c>
      <c r="M839" s="21">
        <v>2718032</v>
      </c>
      <c r="N839" s="22">
        <v>75.370641763600005</v>
      </c>
    </row>
    <row r="840" spans="2:14">
      <c r="B840" s="16" t="s">
        <v>141</v>
      </c>
      <c r="C840" s="17" t="s">
        <v>281</v>
      </c>
      <c r="D840" s="18"/>
      <c r="E840" s="18" t="s">
        <v>244</v>
      </c>
      <c r="F840" s="17" t="s">
        <v>135</v>
      </c>
      <c r="G840" s="19">
        <v>44711.518796296303</v>
      </c>
      <c r="H840" s="19">
        <v>45763</v>
      </c>
      <c r="I840" s="17" t="s">
        <v>137</v>
      </c>
      <c r="J840" s="20">
        <v>4077036</v>
      </c>
      <c r="K840" s="21">
        <v>3039453</v>
      </c>
      <c r="L840" s="20">
        <v>3072942.2574575623</v>
      </c>
      <c r="M840" s="21">
        <v>4077036</v>
      </c>
      <c r="N840" s="22">
        <v>75.371967710299998</v>
      </c>
    </row>
    <row r="841" spans="2:14">
      <c r="B841" s="16" t="s">
        <v>141</v>
      </c>
      <c r="C841" s="17" t="s">
        <v>281</v>
      </c>
      <c r="D841" s="18"/>
      <c r="E841" s="18" t="s">
        <v>244</v>
      </c>
      <c r="F841" s="17" t="s">
        <v>135</v>
      </c>
      <c r="G841" s="19">
        <v>44713.523043981484</v>
      </c>
      <c r="H841" s="19">
        <v>45763</v>
      </c>
      <c r="I841" s="17" t="s">
        <v>137</v>
      </c>
      <c r="J841" s="20">
        <v>2718032</v>
      </c>
      <c r="K841" s="21">
        <v>2027616</v>
      </c>
      <c r="L841" s="20">
        <v>2048633.0066966508</v>
      </c>
      <c r="M841" s="21">
        <v>2718032</v>
      </c>
      <c r="N841" s="22">
        <v>75.371923755699996</v>
      </c>
    </row>
    <row r="842" spans="2:14">
      <c r="B842" s="16" t="s">
        <v>141</v>
      </c>
      <c r="C842" s="17" t="s">
        <v>281</v>
      </c>
      <c r="D842" s="18"/>
      <c r="E842" s="18" t="s">
        <v>244</v>
      </c>
      <c r="F842" s="17" t="s">
        <v>135</v>
      </c>
      <c r="G842" s="19">
        <v>44742.540046296293</v>
      </c>
      <c r="H842" s="19">
        <v>46063</v>
      </c>
      <c r="I842" s="17" t="s">
        <v>137</v>
      </c>
      <c r="J842" s="20">
        <v>3047120</v>
      </c>
      <c r="K842" s="21">
        <v>2033752</v>
      </c>
      <c r="L842" s="20">
        <v>2035945.9886672185</v>
      </c>
      <c r="M842" s="21">
        <v>3047120</v>
      </c>
      <c r="N842" s="22">
        <v>66.815418777999994</v>
      </c>
    </row>
    <row r="843" spans="2:14">
      <c r="B843" s="16" t="s">
        <v>141</v>
      </c>
      <c r="C843" s="17" t="s">
        <v>281</v>
      </c>
      <c r="D843" s="18"/>
      <c r="E843" s="18" t="s">
        <v>244</v>
      </c>
      <c r="F843" s="17" t="s">
        <v>135</v>
      </c>
      <c r="G843" s="19">
        <v>44750.622430555559</v>
      </c>
      <c r="H843" s="19">
        <v>45316</v>
      </c>
      <c r="I843" s="17" t="s">
        <v>137</v>
      </c>
      <c r="J843" s="20">
        <v>12574180</v>
      </c>
      <c r="K843" s="21">
        <v>10786918</v>
      </c>
      <c r="L843" s="20">
        <v>10289681.783676418</v>
      </c>
      <c r="M843" s="21">
        <v>12574180</v>
      </c>
      <c r="N843" s="22">
        <v>81.831831448900004</v>
      </c>
    </row>
    <row r="844" spans="2:14">
      <c r="B844" s="16" t="s">
        <v>141</v>
      </c>
      <c r="C844" s="17" t="s">
        <v>281</v>
      </c>
      <c r="D844" s="18"/>
      <c r="E844" s="18" t="s">
        <v>244</v>
      </c>
      <c r="F844" s="17" t="s">
        <v>135</v>
      </c>
      <c r="G844" s="19">
        <v>44768.512094907412</v>
      </c>
      <c r="H844" s="19">
        <v>45763</v>
      </c>
      <c r="I844" s="17" t="s">
        <v>137</v>
      </c>
      <c r="J844" s="20">
        <v>2658196</v>
      </c>
      <c r="K844" s="21">
        <v>2004745</v>
      </c>
      <c r="L844" s="20">
        <v>2048964.7995361022</v>
      </c>
      <c r="M844" s="21">
        <v>2658196</v>
      </c>
      <c r="N844" s="22">
        <v>77.0810278676</v>
      </c>
    </row>
    <row r="845" spans="2:14">
      <c r="B845" s="16" t="s">
        <v>141</v>
      </c>
      <c r="C845" s="17" t="s">
        <v>281</v>
      </c>
      <c r="D845" s="18"/>
      <c r="E845" s="18" t="s">
        <v>244</v>
      </c>
      <c r="F845" s="17" t="s">
        <v>135</v>
      </c>
      <c r="G845" s="19">
        <v>44775.643125000002</v>
      </c>
      <c r="H845" s="19">
        <v>45763</v>
      </c>
      <c r="I845" s="17" t="s">
        <v>137</v>
      </c>
      <c r="J845" s="20">
        <v>2658196</v>
      </c>
      <c r="K845" s="21">
        <v>2008548</v>
      </c>
      <c r="L845" s="20">
        <v>2048580.9846987079</v>
      </c>
      <c r="M845" s="21">
        <v>2658196</v>
      </c>
      <c r="N845" s="22">
        <v>77.066588945999996</v>
      </c>
    </row>
    <row r="846" spans="2:14">
      <c r="B846" s="16" t="s">
        <v>141</v>
      </c>
      <c r="C846" s="17" t="s">
        <v>281</v>
      </c>
      <c r="D846" s="18"/>
      <c r="E846" s="18" t="s">
        <v>244</v>
      </c>
      <c r="F846" s="17" t="s">
        <v>135</v>
      </c>
      <c r="G846" s="19">
        <v>44782.526087962957</v>
      </c>
      <c r="H846" s="19">
        <v>45771</v>
      </c>
      <c r="I846" s="17" t="s">
        <v>137</v>
      </c>
      <c r="J846" s="20">
        <v>7974577</v>
      </c>
      <c r="K846" s="21">
        <v>6023671</v>
      </c>
      <c r="L846" s="20">
        <v>6129822.886278348</v>
      </c>
      <c r="M846" s="21">
        <v>7974577</v>
      </c>
      <c r="N846" s="22">
        <v>76.867059986699999</v>
      </c>
    </row>
    <row r="847" spans="2:14">
      <c r="B847" s="16" t="s">
        <v>141</v>
      </c>
      <c r="C847" s="17" t="s">
        <v>281</v>
      </c>
      <c r="D847" s="18"/>
      <c r="E847" s="18" t="s">
        <v>244</v>
      </c>
      <c r="F847" s="17" t="s">
        <v>135</v>
      </c>
      <c r="G847" s="19">
        <v>44785.509340277778</v>
      </c>
      <c r="H847" s="19">
        <v>45316</v>
      </c>
      <c r="I847" s="17" t="s">
        <v>137</v>
      </c>
      <c r="J847" s="20">
        <v>4882576</v>
      </c>
      <c r="K847" s="21">
        <v>4224247</v>
      </c>
      <c r="L847" s="20">
        <v>4116442.2325596795</v>
      </c>
      <c r="M847" s="21">
        <v>4882576</v>
      </c>
      <c r="N847" s="22">
        <v>84.308820437400001</v>
      </c>
    </row>
    <row r="848" spans="2:14">
      <c r="B848" s="16" t="s">
        <v>141</v>
      </c>
      <c r="C848" s="17" t="s">
        <v>281</v>
      </c>
      <c r="D848" s="18"/>
      <c r="E848" s="18" t="s">
        <v>244</v>
      </c>
      <c r="F848" s="17" t="s">
        <v>135</v>
      </c>
      <c r="G848" s="19">
        <v>44792.513460648144</v>
      </c>
      <c r="H848" s="19">
        <v>45434</v>
      </c>
      <c r="I848" s="17" t="s">
        <v>137</v>
      </c>
      <c r="J848" s="20">
        <v>3852656</v>
      </c>
      <c r="K848" s="21">
        <v>3100727</v>
      </c>
      <c r="L848" s="20">
        <v>3045246.6197501337</v>
      </c>
      <c r="M848" s="21">
        <v>3852656</v>
      </c>
      <c r="N848" s="22">
        <v>79.042785542000004</v>
      </c>
    </row>
    <row r="849" spans="2:15">
      <c r="B849" s="16" t="s">
        <v>141</v>
      </c>
      <c r="C849" s="17" t="s">
        <v>281</v>
      </c>
      <c r="D849" s="18"/>
      <c r="E849" s="18" t="s">
        <v>244</v>
      </c>
      <c r="F849" s="17" t="s">
        <v>135</v>
      </c>
      <c r="G849" s="19">
        <v>44803.505902777782</v>
      </c>
      <c r="H849" s="19">
        <v>45434</v>
      </c>
      <c r="I849" s="17" t="s">
        <v>137</v>
      </c>
      <c r="J849" s="20">
        <v>2497385</v>
      </c>
      <c r="K849" s="21">
        <v>2004685</v>
      </c>
      <c r="L849" s="20">
        <v>2030167.8883804518</v>
      </c>
      <c r="M849" s="21">
        <v>2497385</v>
      </c>
      <c r="N849" s="22">
        <v>81.291746702300003</v>
      </c>
    </row>
    <row r="850" spans="2:15">
      <c r="B850" s="16" t="s">
        <v>141</v>
      </c>
      <c r="C850" s="17" t="s">
        <v>281</v>
      </c>
      <c r="D850" s="18"/>
      <c r="E850" s="18" t="s">
        <v>244</v>
      </c>
      <c r="F850" s="17" t="s">
        <v>135</v>
      </c>
      <c r="G850" s="19">
        <v>44805.619918981487</v>
      </c>
      <c r="H850" s="19">
        <v>45434</v>
      </c>
      <c r="I850" s="17" t="s">
        <v>137</v>
      </c>
      <c r="J850" s="20">
        <v>7492148</v>
      </c>
      <c r="K850" s="21">
        <v>6018740</v>
      </c>
      <c r="L850" s="20">
        <v>6090519.0818341514</v>
      </c>
      <c r="M850" s="21">
        <v>7492148</v>
      </c>
      <c r="N850" s="22">
        <v>81.292028425400005</v>
      </c>
    </row>
    <row r="851" spans="2:15">
      <c r="B851" s="16" t="s">
        <v>141</v>
      </c>
      <c r="C851" s="17" t="s">
        <v>281</v>
      </c>
      <c r="D851" s="18"/>
      <c r="E851" s="18" t="s">
        <v>244</v>
      </c>
      <c r="F851" s="17" t="s">
        <v>135</v>
      </c>
      <c r="G851" s="19">
        <v>44840.535023148142</v>
      </c>
      <c r="H851" s="19">
        <v>45763</v>
      </c>
      <c r="I851" s="17" t="s">
        <v>137</v>
      </c>
      <c r="J851" s="20">
        <v>33227395</v>
      </c>
      <c r="K851" s="21">
        <v>25641096</v>
      </c>
      <c r="L851" s="20">
        <v>25607281.626553837</v>
      </c>
      <c r="M851" s="21">
        <v>33227395</v>
      </c>
      <c r="N851" s="22">
        <v>77.066774649500005</v>
      </c>
    </row>
    <row r="852" spans="2:15">
      <c r="B852" s="16" t="s">
        <v>141</v>
      </c>
      <c r="C852" s="17" t="s">
        <v>281</v>
      </c>
      <c r="D852" s="18"/>
      <c r="E852" s="18" t="s">
        <v>244</v>
      </c>
      <c r="F852" s="17" t="s">
        <v>135</v>
      </c>
      <c r="G852" s="19">
        <v>44865.595173611116</v>
      </c>
      <c r="H852" s="19">
        <v>45468</v>
      </c>
      <c r="I852" s="17" t="s">
        <v>137</v>
      </c>
      <c r="J852" s="20">
        <v>12399656</v>
      </c>
      <c r="K852" s="21">
        <v>10386083</v>
      </c>
      <c r="L852" s="20">
        <v>10099967.184658505</v>
      </c>
      <c r="M852" s="21">
        <v>12399656</v>
      </c>
      <c r="N852" s="22">
        <v>81.4536079441</v>
      </c>
    </row>
    <row r="853" spans="2:15">
      <c r="B853" s="16" t="s">
        <v>141</v>
      </c>
      <c r="C853" s="17" t="s">
        <v>281</v>
      </c>
      <c r="D853" s="18"/>
      <c r="E853" s="18" t="s">
        <v>244</v>
      </c>
      <c r="F853" s="17" t="s">
        <v>135</v>
      </c>
      <c r="G853" s="19">
        <v>44880.529467592591</v>
      </c>
      <c r="H853" s="19">
        <v>45434</v>
      </c>
      <c r="I853" s="17" t="s">
        <v>137</v>
      </c>
      <c r="J853" s="20">
        <v>6243459</v>
      </c>
      <c r="K853" s="21">
        <v>5162021</v>
      </c>
      <c r="L853" s="20">
        <v>5075441.2735820422</v>
      </c>
      <c r="M853" s="21">
        <v>6243459</v>
      </c>
      <c r="N853" s="22">
        <v>81.292137476700006</v>
      </c>
    </row>
    <row r="854" spans="2:15">
      <c r="B854" s="16" t="s">
        <v>141</v>
      </c>
      <c r="C854" s="17" t="s">
        <v>281</v>
      </c>
      <c r="D854" s="18"/>
      <c r="E854" s="18" t="s">
        <v>244</v>
      </c>
      <c r="F854" s="17" t="s">
        <v>135</v>
      </c>
      <c r="G854" s="19">
        <v>44909.561898148146</v>
      </c>
      <c r="H854" s="19">
        <v>45434</v>
      </c>
      <c r="I854" s="17" t="s">
        <v>137</v>
      </c>
      <c r="J854" s="20">
        <v>12131644</v>
      </c>
      <c r="K854" s="21">
        <v>10081986</v>
      </c>
      <c r="L854" s="20">
        <v>10151064.73919305</v>
      </c>
      <c r="M854" s="21">
        <v>12131644</v>
      </c>
      <c r="N854" s="22">
        <v>83.674271510099999</v>
      </c>
    </row>
    <row r="855" spans="2:15">
      <c r="B855" s="16" t="s">
        <v>141</v>
      </c>
      <c r="C855" s="17" t="s">
        <v>281</v>
      </c>
      <c r="D855" s="18"/>
      <c r="E855" s="18" t="s">
        <v>244</v>
      </c>
      <c r="F855" s="17" t="s">
        <v>135</v>
      </c>
      <c r="G855" s="19">
        <v>44915.502314814818</v>
      </c>
      <c r="H855" s="19">
        <v>45316</v>
      </c>
      <c r="I855" s="17" t="s">
        <v>137</v>
      </c>
      <c r="J855" s="20">
        <v>42619315</v>
      </c>
      <c r="K855" s="21">
        <v>36785589</v>
      </c>
      <c r="L855" s="20">
        <v>36955780.595479116</v>
      </c>
      <c r="M855" s="21">
        <v>42619315</v>
      </c>
      <c r="N855" s="22">
        <v>86.711343425999999</v>
      </c>
    </row>
    <row r="856" spans="2:15">
      <c r="B856" s="16" t="s">
        <v>141</v>
      </c>
      <c r="C856" s="17" t="s">
        <v>281</v>
      </c>
      <c r="D856" s="18"/>
      <c r="E856" s="18" t="s">
        <v>244</v>
      </c>
      <c r="F856" s="17" t="s">
        <v>135</v>
      </c>
      <c r="G856" s="19">
        <v>44993.610173611109</v>
      </c>
      <c r="H856" s="19">
        <v>45763</v>
      </c>
      <c r="I856" s="17" t="s">
        <v>137</v>
      </c>
      <c r="J856" s="20">
        <v>6346301</v>
      </c>
      <c r="K856" s="21">
        <v>5080549</v>
      </c>
      <c r="L856" s="20">
        <v>5121659.6967682047</v>
      </c>
      <c r="M856" s="21">
        <v>6346301</v>
      </c>
      <c r="N856" s="22">
        <v>80.703069343400003</v>
      </c>
    </row>
    <row r="857" spans="2:15">
      <c r="B857" s="16" t="s">
        <v>141</v>
      </c>
      <c r="C857" s="17" t="s">
        <v>281</v>
      </c>
      <c r="D857" s="18"/>
      <c r="E857" s="18" t="s">
        <v>244</v>
      </c>
      <c r="F857" s="17" t="s">
        <v>135</v>
      </c>
      <c r="G857" s="19">
        <v>45069.606747685189</v>
      </c>
      <c r="H857" s="19">
        <v>45763</v>
      </c>
      <c r="I857" s="17" t="s">
        <v>137</v>
      </c>
      <c r="J857" s="20">
        <v>130130960</v>
      </c>
      <c r="K857" s="21">
        <v>106173699</v>
      </c>
      <c r="L857" s="20">
        <v>107555086.67868745</v>
      </c>
      <c r="M857" s="21">
        <v>130130960</v>
      </c>
      <c r="N857" s="22">
        <v>82.651420291299999</v>
      </c>
    </row>
    <row r="858" spans="2:15">
      <c r="B858" s="16" t="s">
        <v>141</v>
      </c>
      <c r="C858" s="17" t="s">
        <v>281</v>
      </c>
      <c r="D858" s="18"/>
      <c r="E858" s="18" t="s">
        <v>244</v>
      </c>
      <c r="F858" s="17" t="s">
        <v>135</v>
      </c>
      <c r="G858" s="19">
        <v>45075.554432870362</v>
      </c>
      <c r="H858" s="19" t="s">
        <v>283</v>
      </c>
      <c r="I858" s="17" t="s">
        <v>137</v>
      </c>
      <c r="J858" s="20">
        <v>127652272</v>
      </c>
      <c r="K858" s="21">
        <v>104354520</v>
      </c>
      <c r="L858" s="20">
        <v>105506875.85881983</v>
      </c>
      <c r="M858" s="21">
        <v>127652272</v>
      </c>
      <c r="N858" s="22">
        <v>82.651780658299998</v>
      </c>
    </row>
    <row r="859" spans="2:15">
      <c r="B859" s="16" t="s">
        <v>141</v>
      </c>
      <c r="C859" s="17" t="s">
        <v>281</v>
      </c>
      <c r="D859" s="18"/>
      <c r="E859" s="18" t="s">
        <v>244</v>
      </c>
      <c r="F859" s="17" t="s">
        <v>135</v>
      </c>
      <c r="G859" s="19">
        <v>45084.54310185185</v>
      </c>
      <c r="H859" s="19">
        <v>45316</v>
      </c>
      <c r="I859" s="17" t="s">
        <v>137</v>
      </c>
      <c r="J859" s="20">
        <v>11103220</v>
      </c>
      <c r="K859" s="21">
        <v>10381686</v>
      </c>
      <c r="L859" s="20">
        <v>10289852.867963824</v>
      </c>
      <c r="M859" s="21">
        <v>11103220</v>
      </c>
      <c r="N859" s="22">
        <v>92.674493236800004</v>
      </c>
    </row>
    <row r="860" spans="2:15">
      <c r="B860" s="16" t="s">
        <v>141</v>
      </c>
      <c r="C860" s="17" t="s">
        <v>281</v>
      </c>
      <c r="D860" s="18"/>
      <c r="E860" s="18" t="s">
        <v>244</v>
      </c>
      <c r="F860" s="17" t="s">
        <v>135</v>
      </c>
      <c r="G860" s="19">
        <v>45093.604525462964</v>
      </c>
      <c r="H860" s="19">
        <v>45434</v>
      </c>
      <c r="I860" s="17" t="s">
        <v>137</v>
      </c>
      <c r="J860" s="20">
        <v>3426328</v>
      </c>
      <c r="K860" s="21">
        <v>3026939</v>
      </c>
      <c r="L860" s="20">
        <v>3045375.2821446601</v>
      </c>
      <c r="M860" s="21">
        <v>3426328</v>
      </c>
      <c r="N860" s="22">
        <v>88.8816039254</v>
      </c>
    </row>
    <row r="861" spans="2:15">
      <c r="B861" s="16" t="s">
        <v>133</v>
      </c>
      <c r="C861" s="17" t="s">
        <v>281</v>
      </c>
      <c r="D861" s="18"/>
      <c r="E861" s="18" t="s">
        <v>244</v>
      </c>
      <c r="F861" s="17" t="s">
        <v>135</v>
      </c>
      <c r="G861" s="19">
        <v>45278.536273148151</v>
      </c>
      <c r="H861" s="19">
        <v>45763</v>
      </c>
      <c r="I861" s="17" t="s">
        <v>137</v>
      </c>
      <c r="J861" s="20">
        <v>171028492</v>
      </c>
      <c r="K861" s="21">
        <v>147907945</v>
      </c>
      <c r="L861" s="20">
        <v>148531727.24835917</v>
      </c>
      <c r="M861" s="21">
        <v>171028492</v>
      </c>
      <c r="N861" s="22">
        <v>86.846188907699997</v>
      </c>
    </row>
    <row r="862" spans="2:15">
      <c r="B862" s="16" t="s">
        <v>141</v>
      </c>
      <c r="C862" s="17" t="s">
        <v>281</v>
      </c>
      <c r="D862" s="18"/>
      <c r="E862" s="18" t="s">
        <v>244</v>
      </c>
      <c r="F862" s="17" t="s">
        <v>135</v>
      </c>
      <c r="G862" s="19">
        <v>45279.595555555563</v>
      </c>
      <c r="H862" s="19">
        <v>45763</v>
      </c>
      <c r="I862" s="17" t="s">
        <v>137</v>
      </c>
      <c r="J862" s="20">
        <v>94360550</v>
      </c>
      <c r="K862" s="21">
        <v>81630685</v>
      </c>
      <c r="L862" s="20">
        <v>81948423.005751342</v>
      </c>
      <c r="M862" s="21">
        <v>94360550</v>
      </c>
      <c r="N862" s="22">
        <v>86.846063323899997</v>
      </c>
    </row>
    <row r="863" spans="2:15">
      <c r="B863" s="16" t="s">
        <v>141</v>
      </c>
      <c r="C863" s="17" t="s">
        <v>281</v>
      </c>
      <c r="D863" s="18"/>
      <c r="E863" s="18" t="s">
        <v>244</v>
      </c>
      <c r="F863" s="17" t="s">
        <v>135</v>
      </c>
      <c r="G863" s="19">
        <v>45281.506585648145</v>
      </c>
      <c r="H863" s="19">
        <v>45763</v>
      </c>
      <c r="I863" s="17" t="s">
        <v>137</v>
      </c>
      <c r="J863" s="20">
        <v>159233424</v>
      </c>
      <c r="K863" s="21">
        <v>137840549</v>
      </c>
      <c r="L863" s="20">
        <v>138287517.76463664</v>
      </c>
      <c r="M863" s="21">
        <v>159233424</v>
      </c>
      <c r="N863" s="22">
        <v>86.845785445499999</v>
      </c>
    </row>
    <row r="864" spans="2:15" ht="15.75" thickBot="1">
      <c r="B864" s="26"/>
      <c r="C864" s="27"/>
      <c r="D864" s="27"/>
      <c r="E864" s="27"/>
      <c r="F864" s="27"/>
      <c r="G864" s="27"/>
      <c r="H864" s="25" t="s">
        <v>242</v>
      </c>
      <c r="I864" s="25"/>
      <c r="J864" s="25">
        <f>SUM(J486:J863)</f>
        <v>11860318093.192463</v>
      </c>
      <c r="K864" s="25">
        <f>SUM(K486:K863)</f>
        <v>8597137353</v>
      </c>
      <c r="L864" s="25">
        <f>SUM(L486:L863)</f>
        <v>8567165822.9893875</v>
      </c>
      <c r="M864" s="25">
        <f>SUM(M486:M863)</f>
        <v>11860318093.192463</v>
      </c>
      <c r="N864" s="25"/>
      <c r="O864" s="81"/>
    </row>
    <row r="865" ht="15" thickTop="1"/>
  </sheetData>
  <sortState xmlns:xlrd2="http://schemas.microsoft.com/office/spreadsheetml/2017/richdata2" ref="B136:D137">
    <sortCondition descending="1" ref="C136:C137"/>
  </sortState>
  <mergeCells count="40">
    <mergeCell ref="B133:F134"/>
    <mergeCell ref="B2:F2"/>
    <mergeCell ref="B117:F117"/>
    <mergeCell ref="B18:F47"/>
    <mergeCell ref="B48:F48"/>
    <mergeCell ref="B49:F51"/>
    <mergeCell ref="B53:F53"/>
    <mergeCell ref="B88:C88"/>
    <mergeCell ref="B65:F66"/>
    <mergeCell ref="B67:F68"/>
    <mergeCell ref="B74:F74"/>
    <mergeCell ref="B75:F76"/>
    <mergeCell ref="B77:F77"/>
    <mergeCell ref="B81:F81"/>
    <mergeCell ref="B78:F79"/>
    <mergeCell ref="B127:F129"/>
    <mergeCell ref="B3:F3"/>
    <mergeCell ref="B4:F4"/>
    <mergeCell ref="B6:F14"/>
    <mergeCell ref="B15:F15"/>
    <mergeCell ref="B17:F17"/>
    <mergeCell ref="B90:F90"/>
    <mergeCell ref="B110:F110"/>
    <mergeCell ref="B111:F112"/>
    <mergeCell ref="B122:F123"/>
    <mergeCell ref="B52:F52"/>
    <mergeCell ref="B63:F64"/>
    <mergeCell ref="B54:F56"/>
    <mergeCell ref="B57:F58"/>
    <mergeCell ref="B59:F60"/>
    <mergeCell ref="B61:F62"/>
    <mergeCell ref="B82:F84"/>
    <mergeCell ref="B86:C86"/>
    <mergeCell ref="B87:C87"/>
    <mergeCell ref="B482:N483"/>
    <mergeCell ref="H476:I476"/>
    <mergeCell ref="B145:N146"/>
    <mergeCell ref="B478:N478"/>
    <mergeCell ref="B479:N479"/>
    <mergeCell ref="B480:N480"/>
  </mergeCells>
  <hyperlinks>
    <hyperlink ref="A1" location="INDICE!A1" display="INDICE" xr:uid="{4997CFCE-4BD7-4BCF-B991-EBEABD2AFD85}"/>
  </hyperlinks>
  <pageMargins left="0.7" right="0.7" top="0.75" bottom="0.75" header="0.3" footer="0.3"/>
  <pageSetup paperSize="9" orientation="portrait" r:id="rId1"/>
  <ignoredErrors>
    <ignoredError sqref="D8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77BD-E3A1-4059-B31C-C203B2C680E3}">
  <dimension ref="C2:F24"/>
  <sheetViews>
    <sheetView workbookViewId="0">
      <selection activeCell="E9" sqref="E9"/>
    </sheetView>
  </sheetViews>
  <sheetFormatPr baseColWidth="10" defaultColWidth="11.42578125" defaultRowHeight="15"/>
  <cols>
    <col min="3" max="3" width="28.42578125" bestFit="1" customWidth="1"/>
    <col min="5" max="5" width="13.5703125" bestFit="1" customWidth="1"/>
  </cols>
  <sheetData>
    <row r="2" spans="3:6">
      <c r="C2" s="1" t="s">
        <v>138</v>
      </c>
      <c r="D2" t="s">
        <v>249</v>
      </c>
      <c r="E2" s="2">
        <f>+SUMIF(NOTAS!$C$149:$C$475,Hoja1!C2,NOTAS!$L$149:$L$475)</f>
        <v>808935606.53999996</v>
      </c>
      <c r="F2" s="4">
        <f>+E2/$E$24</f>
        <v>9.0243046159308934E-2</v>
      </c>
    </row>
    <row r="3" spans="3:6">
      <c r="C3" s="1" t="s">
        <v>245</v>
      </c>
      <c r="D3" t="s">
        <v>249</v>
      </c>
      <c r="E3" s="2">
        <f>+SUMIF(NOTAS!$C$149:$C$475,Hoja1!C3,NOTAS!$L$149:$L$475)</f>
        <v>0</v>
      </c>
      <c r="F3" s="4">
        <f t="shared" ref="F3:F23" si="0">+E3/$E$24</f>
        <v>0</v>
      </c>
    </row>
    <row r="4" spans="3:6">
      <c r="C4" s="1" t="s">
        <v>250</v>
      </c>
      <c r="D4" t="s">
        <v>249</v>
      </c>
      <c r="E4" s="2">
        <f>+SUMIF(NOTAS!$C$149:$C$475,Hoja1!C4,NOTAS!$L$149:$L$475)</f>
        <v>0</v>
      </c>
      <c r="F4" s="4">
        <f t="shared" si="0"/>
        <v>0</v>
      </c>
    </row>
    <row r="5" spans="3:6">
      <c r="C5" s="1" t="s">
        <v>251</v>
      </c>
      <c r="D5" t="s">
        <v>249</v>
      </c>
      <c r="E5" s="2">
        <f>+SUMIF(NOTAS!$C$149:$C$475,Hoja1!C5,NOTAS!$L$149:$L$475)</f>
        <v>0</v>
      </c>
      <c r="F5" s="4">
        <f t="shared" si="0"/>
        <v>0</v>
      </c>
    </row>
    <row r="6" spans="3:6">
      <c r="C6" s="1" t="s">
        <v>246</v>
      </c>
      <c r="D6" t="s">
        <v>249</v>
      </c>
      <c r="E6" s="2">
        <f>+SUMIF(NOTAS!$C$149:$C$475,Hoja1!C6,NOTAS!$L$149:$L$475)</f>
        <v>0</v>
      </c>
      <c r="F6" s="4">
        <f t="shared" si="0"/>
        <v>0</v>
      </c>
    </row>
    <row r="7" spans="3:6">
      <c r="C7" s="1" t="s">
        <v>252</v>
      </c>
      <c r="D7" t="s">
        <v>249</v>
      </c>
      <c r="E7" s="2">
        <f>+SUMIF(NOTAS!$C$149:$C$475,Hoja1!C7,NOTAS!$L$149:$L$475)</f>
        <v>0</v>
      </c>
      <c r="F7" s="4">
        <f t="shared" si="0"/>
        <v>0</v>
      </c>
    </row>
    <row r="8" spans="3:6">
      <c r="C8" s="1" t="s">
        <v>144</v>
      </c>
      <c r="D8" t="s">
        <v>249</v>
      </c>
      <c r="E8" s="2">
        <f>+SUMIF(NOTAS!$C$149:$C$475,Hoja1!C8,NOTAS!$L$149:$L$475)</f>
        <v>1434703339.97</v>
      </c>
      <c r="F8" s="4">
        <f t="shared" si="0"/>
        <v>0.16005229425814047</v>
      </c>
    </row>
    <row r="9" spans="3:6">
      <c r="C9" s="1" t="s">
        <v>253</v>
      </c>
      <c r="D9" t="s">
        <v>254</v>
      </c>
      <c r="E9" s="2">
        <f>+SUMIF(NOTAS!$C$149:$C$475,Hoja1!C9,NOTAS!$L$149:$L$475)</f>
        <v>0</v>
      </c>
      <c r="F9" s="4">
        <f t="shared" si="0"/>
        <v>0</v>
      </c>
    </row>
    <row r="10" spans="3:6">
      <c r="C10" s="1" t="s">
        <v>163</v>
      </c>
      <c r="D10" t="s">
        <v>249</v>
      </c>
      <c r="E10" s="2">
        <f>+SUMIF(NOTAS!$C$149:$C$475,Hoja1!C10,NOTAS!$L$149:$L$475)</f>
        <v>1145283522.78</v>
      </c>
      <c r="F10" s="4">
        <f t="shared" si="0"/>
        <v>0.12776526706964886</v>
      </c>
    </row>
    <row r="11" spans="3:6">
      <c r="C11" s="1" t="s">
        <v>255</v>
      </c>
      <c r="D11" t="s">
        <v>249</v>
      </c>
      <c r="E11" s="2">
        <f>+SUMIF(NOTAS!$C$149:$C$475,Hoja1!C11,NOTAS!$L$149:$L$475)</f>
        <v>0</v>
      </c>
      <c r="F11" s="4">
        <f t="shared" si="0"/>
        <v>0</v>
      </c>
    </row>
    <row r="12" spans="3:6">
      <c r="C12" s="1" t="s">
        <v>247</v>
      </c>
      <c r="D12" t="s">
        <v>249</v>
      </c>
      <c r="E12" s="2">
        <f>+SUMIF(NOTAS!$C$149:$C$475,Hoja1!C12,NOTAS!$L$149:$L$475)</f>
        <v>0</v>
      </c>
      <c r="F12" s="4">
        <f t="shared" si="0"/>
        <v>0</v>
      </c>
    </row>
    <row r="13" spans="3:6">
      <c r="C13" s="1" t="s">
        <v>178</v>
      </c>
      <c r="D13" t="s">
        <v>249</v>
      </c>
      <c r="E13" s="2">
        <f>+SUMIF(NOTAS!$C$149:$C$475,Hoja1!C13,NOTAS!$L$149:$L$475)</f>
        <v>0</v>
      </c>
      <c r="F13" s="4">
        <f t="shared" si="0"/>
        <v>0</v>
      </c>
    </row>
    <row r="14" spans="3:6">
      <c r="C14" s="1" t="s">
        <v>183</v>
      </c>
      <c r="D14" t="s">
        <v>249</v>
      </c>
      <c r="E14" s="2">
        <f>+SUMIF(NOTAS!$C$149:$C$475,Hoja1!C14,NOTAS!$L$149:$L$475)</f>
        <v>1528743057.5700002</v>
      </c>
      <c r="F14" s="4">
        <f t="shared" si="0"/>
        <v>0.17054315472660664</v>
      </c>
    </row>
    <row r="15" spans="3:6">
      <c r="C15" s="1" t="s">
        <v>185</v>
      </c>
      <c r="D15" t="s">
        <v>256</v>
      </c>
      <c r="E15" s="2">
        <f>+SUMIF(NOTAS!$C$149:$C$475,Hoja1!C15,NOTAS!$L$149:$L$475)</f>
        <v>932340810.72000003</v>
      </c>
      <c r="F15" s="4">
        <f t="shared" si="0"/>
        <v>0.1040098546012662</v>
      </c>
    </row>
    <row r="16" spans="3:6">
      <c r="C16" s="1" t="s">
        <v>195</v>
      </c>
      <c r="D16" t="s">
        <v>249</v>
      </c>
      <c r="E16" s="2">
        <f>+SUMIF(NOTAS!$C$149:$C$475,Hoja1!C16,NOTAS!$L$149:$L$475)</f>
        <v>0</v>
      </c>
      <c r="F16" s="4">
        <f t="shared" si="0"/>
        <v>0</v>
      </c>
    </row>
    <row r="17" spans="3:6">
      <c r="C17" s="1" t="s">
        <v>196</v>
      </c>
      <c r="D17" t="s">
        <v>256</v>
      </c>
      <c r="E17" s="2">
        <f>+SUMIF(NOTAS!$C$149:$C$475,Hoja1!C17,NOTAS!$L$149:$L$475)</f>
        <v>756808185.33999991</v>
      </c>
      <c r="F17" s="4">
        <f t="shared" si="0"/>
        <v>8.4427827692615406E-2</v>
      </c>
    </row>
    <row r="18" spans="3:6">
      <c r="C18" s="1" t="s">
        <v>257</v>
      </c>
      <c r="D18" t="s">
        <v>249</v>
      </c>
      <c r="E18" s="2">
        <f>+SUMIF(NOTAS!$C$149:$C$475,Hoja1!C18,NOTAS!$L$149:$L$475)</f>
        <v>0</v>
      </c>
      <c r="F18" s="4">
        <f t="shared" si="0"/>
        <v>0</v>
      </c>
    </row>
    <row r="19" spans="3:6">
      <c r="C19" s="1" t="s">
        <v>215</v>
      </c>
      <c r="D19" t="s">
        <v>249</v>
      </c>
      <c r="E19" s="2">
        <f>+SUMIF(NOTAS!$C$149:$C$475,Hoja1!C19,NOTAS!$L$149:$L$475)</f>
        <v>0</v>
      </c>
      <c r="F19" s="4">
        <f t="shared" si="0"/>
        <v>0</v>
      </c>
    </row>
    <row r="20" spans="3:6">
      <c r="C20" s="1" t="s">
        <v>258</v>
      </c>
      <c r="D20" t="s">
        <v>249</v>
      </c>
      <c r="E20" s="2">
        <f>+SUMIF(NOTAS!$C$149:$C$475,Hoja1!C20,NOTAS!$L$149:$L$475)</f>
        <v>0</v>
      </c>
      <c r="F20" s="4">
        <f t="shared" si="0"/>
        <v>0</v>
      </c>
    </row>
    <row r="21" spans="3:6">
      <c r="C21" s="1" t="s">
        <v>221</v>
      </c>
      <c r="D21" t="s">
        <v>249</v>
      </c>
      <c r="E21" s="2">
        <f>+SUMIF(NOTAS!$C$149:$C$475,Hoja1!C21,NOTAS!$L$149:$L$475)</f>
        <v>1538622378.6499999</v>
      </c>
      <c r="F21" s="4">
        <f t="shared" si="0"/>
        <v>0.17164526967993199</v>
      </c>
    </row>
    <row r="22" spans="3:6">
      <c r="C22" s="1" t="s">
        <v>231</v>
      </c>
      <c r="D22" t="s">
        <v>256</v>
      </c>
      <c r="E22" s="2">
        <f>+SUMIF(NOTAS!$C$149:$C$475,Hoja1!C22,NOTAS!$L$149:$L$475)</f>
        <v>818529198.51000011</v>
      </c>
      <c r="F22" s="4">
        <f t="shared" si="0"/>
        <v>9.1313285812481493E-2</v>
      </c>
    </row>
    <row r="23" spans="3:6">
      <c r="C23" s="1" t="s">
        <v>248</v>
      </c>
      <c r="D23" t="s">
        <v>249</v>
      </c>
      <c r="E23" s="2">
        <f>+SUMIF(NOTAS!$C$149:$C$475,Hoja1!C23,NOTAS!$L$149:$L$475)</f>
        <v>0</v>
      </c>
      <c r="F23" s="4">
        <f t="shared" si="0"/>
        <v>0</v>
      </c>
    </row>
    <row r="24" spans="3:6">
      <c r="E24" s="3">
        <f>SUM(E2:E23)</f>
        <v>8963966100.0799999</v>
      </c>
    </row>
  </sheetData>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4.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3.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TCElbbQMYFcwJMeaIOvmEVKwbUdtQeP13YM03yNPQWo=</DigestValue>
    </Reference>
    <Reference Type="http://www.w3.org/2000/09/xmldsig#Object" URI="#idOfficeObject">
      <DigestMethod Algorithm="http://www.w3.org/2001/04/xmlenc#sha256"/>
      <DigestValue>LF5ejWkg070H0GIq7gjMXqA6kaYtgZGsTgZLhs/wnWQ=</DigestValue>
    </Reference>
    <Reference Type="http://uri.etsi.org/01903#SignedProperties" URI="#idSignedProperties">
      <Transforms>
        <Transform Algorithm="http://www.w3.org/TR/2001/REC-xml-c14n-20010315"/>
      </Transforms>
      <DigestMethod Algorithm="http://www.w3.org/2001/04/xmlenc#sha256"/>
      <DigestValue>chzl/dsTfpaUtRgT+t1ILlkShKJ4yXROeFf6p2vv4dg=</DigestValue>
    </Reference>
  </SignedInfo>
  <SignatureValue>ujNp0yuFT9aYGmwc3hsEqF1krppfTuZGhIBvHnMeYkXZPb9uHaHQr11FGx52Fgz+M/S8vfyRvGxU
m7K1JeFFOe9OVTsM+YGa8j5f1iOrYjZamhPsjJxjtPoklnB5lyr5cFmI7VUtq+TKBgzASZzTduY+
uhGaVzatBT7trInyS3UrSdmCxB2LJQijHxjgZrZcrgVGloD+TsaCu4vHe4sHWfvZ1h6VBF03jaT0
bqYHN5I/6Wfqi3qiofFTolw+vyIGA+EwlsLQZTgnE9MzuubvGzlGJdFEcw31SSkAR49PUB8/s+ib
0SCIePlIQdicuzew2o8dftBIUCODwdzhnpP+cQ==</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fag0R7d3pztUuZbZKROW38pWDNimiaYdIroFrVSgTZc=</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j25tGGusBkgntuFctxQNVZq7GJdlhPLgcZVmJJ9MkOU=</DigestValue>
      </Reference>
      <Reference URI="/xl/styles.xml?ContentType=application/vnd.openxmlformats-officedocument.spreadsheetml.styles+xml">
        <DigestMethod Algorithm="http://www.w3.org/2001/04/xmlenc#sha256"/>
        <DigestValue>/qMR8cmT4PAizbpP4B5aMMZ2/R1x9izaN0U/1izpGXc=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sV1tB5mGEywjQVVqyd+LbB+Z5hJKoY4Omj2xqwV3QDA=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jijqtjWmCgSBsnCDOyJQxxBkp2gno8sqVj4isvR1tU4=</DigestValue>
      </Reference>
      <Reference URI="/xl/worksheets/sheet2.xml?ContentType=application/vnd.openxmlformats-officedocument.spreadsheetml.worksheet+xml">
        <DigestMethod Algorithm="http://www.w3.org/2001/04/xmlenc#sha256"/>
        <DigestValue>4gzweHhbdH5BhlRsfKleJHWQ+Nvac5Y4gd7u6xtMz2o=</DigestValue>
      </Reference>
      <Reference URI="/xl/worksheets/sheet3.xml?ContentType=application/vnd.openxmlformats-officedocument.spreadsheetml.worksheet+xml">
        <DigestMethod Algorithm="http://www.w3.org/2001/04/xmlenc#sha256"/>
        <DigestValue>7vJMxdqFprdmA03LK2uj7QkoQZmCpD+9kHJ25imVY/U=</DigestValue>
      </Reference>
      <Reference URI="/xl/worksheets/sheet4.xml?ContentType=application/vnd.openxmlformats-officedocument.spreadsheetml.worksheet+xml">
        <DigestMethod Algorithm="http://www.w3.org/2001/04/xmlenc#sha256"/>
        <DigestValue>TX57rcWRQljpwfNHiaFRne+/3fLJ8Nw65ficioImC10=</DigestValue>
      </Reference>
      <Reference URI="/xl/worksheets/sheet5.xml?ContentType=application/vnd.openxmlformats-officedocument.spreadsheetml.worksheet+xml">
        <DigestMethod Algorithm="http://www.w3.org/2001/04/xmlenc#sha256"/>
        <DigestValue>eG7yl84SOOpyR7JsXvRFgUTSoAAXbC0Ic4yMgw12upU=</DigestValue>
      </Reference>
      <Reference URI="/xl/worksheets/sheet6.xml?ContentType=application/vnd.openxmlformats-officedocument.spreadsheetml.worksheet+xml">
        <DigestMethod Algorithm="http://www.w3.org/2001/04/xmlenc#sha256"/>
        <DigestValue>Ap2V9c0Z87AMbZPqHvKSiO62OnTdKNQyVNKXij35j6M=</DigestValue>
      </Reference>
    </Manifest>
    <SignatureProperties>
      <SignatureProperty Id="idSignatureTime" Target="#idPackageSignature">
        <mdssi:SignatureTime xmlns:mdssi="http://schemas.openxmlformats.org/package/2006/digital-signature">
          <mdssi:Format>YYYY-MM-DDThh:mm:ssTZD</mdssi:Format>
          <mdssi:Value>2025-03-31T22:55:47Z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Sindica</SignatureComments>
          <WindowsVersion>10.0</WindowsVersion>
          <OfficeVersion>16.0.18324/26</OfficeVersion>
          <ApplicationVersion>16.0.18324</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2025-03-31T22:55:47Z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Sindica</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KvutdBBXi5xbF5cJJY7liONQlsXTcF8lWRvGSwoN7uk=</DigestValue>
    </Reference>
    <Reference Type="http://www.w3.org/2000/09/xmldsig#Object" URI="#idOfficeObject">
      <DigestMethod Algorithm="http://www.w3.org/2001/04/xmlenc#sha256"/>
      <DigestValue>kuXPYPYub7l1wkScuS9qJwzSYefavTrvnfZLE+lGmaE=</DigestValue>
    </Reference>
    <Reference Type="http://uri.etsi.org/01903#SignedProperties" URI="#idSignedProperties">
      <Transforms>
        <Transform Algorithm="http://www.w3.org/TR/2001/REC-xml-c14n-20010315"/>
      </Transforms>
      <DigestMethod Algorithm="http://www.w3.org/2001/04/xmlenc#sha256"/>
      <DigestValue>egTt8h10BW4Obuks894ZRVKyW1V8R1Z77c6JGBtdMOA=</DigestValue>
    </Reference>
  </SignedInfo>
  <SignatureValue>qfljhlUdsY/BRrrNRFCVg4Q/02/K67ur3VQIOX/KOHtFNNAq/QRYRDKxrR2VMv3wFHmQCrk/2PmR
bG4FzXkrR8rCNpbwnTpo6qjF/Pl6DP4DWzm3lwPKUPcNN3aMUIsb6fAy35PtSpEuSTeGrx1OH6FB
t5KztgIE8f08a4QX54/Vj6nfS/riLYDGUxTUrWgcRm4TCNL2fs6qdGU35CnMbxTJYF1dkdusAJDF
Fm3ynBlb5To3uAKYP7UuMBSaDH+9m4sMOwcmtkf2m8qDlK2cs5I9Lz1LCtMpl3AV+Sf2ugqQW7mH
Q41CDaMecYXpgJh4EW/2/DtDQbZITPxJuiqELw==</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fag0R7d3pztUuZbZKROW38pWDNimiaYdIroFrVSgTZc=</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j25tGGusBkgntuFctxQNVZq7GJdlhPLgcZVmJJ9MkOU=</DigestValue>
      </Reference>
      <Reference URI="/xl/styles.xml?ContentType=application/vnd.openxmlformats-officedocument.spreadsheetml.styles+xml">
        <DigestMethod Algorithm="http://www.w3.org/2001/04/xmlenc#sha256"/>
        <DigestValue>/qMR8cmT4PAizbpP4B5aMMZ2/R1x9izaN0U/1izpGXc=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sV1tB5mGEywjQVVqyd+LbB+Z5hJKoY4Omj2xqwV3QDA=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jijqtjWmCgSBsnCDOyJQxxBkp2gno8sqVj4isvR1tU4=</DigestValue>
      </Reference>
      <Reference URI="/xl/worksheets/sheet2.xml?ContentType=application/vnd.openxmlformats-officedocument.spreadsheetml.worksheet+xml">
        <DigestMethod Algorithm="http://www.w3.org/2001/04/xmlenc#sha256"/>
        <DigestValue>4gzweHhbdH5BhlRsfKleJHWQ+Nvac5Y4gd7u6xtMz2o=</DigestValue>
      </Reference>
      <Reference URI="/xl/worksheets/sheet3.xml?ContentType=application/vnd.openxmlformats-officedocument.spreadsheetml.worksheet+xml">
        <DigestMethod Algorithm="http://www.w3.org/2001/04/xmlenc#sha256"/>
        <DigestValue>7vJMxdqFprdmA03LK2uj7QkoQZmCpD+9kHJ25imVY/U=</DigestValue>
      </Reference>
      <Reference URI="/xl/worksheets/sheet4.xml?ContentType=application/vnd.openxmlformats-officedocument.spreadsheetml.worksheet+xml">
        <DigestMethod Algorithm="http://www.w3.org/2001/04/xmlenc#sha256"/>
        <DigestValue>TX57rcWRQljpwfNHiaFRne+/3fLJ8Nw65ficioImC10=</DigestValue>
      </Reference>
      <Reference URI="/xl/worksheets/sheet5.xml?ContentType=application/vnd.openxmlformats-officedocument.spreadsheetml.worksheet+xml">
        <DigestMethod Algorithm="http://www.w3.org/2001/04/xmlenc#sha256"/>
        <DigestValue>eG7yl84SOOpyR7JsXvRFgUTSoAAXbC0Ic4yMgw12upU=</DigestValue>
      </Reference>
      <Reference URI="/xl/worksheets/sheet6.xml?ContentType=application/vnd.openxmlformats-officedocument.spreadsheetml.worksheet+xml">
        <DigestMethod Algorithm="http://www.w3.org/2001/04/xmlenc#sha256"/>
        <DigestValue>Ap2V9c0Z87AMbZPqHvKSiO62OnTdKNQyVNKXij35j6M=</DigestValue>
      </Reference>
    </Manifest>
    <SignatureProperties>
      <SignatureProperty Id="idSignatureTime" Target="#idPackageSignature">
        <mdssi:SignatureTime xmlns:mdssi="http://schemas.openxmlformats.org/package/2006/digital-signature">
          <mdssi:Format>YYYY-MM-DDThh:mm:ssTZD</mdssi:Format>
          <mdssi:Value>2025-03-31T23:07:48Z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2025-03-31T23:07:48Z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BlTMMwy2HlvTfkBDyjEgVyaYRqekIH80lFFl1/0qx6k=</DigestValue>
    </Reference>
    <Reference Type="http://www.w3.org/2000/09/xmldsig#Object" URI="#idOfficeObject">
      <DigestMethod Algorithm="http://www.w3.org/2001/04/xmlenc#sha256"/>
      <DigestValue>J4HglEOlFTurAD7ej/zJenDwJz1njSPk9okSh7pJyts=</DigestValue>
    </Reference>
    <Reference Type="http://uri.etsi.org/01903#SignedProperties" URI="#idSignedProperties">
      <Transforms>
        <Transform Algorithm="http://www.w3.org/TR/2001/REC-xml-c14n-20010315"/>
      </Transforms>
      <DigestMethod Algorithm="http://www.w3.org/2001/04/xmlenc#sha256"/>
      <DigestValue>6BMst/A44rMsM5trGcMHbK119xjvPEtb7slhT1m7F1Q=</DigestValue>
    </Reference>
  </SignedInfo>
  <SignatureValue>A3QNeYi8mdvmVthxiSou9yB45MOjGDAdnre2+SU/P9Dm1fakM1H9N0/mwOOxT7Tdq3J2qPf0Yf1f
O2ri97IlVWiiFNKOE+AS2RJHJpYbJzzmLJEmhW4cdan+0oNCDL8mNo7M/JrWzersMdHbGMI+ARZS
kSBRKyhdB5kj+2fe/hX62rSzPWMXP5HLpMsbsDVSoTtzdrSc6hq9LRvHl5rtdGu/vp9v+G9Esngj
cvLjmRjRG61aDw5k201KLAhTzclLxCfDHJvYlwSAdVLBwk/9MY9DMSm/rBc5vNuocrJTkIi80iWf
1hHrdWjvIQ5NKC/7HZ4OsEC791xmL4T5tH5big==</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fag0R7d3pztUuZbZKROW38pWDNimiaYdIroFrVSgTZc=</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j25tGGusBkgntuFctxQNVZq7GJdlhPLgcZVmJJ9MkOU=</DigestValue>
      </Reference>
      <Reference URI="/xl/styles.xml?ContentType=application/vnd.openxmlformats-officedocument.spreadsheetml.styles+xml">
        <DigestMethod Algorithm="http://www.w3.org/2001/04/xmlenc#sha256"/>
        <DigestValue>/qMR8cmT4PAizbpP4B5aMMZ2/R1x9izaN0U/1izpGXc=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sV1tB5mGEywjQVVqyd+LbB+Z5hJKoY4Omj2xqwV3QDA=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jijqtjWmCgSBsnCDOyJQxxBkp2gno8sqVj4isvR1tU4=</DigestValue>
      </Reference>
      <Reference URI="/xl/worksheets/sheet2.xml?ContentType=application/vnd.openxmlformats-officedocument.spreadsheetml.worksheet+xml">
        <DigestMethod Algorithm="http://www.w3.org/2001/04/xmlenc#sha256"/>
        <DigestValue>4gzweHhbdH5BhlRsfKleJHWQ+Nvac5Y4gd7u6xtMz2o=</DigestValue>
      </Reference>
      <Reference URI="/xl/worksheets/sheet3.xml?ContentType=application/vnd.openxmlformats-officedocument.spreadsheetml.worksheet+xml">
        <DigestMethod Algorithm="http://www.w3.org/2001/04/xmlenc#sha256"/>
        <DigestValue>7vJMxdqFprdmA03LK2uj7QkoQZmCpD+9kHJ25imVY/U=</DigestValue>
      </Reference>
      <Reference URI="/xl/worksheets/sheet4.xml?ContentType=application/vnd.openxmlformats-officedocument.spreadsheetml.worksheet+xml">
        <DigestMethod Algorithm="http://www.w3.org/2001/04/xmlenc#sha256"/>
        <DigestValue>TX57rcWRQljpwfNHiaFRne+/3fLJ8Nw65ficioImC10=</DigestValue>
      </Reference>
      <Reference URI="/xl/worksheets/sheet5.xml?ContentType=application/vnd.openxmlformats-officedocument.spreadsheetml.worksheet+xml">
        <DigestMethod Algorithm="http://www.w3.org/2001/04/xmlenc#sha256"/>
        <DigestValue>eG7yl84SOOpyR7JsXvRFgUTSoAAXbC0Ic4yMgw12upU=</DigestValue>
      </Reference>
      <Reference URI="/xl/worksheets/sheet6.xml?ContentType=application/vnd.openxmlformats-officedocument.spreadsheetml.worksheet+xml">
        <DigestMethod Algorithm="http://www.w3.org/2001/04/xmlenc#sha256"/>
        <DigestValue>Ap2V9c0Z87AMbZPqHvKSiO62OnTdKNQyVNKXij35j6M=</DigestValue>
      </Reference>
    </Manifest>
    <SignatureProperties>
      <SignatureProperty Id="idSignatureTime" Target="#idPackageSignature">
        <mdssi:SignatureTime xmlns:mdssi="http://schemas.openxmlformats.org/package/2006/digital-signature">
          <mdssi:Format>YYYY-MM-DDThh:mm:ssTZD</mdssi:Format>
          <mdssi:Value>2025-04-01T00:24:00Z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2025-04-01T00:24:00Z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wGKk+z423u1BQbo6KJKNEta1let+s5aMg4y/GgblU1M=</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bPRdb7ptjXSSplOwDSdNgYmw1fm0mMlmn7AtggBQ0cE=</DigestValue>
    </Reference>
  </SignedInfo>
  <SignatureValue>htSfwCx8hEUrrCZITePcapF/Pa3aGI9DdzFlVgwDDAv6T0zlo6mbFKTESmA85vZvPBmf21QQoZcv
icBFFoHg+X/ScbDmb6F6aiBWdrAcnKaDM9GOTk47R3j6a1S1pP4U08Gsc5tot5BH6i0F8PcN/RqZ
ilEaRfiEzIRGu+4l8RxTub8Id7pkaAPmPE7K1DObhc6LRjNaLFGjxjjQ1Jq6qRyqVoA2w+w4IXVs
bLdVKs2ZSe/V81S05QybFpnbtfi+yXXAG3+gz+3d0gSSIy4jQQcEhoL4JBb97FrBC+HJULOI57ki
xvwjjxqCovY+1zfjlXeYJA8rkmEneEFqcKxK0w==</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fag0R7d3pztUuZbZKROW38pWDNimiaYdIroFrVSgTZc=</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j25tGGusBkgntuFctxQNVZq7GJdlhPLgcZVmJJ9MkOU=</DigestValue>
      </Reference>
      <Reference URI="/xl/styles.xml?ContentType=application/vnd.openxmlformats-officedocument.spreadsheetml.styles+xml">
        <DigestMethod Algorithm="http://www.w3.org/2001/04/xmlenc#sha256"/>
        <DigestValue>/qMR8cmT4PAizbpP4B5aMMZ2/R1x9izaN0U/1izpGXc=</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sV1tB5mGEywjQVVqyd+LbB+Z5hJKoY4Omj2xqwV3QDA=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jijqtjWmCgSBsnCDOyJQxxBkp2gno8sqVj4isvR1tU4=</DigestValue>
      </Reference>
      <Reference URI="/xl/worksheets/sheet2.xml?ContentType=application/vnd.openxmlformats-officedocument.spreadsheetml.worksheet+xml">
        <DigestMethod Algorithm="http://www.w3.org/2001/04/xmlenc#sha256"/>
        <DigestValue>4gzweHhbdH5BhlRsfKleJHWQ+Nvac5Y4gd7u6xtMz2o=</DigestValue>
      </Reference>
      <Reference URI="/xl/worksheets/sheet3.xml?ContentType=application/vnd.openxmlformats-officedocument.spreadsheetml.worksheet+xml">
        <DigestMethod Algorithm="http://www.w3.org/2001/04/xmlenc#sha256"/>
        <DigestValue>7vJMxdqFprdmA03LK2uj7QkoQZmCpD+9kHJ25imVY/U=</DigestValue>
      </Reference>
      <Reference URI="/xl/worksheets/sheet4.xml?ContentType=application/vnd.openxmlformats-officedocument.spreadsheetml.worksheet+xml">
        <DigestMethod Algorithm="http://www.w3.org/2001/04/xmlenc#sha256"/>
        <DigestValue>TX57rcWRQljpwfNHiaFRne+/3fLJ8Nw65ficioImC10=</DigestValue>
      </Reference>
      <Reference URI="/xl/worksheets/sheet5.xml?ContentType=application/vnd.openxmlformats-officedocument.spreadsheetml.worksheet+xml">
        <DigestMethod Algorithm="http://www.w3.org/2001/04/xmlenc#sha256"/>
        <DigestValue>eG7yl84SOOpyR7JsXvRFgUTSoAAXbC0Ic4yMgw12upU=</DigestValue>
      </Reference>
      <Reference URI="/xl/worksheets/sheet6.xml?ContentType=application/vnd.openxmlformats-officedocument.spreadsheetml.worksheet+xml">
        <DigestMethod Algorithm="http://www.w3.org/2001/04/xmlenc#sha256"/>
        <DigestValue>Ap2V9c0Z87AMbZPqHvKSiO62OnTdKNQyVNKXij35j6M=</DigestValue>
      </Reference>
    </Manifest>
    <SignatureProperties>
      <SignatureProperty Id="idSignatureTime" Target="#idPackageSignature">
        <mdssi:SignatureTime xmlns:mdssi="http://schemas.openxmlformats.org/package/2006/digital-signature">
          <mdssi:Format>YYYY-MM-DDThh:mm:ssTZD</mdssi:Format>
          <mdssi:Value>2025-03-31T23:30:54Z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2025-03-31T23:30:54Z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E5036F36-23C4-40B4-9D2B-4A87476886B8}"/>
</file>

<file path=customXml/itemProps2.xml><?xml version="1.0" encoding="utf-8"?>
<ds:datastoreItem xmlns:ds="http://schemas.openxmlformats.org/officeDocument/2006/customXml" ds:itemID="{9392E927-90A2-49BF-BA0B-2FD08741FB30}"/>
</file>

<file path=customXml/itemProps3.xml><?xml version="1.0" encoding="utf-8"?>
<ds:datastoreItem xmlns:ds="http://schemas.openxmlformats.org/officeDocument/2006/customXml" ds:itemID="{EAD2BE13-D01F-4B16-9C4E-A306D6378C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EVAN</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2025-03-31T22:55:33Z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