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898" documentId="10_ncr:200_{BE936192-D11B-4D74-B383-8697203EAF6C}" xr6:coauthVersionLast="47" xr6:coauthVersionMax="47" xr10:uidLastSave="{23566725-E66E-4735-9397-E3F3682328E9}"/>
  <bookViews>
    <workbookView xWindow="-120" yWindow="-120" windowWidth="29040" windowHeight="15720" tabRatio="838" activeTab="4" xr2:uid="{00000000-000D-0000-FFFF-FFFF00000000}"/>
  </bookViews>
  <sheets>
    <sheet name="EAN" sheetId="1" r:id="rId1"/>
    <sheet name="EIE" sheetId="2" r:id="rId2"/>
    <sheet name="EVA" sheetId="3" r:id="rId3"/>
    <sheet name="EFE" sheetId="4" r:id="rId4"/>
    <sheet name="NOTAS" sheetId="5" r:id="rId5"/>
    <sheet name="Hoja1" sheetId="19" state="hidden" r:id="rId6"/>
  </sheets>
  <definedNames>
    <definedName name="_xlnm._FilterDatabase" localSheetId="4" hidden="1">NOTAS!$B$648:$M$912</definedName>
    <definedName name="OLE_LINK2" localSheetId="4">NOTAS!$B$6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9" i="5" l="1"/>
  <c r="D119" i="5"/>
  <c r="C21" i="1"/>
  <c r="C13" i="3"/>
  <c r="B166" i="5"/>
  <c r="J637" i="5"/>
  <c r="K637" i="5"/>
  <c r="L637" i="5"/>
  <c r="B643" i="5"/>
  <c r="J914" i="5"/>
  <c r="K914" i="5"/>
  <c r="L914" i="5"/>
  <c r="D142" i="5" l="1"/>
  <c r="C142" i="5"/>
  <c r="C23" i="4" l="1"/>
  <c r="C11" i="2" l="1"/>
  <c r="D112" i="5"/>
  <c r="C112" i="5"/>
  <c r="D161" i="5"/>
  <c r="D150" i="5"/>
  <c r="E20" i="19" l="1"/>
  <c r="E19" i="19"/>
  <c r="E18" i="19"/>
  <c r="E17" i="19"/>
  <c r="E16" i="19"/>
  <c r="E15" i="19"/>
  <c r="E14" i="19"/>
  <c r="E13" i="19"/>
  <c r="E12" i="19"/>
  <c r="E11" i="19"/>
  <c r="E10" i="19"/>
  <c r="E9" i="19"/>
  <c r="E8" i="19"/>
  <c r="E7" i="19"/>
  <c r="E6" i="19"/>
  <c r="E5" i="19"/>
  <c r="E4" i="19"/>
  <c r="E3" i="19"/>
  <c r="E2" i="19"/>
  <c r="E21" i="19" l="1"/>
  <c r="F5" i="19" s="1"/>
  <c r="C19" i="1"/>
  <c r="F8" i="19" l="1"/>
  <c r="F6" i="19"/>
  <c r="F20" i="19"/>
  <c r="F4" i="19"/>
  <c r="F11" i="19"/>
  <c r="F18" i="19"/>
  <c r="F2" i="19"/>
  <c r="F13" i="19"/>
  <c r="F16" i="19"/>
  <c r="F9" i="19"/>
  <c r="F7" i="19"/>
  <c r="F14" i="19"/>
  <c r="F17" i="19"/>
  <c r="F15" i="19"/>
  <c r="F12" i="19"/>
  <c r="F19" i="19"/>
  <c r="F3" i="19"/>
  <c r="F10" i="19"/>
  <c r="C16" i="2" l="1"/>
  <c r="C13" i="1" l="1"/>
  <c r="C20" i="1" s="1"/>
  <c r="D16" i="2"/>
  <c r="D19" i="1"/>
  <c r="B4" i="4" l="1"/>
  <c r="D13" i="1" l="1"/>
  <c r="D20" i="1" s="1"/>
  <c r="C12" i="3"/>
  <c r="D11" i="2" l="1"/>
  <c r="D17" i="2" s="1"/>
  <c r="C17" i="2" l="1"/>
  <c r="D7" i="2" l="1"/>
  <c r="E84" i="5" s="1"/>
  <c r="D100" i="5" s="1"/>
  <c r="C7" i="2"/>
  <c r="C7" i="4" s="1"/>
  <c r="D84" i="5" s="1"/>
  <c r="C100" i="5" s="1"/>
  <c r="C124" i="5" l="1"/>
  <c r="C132" i="5" s="1"/>
  <c r="C116" i="5"/>
  <c r="D124" i="5"/>
  <c r="D132" i="5" s="1"/>
  <c r="D139" i="5" s="1"/>
  <c r="B153" i="5" s="1"/>
  <c r="D116" i="5"/>
  <c r="D134" i="5"/>
  <c r="C134" i="5"/>
  <c r="B147" i="5" l="1"/>
  <c r="C139" i="5"/>
  <c r="C126" i="5"/>
  <c r="D126" i="5"/>
  <c r="D86" i="5"/>
  <c r="E86" i="5"/>
  <c r="C28" i="4" l="1"/>
  <c r="C30" i="4" l="1"/>
  <c r="E14" i="3" l="1"/>
</calcChain>
</file>

<file path=xl/sharedStrings.xml><?xml version="1.0" encoding="utf-8"?>
<sst xmlns="http://schemas.openxmlformats.org/spreadsheetml/2006/main" count="5194" uniqueCount="733">
  <si>
    <t>FONDO MUTUO DISPONIBLE RENTA FIJA EN GUARANÍES</t>
  </si>
  <si>
    <t>ESTADO DEL ACTIVO NETO</t>
  </si>
  <si>
    <t>ESTADO DE VARIACIÓN DEL ACTIVO NETO</t>
  </si>
  <si>
    <t>ESTADO DE FLUJO DE EFECTIVO</t>
  </si>
  <si>
    <t>NOTAS A LOS ESTADOS FINANCIEROS</t>
  </si>
  <si>
    <t>ÍNDICE</t>
  </si>
  <si>
    <t>En Gs.</t>
  </si>
  <si>
    <t>ACTIVO</t>
  </si>
  <si>
    <r>
      <t xml:space="preserve">Disponibilidades </t>
    </r>
    <r>
      <rPr>
        <b/>
        <sz val="11"/>
        <color rgb="FF000000"/>
        <rFont val="Gantari"/>
      </rPr>
      <t>(Nota 4.1)</t>
    </r>
  </si>
  <si>
    <r>
      <t>Cuentas a cobrar</t>
    </r>
    <r>
      <rPr>
        <b/>
        <sz val="11"/>
        <color rgb="FF000000"/>
        <rFont val="Gantari"/>
      </rPr>
      <t xml:space="preserve"> (Nota 4.2)</t>
    </r>
  </si>
  <si>
    <t>Intereses Devengados</t>
  </si>
  <si>
    <t>TOTAL ACTIVO BRUTO</t>
  </si>
  <si>
    <t>PASIVO</t>
  </si>
  <si>
    <t>Acreedores por Operaciones</t>
  </si>
  <si>
    <r>
      <t xml:space="preserve">Comisiones a pagar a la administradora </t>
    </r>
    <r>
      <rPr>
        <b/>
        <sz val="11"/>
        <color rgb="FF000000"/>
        <rFont val="Gantari"/>
      </rPr>
      <t>(Nota 4.3)</t>
    </r>
  </si>
  <si>
    <r>
      <t xml:space="preserve">Op Reporto </t>
    </r>
    <r>
      <rPr>
        <b/>
        <sz val="11"/>
        <color rgb="FF000000"/>
        <rFont val="Gantari"/>
      </rPr>
      <t>(Nota 4.6)</t>
    </r>
  </si>
  <si>
    <t xml:space="preserve">Rescates a pagar </t>
  </si>
  <si>
    <t>TOTAL PASIVO</t>
  </si>
  <si>
    <t xml:space="preserve">TOTAL ACTIVO NETO </t>
  </si>
  <si>
    <t>CUOTAS PARTES EN CIRCULACIÓN</t>
  </si>
  <si>
    <t xml:space="preserve">VALOR CUOTA PARTE AL CIERRE </t>
  </si>
  <si>
    <t>ESTADO DE INGRESOS Y EGRESOS</t>
  </si>
  <si>
    <t>INGRESO</t>
  </si>
  <si>
    <r>
      <t xml:space="preserve">Resultado por tenencia de inversiones </t>
    </r>
    <r>
      <rPr>
        <b/>
        <sz val="11"/>
        <color theme="1"/>
        <rFont val="Gantari"/>
      </rPr>
      <t>(Nota 4.4)</t>
    </r>
  </si>
  <si>
    <t>Intereses vencimientos de cupones</t>
  </si>
  <si>
    <r>
      <t xml:space="preserve">Otros Ingresos </t>
    </r>
    <r>
      <rPr>
        <b/>
        <sz val="11"/>
        <color theme="1"/>
        <rFont val="Gantari"/>
      </rPr>
      <t>(Nota 4.5)</t>
    </r>
  </si>
  <si>
    <t>TOTAL INGRESOS</t>
  </si>
  <si>
    <t>EGRESOS</t>
  </si>
  <si>
    <t>Comisión por Administración</t>
  </si>
  <si>
    <t>Intereses Op Repo</t>
  </si>
  <si>
    <r>
      <t xml:space="preserve">Otros Egresos </t>
    </r>
    <r>
      <rPr>
        <b/>
        <sz val="11"/>
        <color theme="1"/>
        <rFont val="Gantari"/>
      </rPr>
      <t>(Nota 4.5)</t>
    </r>
  </si>
  <si>
    <t>TOTAL EGRESOS</t>
  </si>
  <si>
    <t>RESULTADO DEL EJERCICIO</t>
  </si>
  <si>
    <t>CUENTA</t>
  </si>
  <si>
    <t>APORTANTES</t>
  </si>
  <si>
    <t>RESULTADO</t>
  </si>
  <si>
    <t>SALDO AL INICIO</t>
  </si>
  <si>
    <t>MOVIMIENTO DEL PERÍODO</t>
  </si>
  <si>
    <t>Suscripciones</t>
  </si>
  <si>
    <t>Rescates</t>
  </si>
  <si>
    <t>Resultado del período</t>
  </si>
  <si>
    <t>SALDO AL FINAL DEL PERÍODO</t>
  </si>
  <si>
    <t>CONCEPTO</t>
  </si>
  <si>
    <t>Efectivo al inicio del periodo</t>
  </si>
  <si>
    <t>Causas de las variaciones del efectivo</t>
  </si>
  <si>
    <t>Actividades Operativas</t>
  </si>
  <si>
    <t>Ganancia ordinaria del período</t>
  </si>
  <si>
    <t>Contratos en Reporto</t>
  </si>
  <si>
    <t>Devolución a disponibilidades</t>
  </si>
  <si>
    <t>Cambios en activos y pasivos operativos</t>
  </si>
  <si>
    <t>(Aumento) Disminución Deudores por operaciones</t>
  </si>
  <si>
    <t>Compra de Instrumentos</t>
  </si>
  <si>
    <t>Comisiones pagadas</t>
  </si>
  <si>
    <t>(Aumento) Disminución Intereses a Cobrar</t>
  </si>
  <si>
    <t>Aumento (Disminución) en Acreedores por operación</t>
  </si>
  <si>
    <t>Vencimiento de Instrumentos</t>
  </si>
  <si>
    <t>Ventas de Instrumentos</t>
  </si>
  <si>
    <t>Aumento (Disminución) en Otros Pasivos</t>
  </si>
  <si>
    <t>Flujo neto de efectivo generado por actividades operativas</t>
  </si>
  <si>
    <t>Actividades de financiación</t>
  </si>
  <si>
    <t xml:space="preserve">Rescates </t>
  </si>
  <si>
    <t>Flujo neto de efectivo generado por (utilizado) en actividades de financiación</t>
  </si>
  <si>
    <t>Saldo Final de efectivo</t>
  </si>
  <si>
    <t>1) Información Básica del Fondo</t>
  </si>
  <si>
    <t>LA ADMINISTRADORA será responsable de la administración del FONDO MUTUO DISPONIBLE RENTA FIJA EN GUARANÍES, que en adelante se denominará FONDO MUTUO, registrado en la Comisión Nacional de Valores de conformidad con la Resolución N.º 6E/14 de fecha 23 de enero de 2014, el cual se regirá por el REGLAMENTO INTERNO, aprobado por Resolución 6E/14 de fecha 23 de enero de 2014, modificada en el Art. 28 según Acta N° 80/17, aprobada según Resolución 3E/18, modificada según Acta N° 97/18, aprobada según Resolución 58E/18 y por las disposiciones legales pertinentes. El objeto del FONDO MUTUO será invertir en instrumentos de deuda de emisores nacionales. Está dirigido a personas físicas y jurídicas con horizonte de inversión acordes con la política de inversión del fondo, cuyo interés sea invertir indirectamente en instrumentos de deuda. El riesgo del inversionista estará determinado por la naturaleza de los instrumentos en los que se inviertan los activos del FONDO, de acuerdo con lo expuesto en la política de inversiones y diversificación de estas.</t>
  </si>
  <si>
    <t>2) Información sobre la Administradora</t>
  </si>
  <si>
    <t xml:space="preserve">    2.1) Información General</t>
  </si>
  <si>
    <r>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t>
    </r>
    <r>
      <rPr>
        <b/>
        <sz val="11"/>
        <color theme="1"/>
        <rFont val="Gantari"/>
      </rPr>
      <t xml:space="preserve"> </t>
    </r>
    <r>
      <rPr>
        <sz val="11"/>
        <color theme="1"/>
        <rFont val="Gantari"/>
      </rPr>
      <t>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r>
  </si>
  <si>
    <t xml:space="preserve">    2.2) Entidad encargada de la Custodia</t>
  </si>
  <si>
    <t>Cadiem AFPISA, es la encargada de la custodia de activos del Fondo. Todos los títulos físicos son resguardados en la Caja de Valores del Paraguay.</t>
  </si>
  <si>
    <t>3) Criterios Contables Aplicados</t>
  </si>
  <si>
    <t>Los estados financieros se han preparado de acuerdo con normas contables y criterios de valuación dictados por la Superintendencia de Valores y con normas de información financiera vigentes en el Paraguay dictadas por el Consejo de Contadores Públicos del Paraguay.</t>
  </si>
  <si>
    <t>No se incurrió en ningún cambio de procedimientos en la aplicación contable y/o estimación contable en referencia a los Estados Contables anteriores al presente.</t>
  </si>
  <si>
    <t>La valorización de las inversiones aplicadas en el fondo están constituidas por el valor de compra más el devengado a la fecha de cada periodo informado.</t>
  </si>
  <si>
    <t>La entidad aplica el principio de lo devengado para el reconocimiento de los ingresos y la imputación de costos.</t>
  </si>
  <si>
    <t>Los resultados por ajuste de precio o venta de inversiones sobre la par, si hubieran, se reconocen como ingresos extraordinarios.</t>
  </si>
  <si>
    <t>El informe corresponde al Fondo Mutuo Disponible Renta Fija en Guaraníes, por ende las operaciones están realizadas exclusivamente en moneda local.</t>
  </si>
  <si>
    <t>Tipo de cambio comprador</t>
  </si>
  <si>
    <t xml:space="preserve">Tipo de cambio vendedor       </t>
  </si>
  <si>
    <t>a) Posición en Moneda Extranjera:</t>
  </si>
  <si>
    <r>
      <t xml:space="preserve">El Fondo Mutuo solo opera en moneda local, por eso no cuenta con reporte sobre </t>
    </r>
    <r>
      <rPr>
        <i/>
        <u/>
        <sz val="11"/>
        <color theme="1"/>
        <rFont val="Gantari"/>
      </rPr>
      <t>Posición en Moneda Extranjera.</t>
    </r>
  </si>
  <si>
    <t>b) Diferencia de Cambio en Moneda Extranjera:</t>
  </si>
  <si>
    <r>
      <t xml:space="preserve">El Fondo Mutuo opera de forma exclusiva en moneda local, razón por la cual no arroja con </t>
    </r>
    <r>
      <rPr>
        <i/>
        <u/>
        <sz val="11"/>
        <color theme="1"/>
        <rFont val="Gantari"/>
      </rPr>
      <t>Diferencia de Cambio en Moneda Extranjera</t>
    </r>
  </si>
  <si>
    <t>TOTAL</t>
  </si>
  <si>
    <t>_Información Estadística</t>
  </si>
  <si>
    <t>MES</t>
  </si>
  <si>
    <t>VALOR CUOTA</t>
  </si>
  <si>
    <t>PATRIMONIO NETO DEL FONDO</t>
  </si>
  <si>
    <t>N° DE PARTICIPES</t>
  </si>
  <si>
    <t>1er. TRIMESTRE</t>
  </si>
  <si>
    <t>Enero</t>
  </si>
  <si>
    <t>Febrero</t>
  </si>
  <si>
    <t>Marzo</t>
  </si>
  <si>
    <t>4) Composición de las Cuentas</t>
  </si>
  <si>
    <r>
      <t xml:space="preserve">    </t>
    </r>
    <r>
      <rPr>
        <b/>
        <sz val="11"/>
        <color theme="1"/>
        <rFont val="Gantari"/>
      </rPr>
      <t xml:space="preserve">4.1) </t>
    </r>
    <r>
      <rPr>
        <b/>
        <u/>
        <sz val="11"/>
        <color theme="1"/>
        <rFont val="Gantari"/>
      </rPr>
      <t>Disponibilidades:</t>
    </r>
    <r>
      <rPr>
        <sz val="11"/>
        <color theme="1"/>
        <rFont val="Gantari"/>
      </rPr>
      <t xml:space="preserve"> Esta cuenta esta compuesta por los saldos en los bancos a la fecha de estos estados financieros</t>
    </r>
  </si>
  <si>
    <t>CUENTAS</t>
  </si>
  <si>
    <t>Zeta Banco SAECA</t>
  </si>
  <si>
    <t>Tu Financiera</t>
  </si>
  <si>
    <t>Banco Itaú</t>
  </si>
  <si>
    <t>Banco GNB</t>
  </si>
  <si>
    <t>Banco Continental</t>
  </si>
  <si>
    <t>Ueno Bank SA</t>
  </si>
  <si>
    <t>Bancop</t>
  </si>
  <si>
    <t>Solar Ahorro y Finanzas</t>
  </si>
  <si>
    <t>Banco Familiar SAECA</t>
  </si>
  <si>
    <r>
      <t xml:space="preserve">    </t>
    </r>
    <r>
      <rPr>
        <b/>
        <sz val="11"/>
        <color theme="1"/>
        <rFont val="Gantari"/>
      </rPr>
      <t>4.2) Cuentas por Cobrar:</t>
    </r>
    <r>
      <rPr>
        <sz val="11"/>
        <color theme="1"/>
        <rFont val="Gantari"/>
      </rPr>
      <t xml:space="preserve"> El saldo a la fecha es de</t>
    </r>
  </si>
  <si>
    <t>Vto. Cupón</t>
  </si>
  <si>
    <r>
      <t xml:space="preserve">    </t>
    </r>
    <r>
      <rPr>
        <b/>
        <sz val="11"/>
        <color theme="1"/>
        <rFont val="Gantari"/>
      </rPr>
      <t xml:space="preserve">4.3) </t>
    </r>
    <r>
      <rPr>
        <b/>
        <u/>
        <sz val="11"/>
        <color theme="1"/>
        <rFont val="Gantari"/>
      </rPr>
      <t>Comisión a Pagar a la Administradora</t>
    </r>
    <r>
      <rPr>
        <u/>
        <sz val="11"/>
        <color theme="1"/>
        <rFont val="Gantari"/>
      </rPr>
      <t>:</t>
    </r>
    <r>
      <rPr>
        <sz val="11"/>
        <color theme="1"/>
        <rFont val="Gantari"/>
      </rPr>
      <t xml:space="preserve"> Esta compuesta por los saldos de las comisiones por administración del fondo del mes.</t>
    </r>
  </si>
  <si>
    <r>
      <t xml:space="preserve">    </t>
    </r>
    <r>
      <rPr>
        <b/>
        <sz val="11"/>
        <color theme="1"/>
        <rFont val="Gantari"/>
      </rPr>
      <t xml:space="preserve">4.4) </t>
    </r>
    <r>
      <rPr>
        <b/>
        <u/>
        <sz val="11"/>
        <color theme="1"/>
        <rFont val="Gantari"/>
      </rPr>
      <t>Resultado por Tenencia de Inversiones</t>
    </r>
    <r>
      <rPr>
        <u/>
        <sz val="11"/>
        <color theme="1"/>
        <rFont val="Gantari"/>
      </rPr>
      <t>:</t>
    </r>
    <r>
      <rPr>
        <sz val="11"/>
        <color theme="1"/>
        <rFont val="Gantari"/>
      </rPr>
      <t xml:space="preserve"> Esta cuenta se compone por el rendimiento de las inversiones de títulos en el período, con resultados negativos por constituir inversiones con vencimientos múltiples en el período.</t>
    </r>
  </si>
  <si>
    <t>Resultado por Tenencia</t>
  </si>
  <si>
    <r>
      <t xml:space="preserve">    </t>
    </r>
    <r>
      <rPr>
        <b/>
        <sz val="11"/>
        <color theme="1"/>
        <rFont val="Gantari"/>
      </rPr>
      <t xml:space="preserve">4.5) </t>
    </r>
    <r>
      <rPr>
        <b/>
        <u/>
        <sz val="11"/>
        <color theme="1"/>
        <rFont val="Gantari"/>
      </rPr>
      <t>Otros Ingresos / Otros Egresos</t>
    </r>
    <r>
      <rPr>
        <u/>
        <sz val="11"/>
        <color theme="1"/>
        <rFont val="Gantari"/>
      </rPr>
      <t>:</t>
    </r>
    <r>
      <rPr>
        <sz val="11"/>
        <color theme="1"/>
        <rFont val="Gantari"/>
      </rPr>
      <t xml:space="preserve"> Esta cuenta se compone por importes que no son parte de las operaciones ordinarias.</t>
    </r>
  </si>
  <si>
    <t>OTROS INGRESOS</t>
  </si>
  <si>
    <t>Intereses Financieros</t>
  </si>
  <si>
    <t>Intereses Bancarios</t>
  </si>
  <si>
    <r>
      <t xml:space="preserve">    </t>
    </r>
    <r>
      <rPr>
        <b/>
        <sz val="11"/>
        <color theme="1"/>
        <rFont val="Gantari"/>
      </rPr>
      <t xml:space="preserve">4.6) </t>
    </r>
    <r>
      <rPr>
        <b/>
        <u/>
        <sz val="11"/>
        <color theme="1"/>
        <rFont val="Gantari"/>
      </rPr>
      <t>Operación en Reporto</t>
    </r>
    <r>
      <rPr>
        <u/>
        <sz val="11"/>
        <color theme="1"/>
        <rFont val="Gantari"/>
      </rPr>
      <t>:</t>
    </r>
    <r>
      <rPr>
        <sz val="11"/>
        <color theme="1"/>
        <rFont val="Gantari"/>
      </rPr>
      <t xml:space="preserve"> Esta compuesta por el siguiente saldo</t>
    </r>
  </si>
  <si>
    <t>Fecha de Operación</t>
  </si>
  <si>
    <t>Monto Inicial</t>
  </si>
  <si>
    <t>Valor Contable</t>
  </si>
  <si>
    <t>Fecha de Vencimiento</t>
  </si>
  <si>
    <t>Total</t>
  </si>
  <si>
    <t>ANEXO I</t>
  </si>
  <si>
    <t>COMPOSICIÓN DE LAS INVERSIONES DEL FONDO</t>
  </si>
  <si>
    <t>Instrumento</t>
  </si>
  <si>
    <t>Emisor</t>
  </si>
  <si>
    <t>Grupo</t>
  </si>
  <si>
    <t>Sector</t>
  </si>
  <si>
    <t>País</t>
  </si>
  <si>
    <t>Fecha
Compra</t>
  </si>
  <si>
    <t>Fecha
 Vto.</t>
  </si>
  <si>
    <t>Moneda</t>
  </si>
  <si>
    <t>Monto</t>
  </si>
  <si>
    <t>Val. Compra</t>
  </si>
  <si>
    <t>Val. Contable</t>
  </si>
  <si>
    <t>Tasa</t>
  </si>
  <si>
    <t>BONOS</t>
  </si>
  <si>
    <t>Agencia Financiera de Desarrollo</t>
  </si>
  <si>
    <t>Financiero</t>
  </si>
  <si>
    <t>Paraguay</t>
  </si>
  <si>
    <t>PYG</t>
  </si>
  <si>
    <t>BONOS FINANCIEROS</t>
  </si>
  <si>
    <t>22/07/2024 17:07:00</t>
  </si>
  <si>
    <t>27/06/2026</t>
  </si>
  <si>
    <t>22/07/2024 17:09:41</t>
  </si>
  <si>
    <t>CDA</t>
  </si>
  <si>
    <t>Banco Atlas S.A.</t>
  </si>
  <si>
    <t>24/06/2024 17:08:56</t>
  </si>
  <si>
    <t>26/06/2025</t>
  </si>
  <si>
    <t>24/06/2024 17:14:38</t>
  </si>
  <si>
    <t>24/06/2024 17:14:41</t>
  </si>
  <si>
    <t>24/06/2024 17:14:42</t>
  </si>
  <si>
    <t>24/06/2024 17:14:43</t>
  </si>
  <si>
    <t>24/06/2024 17:14:44</t>
  </si>
  <si>
    <t>24/06/2024 17:14:45</t>
  </si>
  <si>
    <t>24/06/2024 17:14:46</t>
  </si>
  <si>
    <t>24/06/2024 17:15:35</t>
  </si>
  <si>
    <t>24/06/2024 17:15:36</t>
  </si>
  <si>
    <t>24/06/2024 17:15:37</t>
  </si>
  <si>
    <t>24/06/2024 17:15:38</t>
  </si>
  <si>
    <t>24/06/2024 17:15:39</t>
  </si>
  <si>
    <t>24/06/2024 17:15:40</t>
  </si>
  <si>
    <t>24/06/2024 17:15:41</t>
  </si>
  <si>
    <t>24/06/2024 17:15:42</t>
  </si>
  <si>
    <t>24/06/2024 17:15:43</t>
  </si>
  <si>
    <t>24/06/2024 17:15:44</t>
  </si>
  <si>
    <t>09/02/2026</t>
  </si>
  <si>
    <t>29/08/2024 18:43:41</t>
  </si>
  <si>
    <t>16/05/2025</t>
  </si>
  <si>
    <t>29/08/2024 18:46:27</t>
  </si>
  <si>
    <t>29/08/2024 18:46:28</t>
  </si>
  <si>
    <t>29/08/2024 18:46:30</t>
  </si>
  <si>
    <t>29/08/2024 18:46:31</t>
  </si>
  <si>
    <t>Banco Basa S.A.</t>
  </si>
  <si>
    <t>30/07/2024 16:39:14</t>
  </si>
  <si>
    <t>22/01/2026</t>
  </si>
  <si>
    <t>30/07/2024 16:44:38</t>
  </si>
  <si>
    <t>30/07/2024 16:44:39</t>
  </si>
  <si>
    <t>30/07/2024 16:44:40</t>
  </si>
  <si>
    <t>30/07/2024 16:44:41</t>
  </si>
  <si>
    <t>30/07/2024 16:44:42</t>
  </si>
  <si>
    <t>30/07/2024 16:44:43</t>
  </si>
  <si>
    <t>30/07/2024 16:44:44</t>
  </si>
  <si>
    <t>30/07/2024 16:44:45</t>
  </si>
  <si>
    <t>30/07/2024 16:44:46</t>
  </si>
  <si>
    <t>30/07/2024 16:44:47</t>
  </si>
  <si>
    <t>30/07/2024 16:44:48</t>
  </si>
  <si>
    <t>30/07/2024 16:44:49</t>
  </si>
  <si>
    <t>30/07/2024 16:44:50</t>
  </si>
  <si>
    <t>30/07/2024 16:44:51</t>
  </si>
  <si>
    <t>30/07/2024 16:44:52</t>
  </si>
  <si>
    <t>30/07/2024 16:44:54</t>
  </si>
  <si>
    <t>30/07/2024 16:44:55</t>
  </si>
  <si>
    <t>30/07/2024 16:44:56</t>
  </si>
  <si>
    <t>30/07/2024 16:44:58</t>
  </si>
  <si>
    <t>31/07/2024 17:03:28</t>
  </si>
  <si>
    <t>31/07/2024 17:07:15</t>
  </si>
  <si>
    <t>31/07/2024 17:07:17</t>
  </si>
  <si>
    <t>31/07/2024 17:07:19</t>
  </si>
  <si>
    <t>31/07/2024 17:07:20</t>
  </si>
  <si>
    <t>31/07/2024 17:07:21</t>
  </si>
  <si>
    <t>31/07/2024 17:07:22</t>
  </si>
  <si>
    <t>31/07/2024 17:07:24</t>
  </si>
  <si>
    <t>31/07/2024 17:07:26</t>
  </si>
  <si>
    <t>31/07/2024 17:07:28</t>
  </si>
  <si>
    <t>31/07/2024 17:07:31</t>
  </si>
  <si>
    <t>31/07/2024 17:07:33</t>
  </si>
  <si>
    <t>31/07/2024 17:07:35</t>
  </si>
  <si>
    <t>31/07/2024 17:07:36</t>
  </si>
  <si>
    <t>31/07/2024 17:07:38</t>
  </si>
  <si>
    <t>31/07/2024 17:07:40</t>
  </si>
  <si>
    <t>31/07/2024 17:07:51</t>
  </si>
  <si>
    <t>31/07/2024 17:07:52</t>
  </si>
  <si>
    <t>31/07/2024 17:07:55</t>
  </si>
  <si>
    <t>31/07/2024 17:07:57</t>
  </si>
  <si>
    <t>LETRAS DE REGULACIÓN MONETARIA</t>
  </si>
  <si>
    <t>Banco Central del Paraguay</t>
  </si>
  <si>
    <t>Público</t>
  </si>
  <si>
    <t>13/06/2024 12:57:40</t>
  </si>
  <si>
    <t>25/04/2025</t>
  </si>
  <si>
    <t>28/08/2024 16:13:49</t>
  </si>
  <si>
    <t>25/07/2025</t>
  </si>
  <si>
    <t>28/08/2024 16:18:09</t>
  </si>
  <si>
    <t>29/08/2025</t>
  </si>
  <si>
    <t>Banco Familiar S.A.E.C.A.</t>
  </si>
  <si>
    <t>18/01/2026</t>
  </si>
  <si>
    <t>29/08/2024 18:41:59</t>
  </si>
  <si>
    <t>29/08/2024 18:42:10</t>
  </si>
  <si>
    <t>30/08/2024 15:57:02</t>
  </si>
  <si>
    <t>04/03/2026</t>
  </si>
  <si>
    <t>30/08/2024 15:57:05</t>
  </si>
  <si>
    <t>30/08/2024 15:57:07</t>
  </si>
  <si>
    <t>30/08/2024 15:57:10</t>
  </si>
  <si>
    <t>30/08/2024 15:57:13</t>
  </si>
  <si>
    <t>30/08/2024 15:57:15</t>
  </si>
  <si>
    <t>30/08/2024 15:57:17</t>
  </si>
  <si>
    <t>30/08/2024 15:57:20</t>
  </si>
  <si>
    <t>Banco GNB Paraguay S.A.</t>
  </si>
  <si>
    <t>12/03/2024 17:25:32</t>
  </si>
  <si>
    <t>03/12/2026</t>
  </si>
  <si>
    <t>30/08/2024 15:45:50</t>
  </si>
  <si>
    <t>03/03/2026</t>
  </si>
  <si>
    <t>30/08/2024 15:46:07</t>
  </si>
  <si>
    <t>30/08/2024 15:46:13</t>
  </si>
  <si>
    <t>30/08/2024 15:46:15</t>
  </si>
  <si>
    <t>30/08/2024 15:46:17</t>
  </si>
  <si>
    <t>30/08/2024 15:46:19</t>
  </si>
  <si>
    <t>30/08/2024 15:46:21</t>
  </si>
  <si>
    <t>30/08/2024 15:46:22</t>
  </si>
  <si>
    <t>23/03/2026</t>
  </si>
  <si>
    <t>18/09/2024 17:09:30</t>
  </si>
  <si>
    <t>18/09/2024 17:09:32</t>
  </si>
  <si>
    <t>18/09/2024 17:09:33</t>
  </si>
  <si>
    <t>18/09/2024 17:09:36</t>
  </si>
  <si>
    <t>18/09/2024 17:09:38</t>
  </si>
  <si>
    <t>18/09/2024 17:09:44</t>
  </si>
  <si>
    <t>18/09/2024 17:09:47</t>
  </si>
  <si>
    <t>18/09/2024 17:09:49</t>
  </si>
  <si>
    <t>18/09/2024 17:09:51</t>
  </si>
  <si>
    <t>18/09/2024 17:09:53</t>
  </si>
  <si>
    <t>18/09/2024 17:09:55</t>
  </si>
  <si>
    <t>18/09/2024 17:09:58</t>
  </si>
  <si>
    <t>18/09/2024 17:10:01</t>
  </si>
  <si>
    <t>18/09/2024 17:10:04</t>
  </si>
  <si>
    <t>Banco Interamericano de Desarrollo</t>
  </si>
  <si>
    <t>17/06/2020 13:39:01</t>
  </si>
  <si>
    <t>16/06/2025</t>
  </si>
  <si>
    <t>29/10/2020 16:18:04</t>
  </si>
  <si>
    <t>20/06/2025</t>
  </si>
  <si>
    <t>14/06/2022 11:26:40</t>
  </si>
  <si>
    <t>17/06/2027</t>
  </si>
  <si>
    <t>28/06/2023 12:17:07</t>
  </si>
  <si>
    <t>05/07/2028</t>
  </si>
  <si>
    <t>Banco Itaú Paraguay S.A.</t>
  </si>
  <si>
    <t>09/03/2023 10:14:51</t>
  </si>
  <si>
    <t>16/12/2025</t>
  </si>
  <si>
    <t>13/03/2023 12:21:46</t>
  </si>
  <si>
    <t>06/12/2023 12:15:20</t>
  </si>
  <si>
    <t>19/12/2023 14:24:28</t>
  </si>
  <si>
    <t>03/07/2028</t>
  </si>
  <si>
    <t>22/12/2028</t>
  </si>
  <si>
    <t>12/09/2028</t>
  </si>
  <si>
    <t>Banco Nacional de Fomento</t>
  </si>
  <si>
    <t>01/03/2027</t>
  </si>
  <si>
    <t>27/02/2024 17:45:18</t>
  </si>
  <si>
    <t>27/02/2024 17:45:19</t>
  </si>
  <si>
    <t>27/02/2024 17:45:20</t>
  </si>
  <si>
    <t>27/02/2024 17:45:21</t>
  </si>
  <si>
    <t>27/02/2024 17:50:05</t>
  </si>
  <si>
    <t>27/02/2024 17:50:06</t>
  </si>
  <si>
    <t>27/02/2024 17:50:07</t>
  </si>
  <si>
    <t>27/02/2024 17:50:08</t>
  </si>
  <si>
    <t>27/02/2024 17:52:24</t>
  </si>
  <si>
    <t>27/02/2024 17:52:42</t>
  </si>
  <si>
    <t>27/02/2024 17:52:43</t>
  </si>
  <si>
    <t>27/02/2024 17:52:44</t>
  </si>
  <si>
    <t>27/02/2024 17:52:45</t>
  </si>
  <si>
    <t>27/02/2024 17:52:46</t>
  </si>
  <si>
    <t>27/02/2024 17:52:47</t>
  </si>
  <si>
    <t>27/02/2024 17:52:48</t>
  </si>
  <si>
    <t>27/02/2024 17:52:49</t>
  </si>
  <si>
    <t>27/02/2024 17:52:50</t>
  </si>
  <si>
    <t>27/02/2024 17:53:38</t>
  </si>
  <si>
    <t>27/02/2024 17:53:49</t>
  </si>
  <si>
    <t>27/02/2024 17:53:50</t>
  </si>
  <si>
    <t>27/02/2024 17:53:51</t>
  </si>
  <si>
    <t>27/02/2024 17:53:52</t>
  </si>
  <si>
    <t>27/02/2024 17:53:53</t>
  </si>
  <si>
    <t>27/02/2024 17:53:54</t>
  </si>
  <si>
    <t>27/02/2024 17:53:55</t>
  </si>
  <si>
    <t>27/02/2024 17:53:56</t>
  </si>
  <si>
    <t>30/04/2024 12:17:58</t>
  </si>
  <si>
    <t>27/05/2024 09:40:30</t>
  </si>
  <si>
    <t>13/06/2024 17:13:44</t>
  </si>
  <si>
    <t>Bancop S.A.</t>
  </si>
  <si>
    <t>Corporación Andina de Fomento</t>
  </si>
  <si>
    <t>24/07/2023 16:43:57</t>
  </si>
  <si>
    <t>28/07/2026</t>
  </si>
  <si>
    <t>Frigorífico Concepción S.A.</t>
  </si>
  <si>
    <t>Interfisa Banco S.A.E.C.A.</t>
  </si>
  <si>
    <t>Núcleo S.A.</t>
  </si>
  <si>
    <t>22/07/2024 16:48:42</t>
  </si>
  <si>
    <t>02/02/2028</t>
  </si>
  <si>
    <t>05/08/2024 13:05:29</t>
  </si>
  <si>
    <t>BONOS DEL TESORO PY</t>
  </si>
  <si>
    <t>República del Paraguay</t>
  </si>
  <si>
    <t>03/03/2036</t>
  </si>
  <si>
    <t>03/03/2023 18:22:37</t>
  </si>
  <si>
    <t>03/03/2031</t>
  </si>
  <si>
    <t>03/03/2023 18:27:23</t>
  </si>
  <si>
    <t>26/08/2024 10:07:50</t>
  </si>
  <si>
    <t>12/08/2035</t>
  </si>
  <si>
    <t>26/08/2024 12:31:32</t>
  </si>
  <si>
    <t>16/09/2040</t>
  </si>
  <si>
    <t>28/08/2024 09:30:33</t>
  </si>
  <si>
    <t>30/08/2024 08:30:46</t>
  </si>
  <si>
    <t>Sudameris Bank S.A.E.C.A.</t>
  </si>
  <si>
    <t>18/03/2026</t>
  </si>
  <si>
    <t>Telecel S.A.</t>
  </si>
  <si>
    <t>19/01/2023 13:03:04</t>
  </si>
  <si>
    <t>25/09/2026</t>
  </si>
  <si>
    <t>31/01/2023 12:51:56</t>
  </si>
  <si>
    <t>29/09/2028</t>
  </si>
  <si>
    <t>22/05/2023 10:20:39</t>
  </si>
  <si>
    <t>22/05/2023 10:23:14</t>
  </si>
  <si>
    <t>Tu Financiera S.A.E.C.A.</t>
  </si>
  <si>
    <t>14/06/2024 18:13:23</t>
  </si>
  <si>
    <t>28/05/2025</t>
  </si>
  <si>
    <t>14/06/2024 18:14:13</t>
  </si>
  <si>
    <t>28/04/2025</t>
  </si>
  <si>
    <t>14/06/2024 18:17:29</t>
  </si>
  <si>
    <t>14/06/2024 18:17:43</t>
  </si>
  <si>
    <t>09/07/2024 16:03:41</t>
  </si>
  <si>
    <t>30/07/2024 16:54:10</t>
  </si>
  <si>
    <t>30/07/2025</t>
  </si>
  <si>
    <t>30/07/2024 16:56:41</t>
  </si>
  <si>
    <t>30/07/2024 16:56:42</t>
  </si>
  <si>
    <t>30/07/2024 16:56:45</t>
  </si>
  <si>
    <t>30/07/2024 16:56:46</t>
  </si>
  <si>
    <t>30/07/2024 16:56:47</t>
  </si>
  <si>
    <t>30/07/2024 16:56:48</t>
  </si>
  <si>
    <t>30/07/2024 16:56:49</t>
  </si>
  <si>
    <t>30/07/2024 16:56:50</t>
  </si>
  <si>
    <t>30/07/2024 16:56:52</t>
  </si>
  <si>
    <t>19/08/2024 18:12:42</t>
  </si>
  <si>
    <t>27/05/2025</t>
  </si>
  <si>
    <t>19/08/2024 18:17:38</t>
  </si>
  <si>
    <t>19/08/2024 18:17:39</t>
  </si>
  <si>
    <t>19/08/2024 18:17:40</t>
  </si>
  <si>
    <t>19/08/2024 18:17:41</t>
  </si>
  <si>
    <t>19/08/2024 18:17:42</t>
  </si>
  <si>
    <t>19/08/2024 18:17:43</t>
  </si>
  <si>
    <t>19/08/2024 18:17:44</t>
  </si>
  <si>
    <t>19/08/2024 18:17:45</t>
  </si>
  <si>
    <t>26/09/2024 15:51:26</t>
  </si>
  <si>
    <t>02/02/2026</t>
  </si>
  <si>
    <t>26/09/2024 15:55:39</t>
  </si>
  <si>
    <t>26/09/2024 15:55:40</t>
  </si>
  <si>
    <t>26/09/2024 15:55:41</t>
  </si>
  <si>
    <t>26/09/2024 15:55:42</t>
  </si>
  <si>
    <t>26/09/2024 15:55:43</t>
  </si>
  <si>
    <t>26/09/2024 15:55:44</t>
  </si>
  <si>
    <t>26/09/2024 15:55:45</t>
  </si>
  <si>
    <t>26/09/2024 15:55:46</t>
  </si>
  <si>
    <t>UENO BANK S.A.</t>
  </si>
  <si>
    <t>02/04/2024 17:15:51</t>
  </si>
  <si>
    <t>24/09/2025</t>
  </si>
  <si>
    <t>02/04/2024 17:15:53</t>
  </si>
  <si>
    <t>02/04/2024 17:20:07</t>
  </si>
  <si>
    <t>02/04/2025</t>
  </si>
  <si>
    <t>02/04/2024 17:20:18</t>
  </si>
  <si>
    <t>02/04/2024 17:20:31</t>
  </si>
  <si>
    <t>02/04/2024 17:20:33</t>
  </si>
  <si>
    <t>02/04/2024 17:20:48</t>
  </si>
  <si>
    <t>02/04/2024 17:20:56</t>
  </si>
  <si>
    <t>02/04/2024 17:20:57</t>
  </si>
  <si>
    <t>02/04/2024 17:21:00</t>
  </si>
  <si>
    <t>02/04/2024 17:21:02</t>
  </si>
  <si>
    <t>02/04/2024 17:21:05</t>
  </si>
  <si>
    <t>30/04/2024 16:56:30</t>
  </si>
  <si>
    <t>13/06/2025</t>
  </si>
  <si>
    <t>18/05/2026</t>
  </si>
  <si>
    <t>Zeta Banco S.A.E.C.A.</t>
  </si>
  <si>
    <t>16/08/2023 09:41:30</t>
  </si>
  <si>
    <t>04/05/2026</t>
  </si>
  <si>
    <t>16/08/2023 09:41:31</t>
  </si>
  <si>
    <t>16/08/2023 09:41:32</t>
  </si>
  <si>
    <t>16/08/2023 09:41:33</t>
  </si>
  <si>
    <t>18/08/2023 16:51:27</t>
  </si>
  <si>
    <t>13/04/2026</t>
  </si>
  <si>
    <t>29/11/2023 16:22:52</t>
  </si>
  <si>
    <t>31/01/2024 15:01:57</t>
  </si>
  <si>
    <t>31/01/2024 15:10:31</t>
  </si>
  <si>
    <t>31/01/2024 15:12:22</t>
  </si>
  <si>
    <t>31/01/2024 15:12:26</t>
  </si>
  <si>
    <t>31/01/2024 15:12:28</t>
  </si>
  <si>
    <t>31/01/2024 15:12:35</t>
  </si>
  <si>
    <t>31/01/2024 15:12:36</t>
  </si>
  <si>
    <t>31/01/2024 15:12:37</t>
  </si>
  <si>
    <t>31/01/2024 15:12:38</t>
  </si>
  <si>
    <t>31/01/2024 16:16:48</t>
  </si>
  <si>
    <t>31/01/2024 16:18:45</t>
  </si>
  <si>
    <t>31/01/2024 16:18:47</t>
  </si>
  <si>
    <t>28/02/2024 16:30:19</t>
  </si>
  <si>
    <t>25/04/2024 12:37:52</t>
  </si>
  <si>
    <t>25/04/2024 12:39:50</t>
  </si>
  <si>
    <t>22/07/2024 16:33:52</t>
  </si>
  <si>
    <t>22/07/2024 16:36:40</t>
  </si>
  <si>
    <t>22/07/2024 16:36:41</t>
  </si>
  <si>
    <t>22/07/2024 16:40:16</t>
  </si>
  <si>
    <t>22/07/2024 16:40:17</t>
  </si>
  <si>
    <t>22/07/2024 16:40:18</t>
  </si>
  <si>
    <t>22/07/2024 16:40:19</t>
  </si>
  <si>
    <t>22/07/2024 16:40:20</t>
  </si>
  <si>
    <t>TOTAL GENERAL</t>
  </si>
  <si>
    <t>Banco Regional S.A.E.C.A.</t>
  </si>
  <si>
    <t>Finexpar S.A.E.C.A.</t>
  </si>
  <si>
    <t>SOLO</t>
  </si>
  <si>
    <t>Banco Basa S.A</t>
  </si>
  <si>
    <t>GRUPO CARTES</t>
  </si>
  <si>
    <t>Banco Continental S.A.E.C.A.</t>
  </si>
  <si>
    <t>Bancop S.A</t>
  </si>
  <si>
    <t>Grupo Vazquez S.A.E.</t>
  </si>
  <si>
    <t>GRUPO VAZQUEZ</t>
  </si>
  <si>
    <t>Solar Banco S.A.E.</t>
  </si>
  <si>
    <t>Vision Banco S.A.E.C.A.</t>
  </si>
  <si>
    <t>TOTAL 31/12/2024</t>
  </si>
  <si>
    <t>Banco Basa</t>
  </si>
  <si>
    <t>Banco Rio S.A.E.C.A.</t>
  </si>
  <si>
    <t>BONOS SUBORDINADOS</t>
  </si>
  <si>
    <t>31/10/2024 11:06:36</t>
  </si>
  <si>
    <t>31/10/2024 11:23:13</t>
  </si>
  <si>
    <t>31/10/2024 11:23:16</t>
  </si>
  <si>
    <t>31/10/2024 11:23:18</t>
  </si>
  <si>
    <t>31/10/2024 11:23:19</t>
  </si>
  <si>
    <t>31/10/2024 11:23:21</t>
  </si>
  <si>
    <t>31/10/2024 11:23:23</t>
  </si>
  <si>
    <t>31/10/2024 11:23:34</t>
  </si>
  <si>
    <t>31/10/2024 11:23:36</t>
  </si>
  <si>
    <t>31/10/2024 11:23:38</t>
  </si>
  <si>
    <t>31/10/2024 11:23:40</t>
  </si>
  <si>
    <t>31/10/2024 11:23:42</t>
  </si>
  <si>
    <t>31/10/2024 11:23:44</t>
  </si>
  <si>
    <t>31/10/2024 11:23:46</t>
  </si>
  <si>
    <t>31/10/2024 11:23:48</t>
  </si>
  <si>
    <t>31/10/2024 11:23:51</t>
  </si>
  <si>
    <t>02/10/2024 12:59:33</t>
  </si>
  <si>
    <t>22/09/2026</t>
  </si>
  <si>
    <t>29/10/2024 13:00:17</t>
  </si>
  <si>
    <t>28/01/2026</t>
  </si>
  <si>
    <t>29/10/2024 13:00:18</t>
  </si>
  <si>
    <t>29/10/2024 13:00:19</t>
  </si>
  <si>
    <t>31/10/2024 13:14:24</t>
  </si>
  <si>
    <t>26/12/2024 10:31:32</t>
  </si>
  <si>
    <t>13/11/2024 15:49:48</t>
  </si>
  <si>
    <t>22/11/2027</t>
  </si>
  <si>
    <t>16/10/2026</t>
  </si>
  <si>
    <t>24/10/2024 11:55:25</t>
  </si>
  <si>
    <t>24/04/2026</t>
  </si>
  <si>
    <t>31/10/2024 13:04:25</t>
  </si>
  <si>
    <t>21/11/2024 16:15:34</t>
  </si>
  <si>
    <t>27/11/2024 10:31:12</t>
  </si>
  <si>
    <t>27/01/2027</t>
  </si>
  <si>
    <t>26/12/2024 10:57:42</t>
  </si>
  <si>
    <t>12/11/2024 09:32:48</t>
  </si>
  <si>
    <t>12/11/2024 09:42:52</t>
  </si>
  <si>
    <t>27/11/2024 09:35:15</t>
  </si>
  <si>
    <t>27/11/2024 09:38:46</t>
  </si>
  <si>
    <t>27/11/2024 09:38:48</t>
  </si>
  <si>
    <t>27/11/2024 09:38:49</t>
  </si>
  <si>
    <t>04/12/2024 09:31:16</t>
  </si>
  <si>
    <t>11/12/2028</t>
  </si>
  <si>
    <t>31/10/2024 12:55:03</t>
  </si>
  <si>
    <t>20/11/2024 10:18:59</t>
  </si>
  <si>
    <t>21/04/2025</t>
  </si>
  <si>
    <t>05/12/2024 16:09:12</t>
  </si>
  <si>
    <t>11/10/2027</t>
  </si>
  <si>
    <t>05/12/2024 16:21:41</t>
  </si>
  <si>
    <t>27/10/2025</t>
  </si>
  <si>
    <t>05/12/2024 16:24:46</t>
  </si>
  <si>
    <t>05/12/2024 16:25:48</t>
  </si>
  <si>
    <t>24/10/2025</t>
  </si>
  <si>
    <t>05/12/2024 16:26:50</t>
  </si>
  <si>
    <t>15/11/2024 16:49:08</t>
  </si>
  <si>
    <t>24/06/2025</t>
  </si>
  <si>
    <t>15/11/2024 16:51:31</t>
  </si>
  <si>
    <t>03/10/2024 15:15:21</t>
  </si>
  <si>
    <t>03/10/2024 15:17:42</t>
  </si>
  <si>
    <t>03/10/2024 15:17:44</t>
  </si>
  <si>
    <t>03/10/2024 15:17:45</t>
  </si>
  <si>
    <t>03/10/2024 15:17:46</t>
  </si>
  <si>
    <t>03/10/2024 15:17:47</t>
  </si>
  <si>
    <t>03/10/2024 15:17:48</t>
  </si>
  <si>
    <t>03/10/2024 15:17:49</t>
  </si>
  <si>
    <t>03/10/2024 15:20:40</t>
  </si>
  <si>
    <t>12/11/2025</t>
  </si>
  <si>
    <t>03/10/2024 15:23:44</t>
  </si>
  <si>
    <t>03/10/2024 15:23:45</t>
  </si>
  <si>
    <t>03/10/2024 15:23:46</t>
  </si>
  <si>
    <t>03/10/2024 15:23:47</t>
  </si>
  <si>
    <t>03/10/2024 15:23:49</t>
  </si>
  <si>
    <t>03/10/2024 15:23:50</t>
  </si>
  <si>
    <t>03/10/2024 15:23:51</t>
  </si>
  <si>
    <t>03/10/2024 15:23:53</t>
  </si>
  <si>
    <t>03/10/2024 15:23:54</t>
  </si>
  <si>
    <t>03/10/2024 15:23:55</t>
  </si>
  <si>
    <t>03/10/2024 15:23:57</t>
  </si>
  <si>
    <t>03/10/2024 15:23:58</t>
  </si>
  <si>
    <t>15/10/2024 16:30:18</t>
  </si>
  <si>
    <t>Grupo Cartes Montañez</t>
  </si>
  <si>
    <t>LETRAS DE REGULACIÃN MONETARIA</t>
  </si>
  <si>
    <t>Banco ItaÃº Paraguay S.A.</t>
  </si>
  <si>
    <t>CorporaciÃ³n Andina de Fomento</t>
  </si>
  <si>
    <t>NÃºcleo S.A.</t>
  </si>
  <si>
    <t>RepÃºblica del Paraguay</t>
  </si>
  <si>
    <t>PÃºblico</t>
  </si>
  <si>
    <t>29/09/2021 09:45:08</t>
  </si>
  <si>
    <t>29/10/2024 12:48:48</t>
  </si>
  <si>
    <t>22/02/2023 15:08:37</t>
  </si>
  <si>
    <t>29/09/2025</t>
  </si>
  <si>
    <t>Las 4 Notas y el Anexo I que acompañan son parte integrante de estos Estados Financieros</t>
  </si>
  <si>
    <t>Correspondiente al 31/03/2025 con cifras comparativas al 31/03/2024</t>
  </si>
  <si>
    <t>TOTAL 31/03/2025</t>
  </si>
  <si>
    <t xml:space="preserve">El período que cubre los Estados Contables es del 01 de enero al 31 de marzo de 2025 de forma comparativa con el mismo periodo del año anterior. </t>
  </si>
  <si>
    <t>Vto. De Capital</t>
  </si>
  <si>
    <t>REPO</t>
  </si>
  <si>
    <t>25/02/2025 15:05:11</t>
  </si>
  <si>
    <t>25/02/2025 15:12:42</t>
  </si>
  <si>
    <t>25/02/2025 15:12:43</t>
  </si>
  <si>
    <t>25/02/2025 15:12:44</t>
  </si>
  <si>
    <t>25/02/2025 15:12:45</t>
  </si>
  <si>
    <t>25/02/2025 15:12:46</t>
  </si>
  <si>
    <t>28/02/2025 13:04:50</t>
  </si>
  <si>
    <t>28/02/2025 13:05:56</t>
  </si>
  <si>
    <t>28/02/2025 13:05:57</t>
  </si>
  <si>
    <t>12/03/2025 12:13:58</t>
  </si>
  <si>
    <t>07/09/2026</t>
  </si>
  <si>
    <t>12/03/2025 12:15:30</t>
  </si>
  <si>
    <t>12/03/2025 12:15:34</t>
  </si>
  <si>
    <t>12/03/2025 12:15:37</t>
  </si>
  <si>
    <t>12/03/2025 12:24:34</t>
  </si>
  <si>
    <t>06/03/2028</t>
  </si>
  <si>
    <t>12/03/2025 12:26:21</t>
  </si>
  <si>
    <t>12/03/2025 12:26:24</t>
  </si>
  <si>
    <t>21/03/2025 12:35:08</t>
  </si>
  <si>
    <t>21/03/2025 12:43:17</t>
  </si>
  <si>
    <t>10/02/2025 12:12:50</t>
  </si>
  <si>
    <t>30/06/2025</t>
  </si>
  <si>
    <t>15/01/2025 11:27:53</t>
  </si>
  <si>
    <t>16/01/2026</t>
  </si>
  <si>
    <t>15/01/2025 11:32:20</t>
  </si>
  <si>
    <t>15/01/2025 11:32:22</t>
  </si>
  <si>
    <t>15/01/2025 11:32:24</t>
  </si>
  <si>
    <t>15/01/2025 11:32:26</t>
  </si>
  <si>
    <t>15/01/2025 11:32:28</t>
  </si>
  <si>
    <t>15/01/2025 11:32:30</t>
  </si>
  <si>
    <t>15/01/2025 11:32:33</t>
  </si>
  <si>
    <t>15/01/2025 11:32:35</t>
  </si>
  <si>
    <t>15/01/2025 11:32:37</t>
  </si>
  <si>
    <t>21/03/2025 10:46:43</t>
  </si>
  <si>
    <t>12/07/2027</t>
  </si>
  <si>
    <t>06/01/2025 14:24:25</t>
  </si>
  <si>
    <t>09/07/2025</t>
  </si>
  <si>
    <t>20/01/2025 14:54:46</t>
  </si>
  <si>
    <t>24/07/2026</t>
  </si>
  <si>
    <t>20/01/2025 15:02:13</t>
  </si>
  <si>
    <t>20/01/2025 15:02:15</t>
  </si>
  <si>
    <t>20/01/2025 15:02:18</t>
  </si>
  <si>
    <t>20/01/2025 15:02:21</t>
  </si>
  <si>
    <t>03/01/2025 09:53:37</t>
  </si>
  <si>
    <t>06/01/2025 09:49:47</t>
  </si>
  <si>
    <t>20/01/2025 11:07:04</t>
  </si>
  <si>
    <t>18/12/2028</t>
  </si>
  <si>
    <t>20/01/2025 11:08:58</t>
  </si>
  <si>
    <t>20/01/2025 11:08:59</t>
  </si>
  <si>
    <t>20/01/2025 11:09:00</t>
  </si>
  <si>
    <t>20/01/2025 11:09:01</t>
  </si>
  <si>
    <t>20/01/2025 11:09:02</t>
  </si>
  <si>
    <t>20/01/2025 11:09:03</t>
  </si>
  <si>
    <t>20/01/2025 11:09:04</t>
  </si>
  <si>
    <t>20/01/2025 11:09:05</t>
  </si>
  <si>
    <t>20/01/2025 11:09:06</t>
  </si>
  <si>
    <t>05/02/2025 16:39:15</t>
  </si>
  <si>
    <t>05/02/2025 16:39:16</t>
  </si>
  <si>
    <t>18/02/2025 09:06:47</t>
  </si>
  <si>
    <t>21/12/2028</t>
  </si>
  <si>
    <t>18/02/2025 09:09:29</t>
  </si>
  <si>
    <t>18/02/2025 09:09:30</t>
  </si>
  <si>
    <t>18/02/2025 09:09:31</t>
  </si>
  <si>
    <t>18/02/2025 09:09:32</t>
  </si>
  <si>
    <t>18/02/2025 09:09:34</t>
  </si>
  <si>
    <t>18/02/2025 09:09:35</t>
  </si>
  <si>
    <t>18/02/2025 09:09:36</t>
  </si>
  <si>
    <t>18/02/2025 09:09:37</t>
  </si>
  <si>
    <t>18/02/2025 09:09:38</t>
  </si>
  <si>
    <t>27/02/2025 11:12:36</t>
  </si>
  <si>
    <t>12/03/2025 11:28:59</t>
  </si>
  <si>
    <t>12/03/2025 11:34:18</t>
  </si>
  <si>
    <t>12/03/2025 11:34:20</t>
  </si>
  <si>
    <t>12/03/2025 11:34:21</t>
  </si>
  <si>
    <t>25/03/2025 12:12:44</t>
  </si>
  <si>
    <t>25/03/2025 12:18:55</t>
  </si>
  <si>
    <t>26/03/2025 12:31:07</t>
  </si>
  <si>
    <t>20/03/2025 16:10:11</t>
  </si>
  <si>
    <t>18/09/2025</t>
  </si>
  <si>
    <t>20/03/2025 16:14:03</t>
  </si>
  <si>
    <t>20/03/2025 16:14:05</t>
  </si>
  <si>
    <t>21/03/2025 14:38:52</t>
  </si>
  <si>
    <t>21/03/2025 14:42:40</t>
  </si>
  <si>
    <t>21/03/2025 14:42:44</t>
  </si>
  <si>
    <t>12/03/2025 11:05:31</t>
  </si>
  <si>
    <t>17/01/2031</t>
  </si>
  <si>
    <t>28/03/2025 11:46:10</t>
  </si>
  <si>
    <t>04/04/2025</t>
  </si>
  <si>
    <t>29/01/2025 11:32:44</t>
  </si>
  <si>
    <t>22/07/2026</t>
  </si>
  <si>
    <t>18/03/2025 15:18:02</t>
  </si>
  <si>
    <t>21/03/2025 11:28:07</t>
  </si>
  <si>
    <t>18/08/2025</t>
  </si>
  <si>
    <t>03/01/2025 09:46:26</t>
  </si>
  <si>
    <t>24/03/2025 13:19:05</t>
  </si>
  <si>
    <t>07/04/2025</t>
  </si>
  <si>
    <t>25/03/2025 10:48:33</t>
  </si>
  <si>
    <t>08/04/2025</t>
  </si>
  <si>
    <t>26/03/2025 13:47:10</t>
  </si>
  <si>
    <t>27/03/2025 14:50:09</t>
  </si>
  <si>
    <t>03/04/2025</t>
  </si>
  <si>
    <t>30/01/2025 15:24:21</t>
  </si>
  <si>
    <t>23/06/2025</t>
  </si>
  <si>
    <t>30/01/2025 15:28:45</t>
  </si>
  <si>
    <t>30/01/2025 15:28:46</t>
  </si>
  <si>
    <t>30/01/2025 15:28:47</t>
  </si>
  <si>
    <t>30/01/2025 15:28:48</t>
  </si>
  <si>
    <t>30/01/2025 15:28:51</t>
  </si>
  <si>
    <t>30/01/2025 15:28:52</t>
  </si>
  <si>
    <t>30/01/2025 15:28:53</t>
  </si>
  <si>
    <t>30/01/2025 15:28:54</t>
  </si>
  <si>
    <t>30/01/2025 15:28:55</t>
  </si>
  <si>
    <t>30/01/2025 15:28:56</t>
  </si>
  <si>
    <t>30/01/2025 15:28:57</t>
  </si>
  <si>
    <t>13/02/2025 16:44:28</t>
  </si>
  <si>
    <t>13/02/2026</t>
  </si>
  <si>
    <t>13/02/2025 16:52:46</t>
  </si>
  <si>
    <t>13/02/2025 16:52:48</t>
  </si>
  <si>
    <t>13/02/2025 16:52:49</t>
  </si>
  <si>
    <t>13/02/2025 16:52:50</t>
  </si>
  <si>
    <t>13/02/2025 16:52:53</t>
  </si>
  <si>
    <t>13/02/2025 16:52:54</t>
  </si>
  <si>
    <t>13/02/2025 16:52:55</t>
  </si>
  <si>
    <t>13/02/2025 16:52:56</t>
  </si>
  <si>
    <t>13/02/2025 16:52:57</t>
  </si>
  <si>
    <t>13/02/2025 16:52:58</t>
  </si>
  <si>
    <t>13/02/2025 16:52:59</t>
  </si>
  <si>
    <t>13/02/2025 16:53:00</t>
  </si>
  <si>
    <t>13/02/2025 16:53:01</t>
  </si>
  <si>
    <t>13/02/2025 16:53:02</t>
  </si>
  <si>
    <t>13/02/2025 16:56:41</t>
  </si>
  <si>
    <t>13/02/2025 16:56:42</t>
  </si>
  <si>
    <t>13/02/2025 16:56:43</t>
  </si>
  <si>
    <t>13/02/2025 16:56:44</t>
  </si>
  <si>
    <t>13/02/2025 16:56:45</t>
  </si>
  <si>
    <t>13/02/2025 16:56:46</t>
  </si>
  <si>
    <t>13/02/2025 16:56:47</t>
  </si>
  <si>
    <t>13/02/2025 16:56:48</t>
  </si>
  <si>
    <t>13/02/2025 16:56:49</t>
  </si>
  <si>
    <t>13/02/2025 16:56:50</t>
  </si>
  <si>
    <t>18/02/2025 15:46:07</t>
  </si>
  <si>
    <t>19/02/2026</t>
  </si>
  <si>
    <t>18/02/2025 15:48:48</t>
  </si>
  <si>
    <t>12/03/2025 11:37:40</t>
  </si>
  <si>
    <t>12/03/2025 11:38:39</t>
  </si>
  <si>
    <t>12/03/2025 11:38:40</t>
  </si>
  <si>
    <t>12/03/2025 11:38:41</t>
  </si>
  <si>
    <t>21/03/2025 10:59:50</t>
  </si>
  <si>
    <t>07/08/2025</t>
  </si>
  <si>
    <t>31/03/2025 15:07:05</t>
  </si>
  <si>
    <t>16/10/2025</t>
  </si>
  <si>
    <t>31/03/2025 15:11:26</t>
  </si>
  <si>
    <t>31/03/2025 15:14:50</t>
  </si>
  <si>
    <t>11/04/2025</t>
  </si>
  <si>
    <t>31/03/2025 15:18:01</t>
  </si>
  <si>
    <t>31/03/2025 15:21:52</t>
  </si>
  <si>
    <t>24/03/2025 10:44:58</t>
  </si>
  <si>
    <t>23/10/2026</t>
  </si>
  <si>
    <t>24/03/2025 10:46:51</t>
  </si>
  <si>
    <t>24/03/2025 10:46:52</t>
  </si>
  <si>
    <t>24/03/2025 10:46:53</t>
  </si>
  <si>
    <t>24/03/2025 10:46:54</t>
  </si>
  <si>
    <t>24/03/2025 10:46:55</t>
  </si>
  <si>
    <t>24/03/2025 10:46:56</t>
  </si>
  <si>
    <t>24/03/2025 10:46:57</t>
  </si>
  <si>
    <t>24/03/2025 10:46:58</t>
  </si>
  <si>
    <t>24/03/2025 10:46:59</t>
  </si>
  <si>
    <t>24/03/2025 10:47:00</t>
  </si>
  <si>
    <t>24/03/2025 10:47:01</t>
  </si>
  <si>
    <t>24/03/2025 10:47:02</t>
  </si>
  <si>
    <t>24/03/2025 10:47:03</t>
  </si>
  <si>
    <t>24/03/2025 10:47:04</t>
  </si>
  <si>
    <t>24/03/2025 10:47:05</t>
  </si>
  <si>
    <t>24/03/2025 10:47:06</t>
  </si>
  <si>
    <t>24/03/2025 10:47:07</t>
  </si>
  <si>
    <t>28/03/2025 09:44:06</t>
  </si>
  <si>
    <t>22/12/2025</t>
  </si>
  <si>
    <t>28/03/2025 09:46:17</t>
  </si>
  <si>
    <t>28/03/2025 09:46:19</t>
  </si>
  <si>
    <t>28/03/2025 09:46:20</t>
  </si>
  <si>
    <t>28/03/2025 09:46:21</t>
  </si>
  <si>
    <t>Grupo Vázquez</t>
  </si>
  <si>
    <t>Hasta la fecha, la cartera está compuesta por el siguiente saldo, valorizado al costo histórico mas el devengado. La exposición por grupo de empresas se detalla de la siguiente manera: Grupo Vázquez con un 9,88%</t>
  </si>
  <si>
    <r>
      <t xml:space="preserve">Inversiones </t>
    </r>
    <r>
      <rPr>
        <b/>
        <sz val="11"/>
        <color theme="1"/>
        <rFont val="Calibri"/>
        <family val="2"/>
        <scheme val="minor"/>
      </rPr>
      <t>Anexo I</t>
    </r>
  </si>
  <si>
    <r>
      <t xml:space="preserve">Inversiones Op Reporto </t>
    </r>
    <r>
      <rPr>
        <b/>
        <sz val="11"/>
        <color theme="1"/>
        <rFont val="Calibri"/>
        <family val="2"/>
        <scheme val="minor"/>
      </rPr>
      <t>Anexo I</t>
    </r>
  </si>
  <si>
    <t>c) Gastos Operacionales y comisión de la Sociedad Administradora:</t>
  </si>
  <si>
    <r>
      <t xml:space="preserve">Comisión por Administración </t>
    </r>
    <r>
      <rPr>
        <b/>
        <sz val="11"/>
        <color theme="1"/>
        <rFont val="Gantari"/>
      </rPr>
      <t>(Nota 3.C)</t>
    </r>
  </si>
  <si>
    <t>La comisión de administración que será de hasta 3,3% anual IVA incluido. Esta comisión se calcula diariamente de los fondos bajo manejo y se pagan mensualmente a la administradora, generalmente el primer día hábil siguiente al cierre del mes anterior.</t>
  </si>
  <si>
    <t>Hasta la fecha, la cartera está compuesta por el siguiente saldo, valorizado al costo histórico mas el devengado. La exposición por grupo de empresas se detalla de la siguiente manera: Grupo Vázquez con un 8,71%  y Grupo Cartes Montañez 5,56%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</si>
</sst>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43" formatCode="_ * #,##0.00_ ;_ * \-#,##0.00_ ;_ * &quot;-&quot;??_ ;_ @_ "/>
    <numFmt numFmtId="164" formatCode="_-* #,##0.00_-;\-* #,##0.00_-;_-* &quot;-&quot;??_-;_-@_-"/>
    <numFmt numFmtId="165" formatCode="_ * #,##0.000000_ ;_ * \-#,##0.000000_ ;_ * &quot;-&quot;_ ;_ @_ "/>
    <numFmt numFmtId="166" formatCode="_ * #,##0.00_ ;_ * \-#,##0.00_ ;_ * &quot;-&quot;_ ;_ @_ "/>
    <numFmt numFmtId="167" formatCode="_ * #,##0.000000_ ;_ * \-#,##0.000000_ ;_ * &quot;-&quot;??????_ ;_ @_ "/>
    <numFmt numFmtId="168" formatCode="_(* #,##0.00_);_(* \(#,##0.00\);_(* &quot;-&quot;??_);_(@_)"/>
    <numFmt numFmtId="169" formatCode="_ * #,##0.0000000_ ;_ * \-#,##0.0000000_ ;_ * &quot;-&quot;_ ;_ @_ "/>
  </numFmts>
  <fonts count="25">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11"/>
      <color theme="1"/>
      <name val="Museo Sans 100"/>
      <family val="3"/>
    </font>
    <font>
      <b/>
      <sz val="11"/>
      <color theme="1"/>
      <name val="Calibri"/>
      <family val="2"/>
      <scheme val="minor"/>
    </font>
    <font>
      <sz val="11"/>
      <color theme="1"/>
      <name val="Gantari"/>
    </font>
    <font>
      <u/>
      <sz val="11"/>
      <color theme="10"/>
      <name val="Gantari"/>
    </font>
    <font>
      <sz val="11"/>
      <name val="Gantari"/>
    </font>
    <font>
      <b/>
      <sz val="11"/>
      <color indexed="72"/>
      <name val="Gantari"/>
    </font>
    <font>
      <b/>
      <sz val="11"/>
      <name val="Gantari"/>
    </font>
    <font>
      <sz val="11"/>
      <color indexed="8"/>
      <name val="Gantari"/>
    </font>
    <font>
      <b/>
      <sz val="11"/>
      <color indexed="8"/>
      <name val="Gantari"/>
    </font>
    <font>
      <b/>
      <sz val="11"/>
      <color theme="1"/>
      <name val="Gantari"/>
    </font>
    <font>
      <b/>
      <u/>
      <sz val="11"/>
      <color theme="1"/>
      <name val="Gantari"/>
    </font>
    <font>
      <i/>
      <u/>
      <sz val="11"/>
      <color theme="1"/>
      <name val="Gantari"/>
    </font>
    <font>
      <sz val="11"/>
      <color rgb="FF000000"/>
      <name val="Gantari"/>
    </font>
    <font>
      <u/>
      <sz val="11"/>
      <color theme="1"/>
      <name val="Gantari"/>
    </font>
    <font>
      <sz val="11"/>
      <color rgb="FFFF0000"/>
      <name val="Gantari"/>
    </font>
    <font>
      <b/>
      <sz val="8"/>
      <color theme="1"/>
      <name val="Gantari"/>
    </font>
    <font>
      <b/>
      <sz val="11"/>
      <color rgb="FF000000"/>
      <name val="Gantari"/>
    </font>
    <font>
      <b/>
      <sz val="8"/>
      <color indexed="72"/>
      <name val="Gantari"/>
    </font>
  </fonts>
  <fills count="4">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s>
  <cellStyleXfs count="11">
    <xf numFmtId="0" fontId="0" fillId="0" borderId="0"/>
    <xf numFmtId="41" fontId="1" fillId="0" borderId="0" applyFont="0" applyFill="0" applyBorder="0" applyAlignment="0" applyProtection="0"/>
    <xf numFmtId="0" fontId="2" fillId="0" borderId="0" applyNumberFormat="0" applyFont="0" applyFill="0" applyBorder="0" applyAlignment="0" applyProtection="0"/>
    <xf numFmtId="41" fontId="1"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168" fontId="4" fillId="0" borderId="0" applyFont="0" applyFill="0" applyBorder="0" applyAlignment="0" applyProtection="0"/>
    <xf numFmtId="0" fontId="5" fillId="0" borderId="0"/>
    <xf numFmtId="0" fontId="6" fillId="0" borderId="0" applyNumberFormat="0" applyFill="0" applyBorder="0" applyAlignment="0" applyProtection="0"/>
    <xf numFmtId="9" fontId="1" fillId="0" borderId="0" applyFont="0" applyFill="0" applyBorder="0" applyAlignment="0" applyProtection="0"/>
  </cellStyleXfs>
  <cellXfs count="200">
    <xf numFmtId="0" fontId="0" fillId="0" borderId="0" xfId="0"/>
    <xf numFmtId="0" fontId="7" fillId="0" borderId="0" xfId="0" applyFont="1"/>
    <xf numFmtId="0" fontId="7" fillId="0" borderId="11" xfId="0" applyFont="1" applyBorder="1"/>
    <xf numFmtId="41" fontId="0" fillId="0" borderId="0" xfId="1" applyFont="1"/>
    <xf numFmtId="41" fontId="8" fillId="0" borderId="0" xfId="1" applyFont="1"/>
    <xf numFmtId="10" fontId="0" fillId="0" borderId="0" xfId="10" applyNumberFormat="1" applyFont="1"/>
    <xf numFmtId="0" fontId="9" fillId="0" borderId="0" xfId="0" applyFont="1"/>
    <xf numFmtId="0" fontId="9" fillId="0" borderId="0" xfId="0" applyFont="1" applyAlignment="1">
      <alignment horizontal="center" vertical="center"/>
    </xf>
    <xf numFmtId="0" fontId="13" fillId="0" borderId="5" xfId="0" applyFont="1" applyBorder="1" applyAlignment="1">
      <alignment horizontal="centerContinuous" vertical="top"/>
    </xf>
    <xf numFmtId="0" fontId="13" fillId="0" borderId="6" xfId="0" applyFont="1" applyBorder="1" applyAlignment="1">
      <alignment horizontal="centerContinuous" vertical="top"/>
    </xf>
    <xf numFmtId="0" fontId="13" fillId="0" borderId="1" xfId="0" applyFont="1" applyBorder="1" applyAlignment="1">
      <alignment horizontal="centerContinuous" vertical="top"/>
    </xf>
    <xf numFmtId="14" fontId="13" fillId="0" borderId="1" xfId="0" applyNumberFormat="1" applyFont="1" applyBorder="1" applyAlignment="1">
      <alignment horizontal="centerContinuous" vertical="top"/>
    </xf>
    <xf numFmtId="0" fontId="12" fillId="0" borderId="1" xfId="0" applyFont="1" applyBorder="1" applyAlignment="1">
      <alignment horizontal="center" vertical="center"/>
    </xf>
    <xf numFmtId="0" fontId="9" fillId="0" borderId="10" xfId="0" applyFont="1" applyBorder="1"/>
    <xf numFmtId="0" fontId="9" fillId="0" borderId="11" xfId="0" applyFont="1" applyBorder="1"/>
    <xf numFmtId="0" fontId="9" fillId="0" borderId="11" xfId="0" applyFont="1" applyBorder="1" applyAlignment="1">
      <alignment horizontal="center"/>
    </xf>
    <xf numFmtId="14" fontId="9" fillId="0" borderId="11" xfId="0" applyNumberFormat="1" applyFont="1" applyBorder="1"/>
    <xf numFmtId="0" fontId="9" fillId="0" borderId="11" xfId="0" applyFont="1" applyBorder="1" applyAlignment="1">
      <alignment horizontal="center" vertical="center"/>
    </xf>
    <xf numFmtId="41" fontId="9" fillId="0" borderId="11" xfId="1" applyFont="1" applyBorder="1"/>
    <xf numFmtId="0" fontId="9" fillId="0" borderId="8" xfId="0" applyFont="1" applyBorder="1"/>
    <xf numFmtId="0" fontId="9" fillId="0" borderId="0" xfId="0" applyFont="1" applyAlignment="1">
      <alignment horizontal="center"/>
    </xf>
    <xf numFmtId="41" fontId="9" fillId="0" borderId="0" xfId="1" applyFont="1" applyBorder="1"/>
    <xf numFmtId="0" fontId="14" fillId="0" borderId="13" xfId="0" applyFont="1" applyBorder="1" applyAlignment="1">
      <alignment horizontal="left" vertical="top"/>
    </xf>
    <xf numFmtId="0" fontId="14" fillId="0" borderId="14" xfId="0" applyFont="1" applyBorder="1" applyAlignment="1">
      <alignment vertical="top"/>
    </xf>
    <xf numFmtId="0" fontId="14" fillId="0" borderId="14" xfId="0" applyFont="1" applyBorder="1" applyAlignment="1">
      <alignment horizontal="center" vertical="top"/>
    </xf>
    <xf numFmtId="14" fontId="14" fillId="0" borderId="14" xfId="0" applyNumberFormat="1" applyFont="1" applyBorder="1" applyAlignment="1">
      <alignment horizontal="center" vertical="top"/>
    </xf>
    <xf numFmtId="0" fontId="15" fillId="0" borderId="14" xfId="0" applyFont="1" applyBorder="1" applyAlignment="1">
      <alignment horizontal="center" vertical="center"/>
    </xf>
    <xf numFmtId="0" fontId="9" fillId="0" borderId="0" xfId="0" applyFont="1" applyAlignment="1">
      <alignment horizontal="left"/>
    </xf>
    <xf numFmtId="0" fontId="10" fillId="0" borderId="0" xfId="9" applyFont="1" applyAlignment="1"/>
    <xf numFmtId="0" fontId="9" fillId="0" borderId="0" xfId="0" applyFont="1" applyAlignment="1">
      <alignment wrapText="1"/>
    </xf>
    <xf numFmtId="166" fontId="9" fillId="0" borderId="0" xfId="1" applyNumberFormat="1" applyFont="1"/>
    <xf numFmtId="43" fontId="9" fillId="0" borderId="0" xfId="0" applyNumberFormat="1" applyFont="1"/>
    <xf numFmtId="0" fontId="16" fillId="0" borderId="0" xfId="0" applyFont="1" applyAlignment="1">
      <alignment horizontal="left" wrapText="1"/>
    </xf>
    <xf numFmtId="0" fontId="16" fillId="0" borderId="0" xfId="0" applyFont="1" applyAlignment="1">
      <alignment horizontal="left" vertical="center" wrapText="1"/>
    </xf>
    <xf numFmtId="0" fontId="9" fillId="0" borderId="0" xfId="0" applyFont="1" applyAlignment="1">
      <alignment horizontal="left" wrapText="1"/>
    </xf>
    <xf numFmtId="0" fontId="16" fillId="0" borderId="1" xfId="0" applyFont="1" applyBorder="1" applyAlignment="1">
      <alignment horizontal="center" vertical="center"/>
    </xf>
    <xf numFmtId="14" fontId="16" fillId="0" borderId="1" xfId="0" applyNumberFormat="1" applyFont="1" applyBorder="1" applyAlignment="1">
      <alignment horizontal="center" vertical="center"/>
    </xf>
    <xf numFmtId="0" fontId="16" fillId="0" borderId="0" xfId="0" applyFont="1" applyAlignment="1">
      <alignment wrapText="1"/>
    </xf>
    <xf numFmtId="0" fontId="9" fillId="0" borderId="1" xfId="0" applyFont="1" applyBorder="1" applyAlignment="1">
      <alignment horizontal="justify" vertical="center"/>
    </xf>
    <xf numFmtId="166" fontId="9" fillId="0" borderId="1" xfId="1" applyNumberFormat="1" applyFont="1" applyBorder="1" applyAlignment="1">
      <alignment horizontal="center" vertical="center"/>
    </xf>
    <xf numFmtId="41" fontId="9" fillId="0" borderId="2" xfId="1" applyFont="1" applyBorder="1" applyAlignment="1">
      <alignment horizontal="center" vertical="center"/>
    </xf>
    <xf numFmtId="41" fontId="9" fillId="0" borderId="4" xfId="1" applyFont="1" applyBorder="1" applyAlignment="1">
      <alignment horizontal="center" vertical="center"/>
    </xf>
    <xf numFmtId="41" fontId="16" fillId="0" borderId="1" xfId="1" applyFont="1" applyBorder="1" applyAlignment="1">
      <alignment horizontal="center" vertical="center"/>
    </xf>
    <xf numFmtId="41" fontId="9" fillId="0" borderId="0" xfId="0" applyNumberFormat="1" applyFont="1" applyAlignment="1">
      <alignment wrapText="1"/>
    </xf>
    <xf numFmtId="0" fontId="16" fillId="0" borderId="1" xfId="0" applyFont="1" applyBorder="1" applyAlignment="1">
      <alignment horizontal="center" vertical="center" wrapText="1"/>
    </xf>
    <xf numFmtId="0" fontId="16" fillId="0" borderId="10" xfId="0" applyFont="1" applyBorder="1"/>
    <xf numFmtId="0" fontId="16" fillId="0" borderId="6" xfId="0" applyFont="1" applyBorder="1"/>
    <xf numFmtId="0" fontId="16" fillId="0" borderId="7" xfId="0" applyFont="1" applyBorder="1"/>
    <xf numFmtId="0" fontId="9" fillId="0" borderId="2" xfId="0" applyFont="1" applyBorder="1"/>
    <xf numFmtId="165" fontId="9" fillId="0" borderId="2" xfId="1" applyNumberFormat="1" applyFont="1" applyBorder="1" applyAlignment="1">
      <alignment horizontal="center" vertical="center"/>
    </xf>
    <xf numFmtId="0" fontId="9" fillId="0" borderId="3" xfId="0" applyFont="1" applyBorder="1"/>
    <xf numFmtId="165" fontId="9" fillId="0" borderId="3" xfId="1" applyNumberFormat="1" applyFont="1" applyBorder="1" applyAlignment="1">
      <alignment horizontal="center" vertical="center"/>
    </xf>
    <xf numFmtId="41" fontId="9" fillId="0" borderId="3" xfId="1" applyFont="1" applyBorder="1" applyAlignment="1">
      <alignment horizontal="center" vertical="center"/>
    </xf>
    <xf numFmtId="0" fontId="9" fillId="0" borderId="4" xfId="0" applyFont="1" applyBorder="1"/>
    <xf numFmtId="165" fontId="9" fillId="0" borderId="4" xfId="1" applyNumberFormat="1" applyFont="1" applyBorder="1" applyAlignment="1">
      <alignment horizontal="center" vertical="center"/>
    </xf>
    <xf numFmtId="0" fontId="16" fillId="0" borderId="5" xfId="0" applyFont="1" applyBorder="1"/>
    <xf numFmtId="165" fontId="9" fillId="0" borderId="0" xfId="1" applyNumberFormat="1" applyFont="1" applyBorder="1" applyAlignment="1">
      <alignment horizontal="right" vertical="center"/>
    </xf>
    <xf numFmtId="41" fontId="19" fillId="0" borderId="0" xfId="1" applyFont="1" applyBorder="1"/>
    <xf numFmtId="41" fontId="9" fillId="0" borderId="0" xfId="1" applyFont="1" applyBorder="1" applyAlignment="1">
      <alignment horizontal="center" vertical="center"/>
    </xf>
    <xf numFmtId="0" fontId="16" fillId="0" borderId="2" xfId="0" applyFont="1" applyBorder="1" applyAlignment="1">
      <alignment horizontal="center" vertical="center"/>
    </xf>
    <xf numFmtId="41" fontId="9" fillId="0" borderId="3" xfId="1" applyFont="1" applyBorder="1"/>
    <xf numFmtId="41" fontId="9" fillId="0" borderId="0" xfId="0" applyNumberFormat="1" applyFont="1"/>
    <xf numFmtId="0" fontId="9" fillId="0" borderId="1" xfId="0" applyFont="1" applyBorder="1"/>
    <xf numFmtId="41" fontId="9" fillId="0" borderId="1" xfId="1" applyFont="1" applyBorder="1"/>
    <xf numFmtId="41" fontId="21" fillId="0" borderId="0" xfId="0" applyNumberFormat="1" applyFont="1"/>
    <xf numFmtId="14" fontId="16" fillId="0" borderId="0" xfId="0" applyNumberFormat="1" applyFont="1"/>
    <xf numFmtId="0" fontId="13" fillId="0" borderId="1" xfId="0" applyFont="1" applyBorder="1" applyAlignment="1">
      <alignment horizontal="center" vertical="center" wrapText="1"/>
    </xf>
    <xf numFmtId="14" fontId="9" fillId="0" borderId="1" xfId="0" applyNumberFormat="1" applyFont="1" applyBorder="1"/>
    <xf numFmtId="3" fontId="11" fillId="0" borderId="1" xfId="0" applyNumberFormat="1" applyFont="1" applyBorder="1" applyAlignment="1">
      <alignment wrapText="1"/>
    </xf>
    <xf numFmtId="14" fontId="11" fillId="0" borderId="1" xfId="0" applyNumberFormat="1" applyFont="1" applyBorder="1" applyAlignment="1">
      <alignment wrapText="1"/>
    </xf>
    <xf numFmtId="0" fontId="11" fillId="0" borderId="0" xfId="0" applyFont="1"/>
    <xf numFmtId="0" fontId="13" fillId="0" borderId="16" xfId="0" applyFont="1" applyBorder="1"/>
    <xf numFmtId="41" fontId="13" fillId="0" borderId="17" xfId="1" applyFont="1" applyFill="1" applyBorder="1"/>
    <xf numFmtId="0" fontId="10" fillId="0" borderId="0" xfId="9" applyFont="1"/>
    <xf numFmtId="0" fontId="16" fillId="0" borderId="0" xfId="0" applyFont="1"/>
    <xf numFmtId="0" fontId="16" fillId="0" borderId="1" xfId="0" applyFont="1" applyBorder="1"/>
    <xf numFmtId="41" fontId="16" fillId="0" borderId="2" xfId="1" applyFont="1" applyBorder="1"/>
    <xf numFmtId="0" fontId="17" fillId="0" borderId="8" xfId="0" applyFont="1" applyBorder="1"/>
    <xf numFmtId="41" fontId="16" fillId="0" borderId="3" xfId="1" applyFont="1" applyBorder="1"/>
    <xf numFmtId="0" fontId="16" fillId="0" borderId="8" xfId="0" applyFont="1" applyBorder="1"/>
    <xf numFmtId="41" fontId="9" fillId="0" borderId="4" xfId="1" applyFont="1" applyBorder="1"/>
    <xf numFmtId="0" fontId="16" fillId="0" borderId="1" xfId="0" applyFont="1" applyBorder="1" applyAlignment="1">
      <alignment horizontal="left" vertical="center" wrapText="1"/>
    </xf>
    <xf numFmtId="41" fontId="16" fillId="0" borderId="1" xfId="1" applyFont="1" applyBorder="1" applyAlignment="1">
      <alignment horizontal="center" vertical="center" wrapText="1"/>
    </xf>
    <xf numFmtId="41" fontId="9" fillId="0" borderId="2" xfId="1" applyFont="1" applyBorder="1"/>
    <xf numFmtId="0" fontId="16" fillId="0" borderId="1" xfId="0" applyFont="1" applyBorder="1" applyAlignment="1">
      <alignment horizontal="left" wrapText="1"/>
    </xf>
    <xf numFmtId="41" fontId="9" fillId="0" borderId="9" xfId="1" applyFont="1" applyBorder="1" applyAlignment="1">
      <alignment horizontal="center"/>
    </xf>
    <xf numFmtId="41" fontId="16" fillId="0" borderId="1" xfId="1" applyFont="1" applyBorder="1" applyAlignment="1">
      <alignment horizontal="center"/>
    </xf>
    <xf numFmtId="41" fontId="9" fillId="0" borderId="0" xfId="1" applyFont="1"/>
    <xf numFmtId="0" fontId="16" fillId="0" borderId="1" xfId="0" applyFont="1" applyBorder="1" applyAlignment="1">
      <alignment horizontal="center"/>
    </xf>
    <xf numFmtId="41" fontId="16" fillId="0" borderId="1" xfId="1" applyFont="1" applyFill="1" applyBorder="1"/>
    <xf numFmtId="0" fontId="16" fillId="0" borderId="2" xfId="0" applyFont="1" applyBorder="1"/>
    <xf numFmtId="41" fontId="9" fillId="0" borderId="2" xfId="1" applyFont="1" applyFill="1" applyBorder="1"/>
    <xf numFmtId="41" fontId="9" fillId="0" borderId="3" xfId="1" applyFont="1" applyFill="1" applyBorder="1"/>
    <xf numFmtId="0" fontId="16" fillId="0" borderId="4" xfId="0" applyFont="1" applyBorder="1"/>
    <xf numFmtId="41" fontId="9" fillId="0" borderId="4" xfId="1" applyFont="1" applyFill="1" applyBorder="1"/>
    <xf numFmtId="14" fontId="16" fillId="0" borderId="1" xfId="0" applyNumberFormat="1" applyFont="1" applyBorder="1" applyAlignment="1">
      <alignment horizontal="center"/>
    </xf>
    <xf numFmtId="41" fontId="9" fillId="0" borderId="2" xfId="1" applyFont="1" applyBorder="1" applyAlignment="1"/>
    <xf numFmtId="41" fontId="16" fillId="0" borderId="1" xfId="1" applyFont="1" applyBorder="1"/>
    <xf numFmtId="41" fontId="16" fillId="0" borderId="6" xfId="1" applyFont="1" applyBorder="1"/>
    <xf numFmtId="0" fontId="23" fillId="2" borderId="1" xfId="0" applyFont="1" applyFill="1" applyBorder="1" applyAlignment="1">
      <alignment horizontal="center" vertical="center"/>
    </xf>
    <xf numFmtId="14" fontId="23" fillId="2" borderId="1" xfId="0" applyNumberFormat="1" applyFont="1" applyFill="1" applyBorder="1" applyAlignment="1">
      <alignment horizontal="center" vertical="center"/>
    </xf>
    <xf numFmtId="14" fontId="23" fillId="2" borderId="0" xfId="0" applyNumberFormat="1" applyFont="1" applyFill="1" applyAlignment="1">
      <alignment horizontal="center" vertical="center"/>
    </xf>
    <xf numFmtId="0" fontId="19" fillId="2" borderId="3" xfId="0" applyFont="1" applyFill="1" applyBorder="1" applyAlignment="1">
      <alignment vertical="center"/>
    </xf>
    <xf numFmtId="41" fontId="19" fillId="2" borderId="0" xfId="1" applyFont="1" applyFill="1" applyBorder="1" applyAlignment="1">
      <alignment horizontal="center" vertical="center"/>
    </xf>
    <xf numFmtId="41" fontId="19" fillId="2" borderId="3" xfId="1" applyFont="1" applyFill="1" applyBorder="1" applyAlignment="1">
      <alignment horizontal="center" vertical="center"/>
    </xf>
    <xf numFmtId="41" fontId="19" fillId="2" borderId="8" xfId="1" applyFont="1" applyFill="1" applyBorder="1" applyAlignment="1">
      <alignment horizontal="center" vertical="center"/>
    </xf>
    <xf numFmtId="0" fontId="23" fillId="2" borderId="4" xfId="0" applyFont="1" applyFill="1" applyBorder="1" applyAlignment="1">
      <alignment vertical="center"/>
    </xf>
    <xf numFmtId="41" fontId="23" fillId="2" borderId="1" xfId="1" applyFont="1" applyFill="1" applyBorder="1" applyAlignment="1">
      <alignment horizontal="center" vertical="center"/>
    </xf>
    <xf numFmtId="41" fontId="23" fillId="2" borderId="0" xfId="1" applyFont="1" applyFill="1" applyBorder="1" applyAlignment="1">
      <alignment horizontal="center" vertical="center"/>
    </xf>
    <xf numFmtId="0" fontId="23" fillId="2" borderId="1" xfId="0" applyFont="1" applyFill="1" applyBorder="1" applyAlignment="1">
      <alignment vertical="center"/>
    </xf>
    <xf numFmtId="0" fontId="19" fillId="2" borderId="2" xfId="0" applyFont="1" applyFill="1" applyBorder="1" applyAlignment="1">
      <alignment vertical="center"/>
    </xf>
    <xf numFmtId="0" fontId="19" fillId="2" borderId="3" xfId="0" applyFont="1" applyFill="1" applyBorder="1" applyAlignment="1">
      <alignment horizontal="left" vertical="center"/>
    </xf>
    <xf numFmtId="41" fontId="23" fillId="0" borderId="1" xfId="1" applyFont="1" applyFill="1" applyBorder="1" applyAlignment="1">
      <alignment horizontal="center" vertical="center"/>
    </xf>
    <xf numFmtId="165" fontId="23" fillId="2" borderId="0" xfId="1" applyNumberFormat="1" applyFont="1" applyFill="1" applyBorder="1" applyAlignment="1">
      <alignment horizontal="center" vertical="center"/>
    </xf>
    <xf numFmtId="164" fontId="9" fillId="0" borderId="0" xfId="0" applyNumberFormat="1" applyFont="1"/>
    <xf numFmtId="3" fontId="24" fillId="0" borderId="0" xfId="0" applyNumberFormat="1" applyFont="1" applyAlignment="1">
      <alignment vertical="top"/>
    </xf>
    <xf numFmtId="166" fontId="9" fillId="0" borderId="0" xfId="0" applyNumberFormat="1" applyFont="1"/>
    <xf numFmtId="165" fontId="9" fillId="0" borderId="0" xfId="1" applyNumberFormat="1" applyFont="1"/>
    <xf numFmtId="167" fontId="9" fillId="0" borderId="0" xfId="0" applyNumberFormat="1" applyFont="1"/>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9" fillId="0" borderId="2" xfId="0" applyFont="1" applyBorder="1" applyAlignment="1">
      <alignment horizontal="left" vertical="center"/>
    </xf>
    <xf numFmtId="41" fontId="11" fillId="0" borderId="1" xfId="1" applyFont="1" applyBorder="1" applyAlignment="1">
      <alignment wrapText="1"/>
    </xf>
    <xf numFmtId="0" fontId="13" fillId="0" borderId="2" xfId="0" applyFont="1" applyBorder="1" applyAlignment="1">
      <alignment horizontal="center" vertical="center" wrapText="1"/>
    </xf>
    <xf numFmtId="14" fontId="9" fillId="0" borderId="1" xfId="1" applyNumberFormat="1" applyFont="1" applyFill="1" applyBorder="1"/>
    <xf numFmtId="41" fontId="9" fillId="0" borderId="1" xfId="1" applyFont="1" applyFill="1" applyBorder="1"/>
    <xf numFmtId="0" fontId="16" fillId="0" borderId="0" xfId="0" applyFont="1" applyAlignment="1">
      <alignment horizontal="center" vertical="center"/>
    </xf>
    <xf numFmtId="41" fontId="16" fillId="0" borderId="0" xfId="1" applyFont="1" applyBorder="1" applyAlignment="1">
      <alignment horizontal="center" vertical="center"/>
    </xf>
    <xf numFmtId="41" fontId="9" fillId="0" borderId="12" xfId="1" applyFont="1" applyBorder="1"/>
    <xf numFmtId="41" fontId="9" fillId="0" borderId="9" xfId="1" applyFont="1" applyBorder="1"/>
    <xf numFmtId="166" fontId="13" fillId="0" borderId="7" xfId="1" applyNumberFormat="1" applyFont="1" applyBorder="1" applyAlignment="1">
      <alignment horizontal="centerContinuous" vertical="top"/>
    </xf>
    <xf numFmtId="166" fontId="13" fillId="0" borderId="1" xfId="1" applyNumberFormat="1" applyFont="1" applyBorder="1" applyAlignment="1">
      <alignment horizontal="centerContinuous" vertical="top"/>
    </xf>
    <xf numFmtId="166" fontId="12" fillId="0" borderId="1" xfId="1" applyNumberFormat="1" applyFont="1" applyBorder="1" applyAlignment="1">
      <alignment horizontal="center" vertical="center"/>
    </xf>
    <xf numFmtId="166" fontId="9" fillId="0" borderId="9" xfId="1" applyNumberFormat="1" applyFont="1" applyBorder="1"/>
    <xf numFmtId="166" fontId="14" fillId="0" borderId="15" xfId="1" applyNumberFormat="1" applyFont="1" applyBorder="1" applyAlignment="1">
      <alignment horizontal="center" vertical="top"/>
    </xf>
    <xf numFmtId="166" fontId="12" fillId="0" borderId="1" xfId="1" applyNumberFormat="1" applyFont="1" applyBorder="1" applyAlignment="1">
      <alignment horizontal="center" vertical="center" wrapText="1"/>
    </xf>
    <xf numFmtId="3" fontId="9" fillId="0" borderId="0" xfId="0" applyNumberFormat="1" applyFont="1"/>
    <xf numFmtId="0" fontId="0" fillId="0" borderId="8" xfId="0" applyBorder="1"/>
    <xf numFmtId="41" fontId="0" fillId="0" borderId="0" xfId="1" applyFont="1" applyBorder="1"/>
    <xf numFmtId="0" fontId="9" fillId="0" borderId="9" xfId="1" applyNumberFormat="1" applyFont="1" applyBorder="1"/>
    <xf numFmtId="14" fontId="16" fillId="0" borderId="2" xfId="0" applyNumberFormat="1" applyFont="1" applyBorder="1" applyAlignment="1">
      <alignment horizontal="center" vertical="center"/>
    </xf>
    <xf numFmtId="41" fontId="16" fillId="0" borderId="14" xfId="1" applyFont="1" applyBorder="1" applyAlignment="1">
      <alignment horizontal="center" vertical="center"/>
    </xf>
    <xf numFmtId="0" fontId="9" fillId="0" borderId="13" xfId="0" applyFont="1" applyBorder="1"/>
    <xf numFmtId="41" fontId="9" fillId="0" borderId="15" xfId="1" applyFont="1" applyBorder="1"/>
    <xf numFmtId="41" fontId="19" fillId="2" borderId="9" xfId="1" applyFont="1" applyFill="1" applyBorder="1" applyAlignment="1">
      <alignment horizontal="center" vertical="center"/>
    </xf>
    <xf numFmtId="0" fontId="16" fillId="0" borderId="4" xfId="0" applyFont="1" applyBorder="1" applyAlignment="1">
      <alignment horizontal="center" vertical="center"/>
    </xf>
    <xf numFmtId="0" fontId="9" fillId="0" borderId="4" xfId="0" applyFont="1" applyBorder="1" applyAlignment="1">
      <alignment horizontal="left" vertical="center"/>
    </xf>
    <xf numFmtId="14" fontId="9" fillId="0" borderId="0" xfId="0" applyNumberFormat="1" applyFont="1"/>
    <xf numFmtId="0" fontId="9" fillId="0" borderId="8" xfId="0" applyFont="1" applyBorder="1" applyAlignment="1">
      <alignment horizontal="left"/>
    </xf>
    <xf numFmtId="4" fontId="0" fillId="0" borderId="0" xfId="0" applyNumberFormat="1"/>
    <xf numFmtId="0" fontId="0" fillId="0" borderId="9" xfId="0" applyBorder="1"/>
    <xf numFmtId="3" fontId="15" fillId="0" borderId="14" xfId="0" applyNumberFormat="1" applyFont="1" applyBorder="1" applyAlignment="1">
      <alignment horizontal="right" vertical="top"/>
    </xf>
    <xf numFmtId="14" fontId="13" fillId="0" borderId="10" xfId="0" applyNumberFormat="1" applyFont="1" applyBorder="1" applyAlignment="1">
      <alignment horizontal="center" vertical="center"/>
    </xf>
    <xf numFmtId="0" fontId="13" fillId="0" borderId="11" xfId="0" applyFont="1" applyBorder="1" applyAlignment="1">
      <alignment horizontal="center" vertical="center"/>
    </xf>
    <xf numFmtId="166" fontId="13" fillId="0" borderId="12" xfId="1" applyNumberFormat="1" applyFont="1" applyBorder="1" applyAlignment="1">
      <alignment horizontal="center" vertical="center"/>
    </xf>
    <xf numFmtId="14" fontId="11" fillId="0" borderId="13" xfId="0" applyNumberFormat="1" applyFont="1" applyBorder="1" applyAlignment="1">
      <alignment horizontal="center" vertical="center"/>
    </xf>
    <xf numFmtId="0" fontId="11" fillId="0" borderId="14" xfId="0" applyFont="1" applyBorder="1" applyAlignment="1">
      <alignment horizontal="center" vertical="center"/>
    </xf>
    <xf numFmtId="166" fontId="11" fillId="0" borderId="15" xfId="1" applyNumberFormat="1" applyFont="1" applyBorder="1" applyAlignment="1">
      <alignment horizontal="center" vertical="center"/>
    </xf>
    <xf numFmtId="14" fontId="11" fillId="0" borderId="0" xfId="0" applyNumberFormat="1" applyFont="1" applyAlignment="1">
      <alignment vertical="center" wrapText="1"/>
    </xf>
    <xf numFmtId="14" fontId="11" fillId="0" borderId="8" xfId="0" applyNumberFormat="1" applyFont="1" applyBorder="1" applyAlignment="1">
      <alignment vertical="center" wrapText="1"/>
    </xf>
    <xf numFmtId="14" fontId="11" fillId="0" borderId="9" xfId="0" applyNumberFormat="1" applyFont="1" applyBorder="1" applyAlignment="1">
      <alignment vertical="center" wrapText="1"/>
    </xf>
    <xf numFmtId="41" fontId="11" fillId="0" borderId="3" xfId="1" applyFont="1" applyFill="1" applyBorder="1"/>
    <xf numFmtId="41" fontId="13" fillId="0" borderId="4" xfId="1" applyFont="1" applyFill="1" applyBorder="1"/>
    <xf numFmtId="41" fontId="11" fillId="0" borderId="4" xfId="1" applyFont="1" applyFill="1" applyBorder="1"/>
    <xf numFmtId="0" fontId="13" fillId="0" borderId="2" xfId="0" applyFont="1" applyBorder="1"/>
    <xf numFmtId="169" fontId="23" fillId="2" borderId="1" xfId="1" applyNumberFormat="1" applyFont="1" applyFill="1" applyBorder="1" applyAlignment="1">
      <alignment horizontal="center" vertical="center"/>
    </xf>
    <xf numFmtId="169" fontId="23" fillId="0" borderId="1" xfId="1" applyNumberFormat="1" applyFont="1" applyFill="1" applyBorder="1" applyAlignment="1">
      <alignment horizontal="center" vertical="center"/>
    </xf>
    <xf numFmtId="41" fontId="15" fillId="0" borderId="18" xfId="1" applyFont="1" applyBorder="1" applyAlignment="1">
      <alignment horizontal="right" vertical="top"/>
    </xf>
    <xf numFmtId="0" fontId="22" fillId="0" borderId="0" xfId="0" applyFont="1" applyAlignment="1">
      <alignment horizontal="left"/>
    </xf>
    <xf numFmtId="0" fontId="16" fillId="3" borderId="0" xfId="0" applyFont="1" applyFill="1" applyAlignment="1">
      <alignment horizontal="center"/>
    </xf>
    <xf numFmtId="0" fontId="17" fillId="0" borderId="0" xfId="0" applyFont="1" applyAlignment="1">
      <alignment horizontal="center"/>
    </xf>
    <xf numFmtId="0" fontId="16" fillId="0" borderId="0" xfId="0" applyFont="1" applyAlignment="1">
      <alignment horizontal="center"/>
    </xf>
    <xf numFmtId="0" fontId="16" fillId="0" borderId="2" xfId="0" applyFont="1" applyBorder="1" applyAlignment="1">
      <alignment horizontal="left" wrapText="1"/>
    </xf>
    <xf numFmtId="0" fontId="16" fillId="0" borderId="4" xfId="0" applyFont="1" applyBorder="1" applyAlignment="1">
      <alignment horizontal="left" wrapText="1"/>
    </xf>
    <xf numFmtId="41" fontId="13" fillId="0" borderId="2" xfId="1" applyFont="1" applyFill="1" applyBorder="1" applyAlignment="1">
      <alignment horizontal="center"/>
    </xf>
    <xf numFmtId="41" fontId="13" fillId="0" borderId="4" xfId="1" applyFont="1" applyFill="1" applyBorder="1" applyAlignment="1">
      <alignment horizontal="center"/>
    </xf>
    <xf numFmtId="14" fontId="11" fillId="0" borderId="8" xfId="0" applyNumberFormat="1" applyFont="1" applyBorder="1" applyAlignment="1">
      <alignment horizontal="center" vertical="center" wrapText="1"/>
    </xf>
    <xf numFmtId="14" fontId="11" fillId="0" borderId="0" xfId="0" applyNumberFormat="1" applyFont="1" applyAlignment="1">
      <alignment horizontal="center" vertical="center" wrapText="1"/>
    </xf>
    <xf numFmtId="14" fontId="11" fillId="0" borderId="9" xfId="0" applyNumberFormat="1" applyFont="1" applyBorder="1" applyAlignment="1">
      <alignment horizontal="center" vertical="center" wrapText="1"/>
    </xf>
    <xf numFmtId="0" fontId="9" fillId="0" borderId="10" xfId="0" applyFont="1" applyBorder="1" applyAlignment="1">
      <alignment horizontal="left" vertical="center"/>
    </xf>
    <xf numFmtId="0" fontId="9" fillId="0" borderId="0" xfId="0" applyFont="1" applyAlignment="1">
      <alignment horizontal="left" vertical="top" wrapText="1"/>
    </xf>
    <xf numFmtId="0" fontId="9" fillId="0" borderId="0" xfId="0" applyFont="1" applyAlignment="1">
      <alignment horizontal="left" wrapText="1"/>
    </xf>
    <xf numFmtId="14" fontId="11" fillId="0" borderId="8" xfId="0" applyNumberFormat="1" applyFont="1" applyBorder="1" applyAlignment="1">
      <alignment horizontal="left" vertical="center" wrapText="1"/>
    </xf>
    <xf numFmtId="14" fontId="11" fillId="0" borderId="0" xfId="0" applyNumberFormat="1" applyFont="1" applyAlignment="1">
      <alignment horizontal="left" vertical="center" wrapText="1"/>
    </xf>
    <xf numFmtId="14" fontId="11" fillId="0" borderId="9" xfId="0" applyNumberFormat="1" applyFont="1" applyBorder="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applyAlignment="1">
      <alignment horizontal="left"/>
    </xf>
    <xf numFmtId="0" fontId="9" fillId="0" borderId="0" xfId="0" applyFont="1" applyAlignment="1">
      <alignment horizontal="center" wrapText="1"/>
    </xf>
    <xf numFmtId="0" fontId="16" fillId="0" borderId="5" xfId="0" applyFont="1" applyBorder="1" applyAlignment="1">
      <alignment horizontal="center" vertical="center"/>
    </xf>
    <xf numFmtId="0" fontId="17" fillId="0" borderId="0" xfId="0" applyFont="1" applyAlignment="1">
      <alignment horizontal="center" wrapText="1"/>
    </xf>
    <xf numFmtId="41" fontId="19" fillId="0" borderId="3" xfId="1" applyNumberFormat="1" applyFont="1" applyBorder="1" applyAlignment="1">
      <alignment horizontal="center" vertical="center"/>
    </xf>
    <xf numFmtId="41" fontId="19" fillId="2" borderId="3" xfId="1" applyNumberFormat="1" applyFont="1" applyFill="1" applyBorder="1" applyAlignment="1">
      <alignment horizontal="center" vertical="center"/>
    </xf>
    <xf numFmtId="41" fontId="19" fillId="0" borderId="3" xfId="1" applyNumberFormat="1" applyFont="1" applyFill="1" applyBorder="1" applyAlignment="1">
      <alignment horizontal="center" vertical="center"/>
    </xf>
    <xf numFmtId="41" fontId="19" fillId="2" borderId="4" xfId="1" applyNumberFormat="1" applyFont="1" applyFill="1" applyBorder="1" applyAlignment="1">
      <alignment horizontal="center" vertical="center"/>
    </xf>
    <xf numFmtId="41" fontId="23" fillId="2" borderId="1" xfId="1" applyNumberFormat="1" applyFont="1" applyFill="1" applyBorder="1" applyAlignment="1">
      <alignment horizontal="center" vertical="center"/>
    </xf>
    <xf numFmtId="41" fontId="19" fillId="2" borderId="2" xfId="1" applyNumberFormat="1" applyFont="1" applyFill="1" applyBorder="1" applyAlignment="1">
      <alignment horizontal="center" vertical="center"/>
    </xf>
    <xf numFmtId="0" fontId="11" fillId="2" borderId="3" xfId="0" applyFont="1" applyFill="1" applyBorder="1" applyAlignment="1">
      <alignment vertical="center"/>
    </xf>
    <xf numFmtId="41" fontId="23" fillId="2" borderId="7" xfId="1" applyNumberFormat="1" applyFont="1" applyFill="1" applyBorder="1" applyAlignment="1">
      <alignment horizontal="center" vertical="center"/>
    </xf>
    <xf numFmtId="10" fontId="9" fillId="0" borderId="0" xfId="10" applyNumberFormat="1" applyFont="1"/>
  </cellXfs>
  <cellStyles count="11">
    <cellStyle name="Hipervínculo" xfId="9" builtinId="8"/>
    <cellStyle name="Millares [0]" xfId="1" builtinId="6"/>
    <cellStyle name="Millares [0] 2" xfId="3" xr:uid="{CA1E6C81-B413-441C-A440-8F99D266C71F}"/>
    <cellStyle name="Millares 2" xfId="7" xr:uid="{C7B6F4A7-0D07-4EBA-9738-8E1BDD7BAD6E}"/>
    <cellStyle name="Normal" xfId="0" builtinId="0"/>
    <cellStyle name="Normal 10" xfId="8" xr:uid="{FCE95D7B-5E7A-4FBC-9DA3-FA7A6391054A}"/>
    <cellStyle name="Normal 11" xfId="4" xr:uid="{6DEE41A6-C6CF-4935-8FD5-9AB6E42DDEBF}"/>
    <cellStyle name="Normal 2" xfId="2" xr:uid="{90BE483F-5CEF-4F2F-9D04-D05D94E5D190}"/>
    <cellStyle name="Normal 3" xfId="5" xr:uid="{AF09A1A4-806C-4584-9E84-33D92D8761AE}"/>
    <cellStyle name="Porcentaje" xfId="10" builtinId="5"/>
    <cellStyle name="Porcentaje 2" xfId="6"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F29"/>
  <sheetViews>
    <sheetView showGridLines="0" zoomScale="130" zoomScaleNormal="130" workbookViewId="0">
      <selection activeCell="C21" sqref="C21"/>
    </sheetView>
  </sheetViews>
  <sheetFormatPr baseColWidth="10" defaultColWidth="9.140625" defaultRowHeight="15"/>
  <cols>
    <col min="1" max="1" width="3.5703125" style="6" customWidth="1"/>
    <col min="2" max="2" width="52.7109375" style="6" customWidth="1"/>
    <col min="3" max="3" width="24.7109375" style="6" bestFit="1" customWidth="1"/>
    <col min="4" max="4" width="24.7109375" style="87" bestFit="1" customWidth="1"/>
    <col min="5" max="5" width="3.5703125" style="6" customWidth="1"/>
    <col min="6" max="6" width="7" style="30" customWidth="1"/>
    <col min="7" max="16384" width="9.140625" style="6"/>
  </cols>
  <sheetData>
    <row r="1" spans="1:5">
      <c r="A1" s="73" t="s">
        <v>5</v>
      </c>
    </row>
    <row r="2" spans="1:5">
      <c r="B2" s="169" t="s">
        <v>0</v>
      </c>
      <c r="C2" s="169"/>
      <c r="D2" s="169"/>
    </row>
    <row r="3" spans="1:5">
      <c r="B3" s="170" t="s">
        <v>1</v>
      </c>
      <c r="C3" s="170"/>
      <c r="D3" s="170"/>
    </row>
    <row r="4" spans="1:5">
      <c r="B4" s="171" t="s">
        <v>539</v>
      </c>
      <c r="C4" s="171"/>
      <c r="D4" s="171"/>
    </row>
    <row r="5" spans="1:5">
      <c r="B5" s="171" t="s">
        <v>6</v>
      </c>
      <c r="C5" s="171"/>
      <c r="D5" s="171"/>
    </row>
    <row r="7" spans="1:5">
      <c r="B7" s="99" t="s">
        <v>7</v>
      </c>
      <c r="C7" s="100">
        <v>45747</v>
      </c>
      <c r="D7" s="100">
        <v>45382</v>
      </c>
      <c r="E7" s="101"/>
    </row>
    <row r="8" spans="1:5">
      <c r="B8" s="102" t="s">
        <v>8</v>
      </c>
      <c r="C8" s="191">
        <v>36262192530</v>
      </c>
      <c r="D8" s="191">
        <v>20518279602</v>
      </c>
      <c r="E8" s="103"/>
    </row>
    <row r="9" spans="1:5">
      <c r="B9" s="102" t="s">
        <v>9</v>
      </c>
      <c r="C9" s="192">
        <v>104918902</v>
      </c>
      <c r="D9" s="192">
        <v>20176419128</v>
      </c>
      <c r="E9" s="103"/>
    </row>
    <row r="10" spans="1:5">
      <c r="B10" s="197" t="s">
        <v>10</v>
      </c>
      <c r="C10" s="193">
        <v>150062005</v>
      </c>
      <c r="D10" s="193">
        <v>107107119</v>
      </c>
      <c r="E10" s="105"/>
    </row>
    <row r="11" spans="1:5">
      <c r="B11" s="197" t="s">
        <v>728</v>
      </c>
      <c r="C11" s="193">
        <v>0</v>
      </c>
      <c r="D11" s="193">
        <v>30781669543</v>
      </c>
      <c r="E11" s="105"/>
    </row>
    <row r="12" spans="1:5">
      <c r="B12" s="197" t="s">
        <v>727</v>
      </c>
      <c r="C12" s="194">
        <v>730774716904</v>
      </c>
      <c r="D12" s="194">
        <v>465490897376</v>
      </c>
      <c r="E12" s="105"/>
    </row>
    <row r="13" spans="1:5">
      <c r="B13" s="109" t="s">
        <v>11</v>
      </c>
      <c r="C13" s="198">
        <f>SUM(C8:C12)</f>
        <v>767291890341</v>
      </c>
      <c r="D13" s="195">
        <f>SUM(D8:D12)</f>
        <v>537074372768</v>
      </c>
      <c r="E13" s="108"/>
    </row>
    <row r="14" spans="1:5">
      <c r="B14" s="106" t="s">
        <v>12</v>
      </c>
      <c r="C14" s="195"/>
      <c r="D14" s="195"/>
      <c r="E14" s="108"/>
    </row>
    <row r="15" spans="1:5">
      <c r="B15" s="110" t="s">
        <v>13</v>
      </c>
      <c r="C15" s="196">
        <v>0</v>
      </c>
      <c r="D15" s="196">
        <v>0</v>
      </c>
      <c r="E15" s="103"/>
    </row>
    <row r="16" spans="1:5">
      <c r="B16" s="111" t="s">
        <v>14</v>
      </c>
      <c r="C16" s="192">
        <v>1108281174</v>
      </c>
      <c r="D16" s="192">
        <v>696169594</v>
      </c>
      <c r="E16" s="103"/>
    </row>
    <row r="17" spans="2:5">
      <c r="B17" s="111" t="s">
        <v>15</v>
      </c>
      <c r="C17" s="192">
        <v>0</v>
      </c>
      <c r="D17" s="192">
        <v>28339676115</v>
      </c>
      <c r="E17" s="103"/>
    </row>
    <row r="18" spans="2:5">
      <c r="B18" s="102" t="s">
        <v>16</v>
      </c>
      <c r="C18" s="192">
        <v>3149529574</v>
      </c>
      <c r="D18" s="192">
        <v>0</v>
      </c>
      <c r="E18" s="103"/>
    </row>
    <row r="19" spans="2:5">
      <c r="B19" s="109" t="s">
        <v>17</v>
      </c>
      <c r="C19" s="107">
        <f>+SUM(C15:C18)</f>
        <v>4257810748</v>
      </c>
      <c r="D19" s="107">
        <f>+SUM(D15:D18)</f>
        <v>29035845709</v>
      </c>
      <c r="E19" s="108"/>
    </row>
    <row r="20" spans="2:5">
      <c r="B20" s="109" t="s">
        <v>18</v>
      </c>
      <c r="C20" s="112">
        <f>+C13-C19</f>
        <v>763034079593</v>
      </c>
      <c r="D20" s="112">
        <f>+D13-D19</f>
        <v>508038527059</v>
      </c>
      <c r="E20" s="113"/>
    </row>
    <row r="21" spans="2:5">
      <c r="B21" s="109" t="s">
        <v>19</v>
      </c>
      <c r="C21" s="165">
        <f>+C20/C22</f>
        <v>4629314.7882119799</v>
      </c>
      <c r="D21" s="165">
        <v>3258576.7693210002</v>
      </c>
      <c r="E21" s="113"/>
    </row>
    <row r="22" spans="2:5">
      <c r="B22" s="109" t="s">
        <v>20</v>
      </c>
      <c r="C22" s="166">
        <v>164826.57034599999</v>
      </c>
      <c r="D22" s="166">
        <v>155908.10437300001</v>
      </c>
    </row>
    <row r="23" spans="2:5">
      <c r="C23" s="114"/>
    </row>
    <row r="24" spans="2:5">
      <c r="B24" s="168" t="s">
        <v>538</v>
      </c>
      <c r="C24" s="168"/>
      <c r="D24" s="168"/>
      <c r="E24" s="61"/>
    </row>
    <row r="25" spans="2:5">
      <c r="B25" s="74"/>
      <c r="C25" s="115"/>
      <c r="E25" s="87"/>
    </row>
    <row r="26" spans="2:5">
      <c r="C26" s="21"/>
      <c r="D26" s="21"/>
      <c r="E26" s="116"/>
    </row>
    <row r="27" spans="2:5">
      <c r="C27" s="21"/>
      <c r="D27" s="21"/>
    </row>
    <row r="28" spans="2:5">
      <c r="C28" s="117"/>
    </row>
    <row r="29" spans="2:5">
      <c r="C29" s="118"/>
    </row>
  </sheetData>
  <mergeCells count="5">
    <mergeCell ref="B24:D24"/>
    <mergeCell ref="B2:D2"/>
    <mergeCell ref="B3:D3"/>
    <mergeCell ref="B4:D4"/>
    <mergeCell ref="B5:D5"/>
  </mergeCells>
  <hyperlinks>
    <hyperlink ref="A1" location="INDICE!A1" display="INDICE!A1" xr:uid="{6B0E43CA-D2DB-4852-9D6C-9F9A602766EB}"/>
  </hyperlinks>
  <pageMargins left="0.7" right="0.7" top="0.75" bottom="0.75" header="0.3" footer="0.3"/>
  <pageSetup orientation="portrait" r:id="rId1"/>
  <ignoredErrors>
    <ignoredError sqref="C13:D1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G21"/>
  <sheetViews>
    <sheetView showGridLines="0" workbookViewId="0">
      <selection activeCell="G12" sqref="G12"/>
    </sheetView>
  </sheetViews>
  <sheetFormatPr baseColWidth="10" defaultColWidth="11.42578125" defaultRowHeight="15"/>
  <cols>
    <col min="1" max="1" width="3.5703125" style="6" customWidth="1"/>
    <col min="2" max="2" width="52.7109375" style="6" customWidth="1"/>
    <col min="3" max="4" width="22.140625" style="6" bestFit="1" customWidth="1"/>
    <col min="5" max="5" width="3.5703125" style="6" customWidth="1"/>
    <col min="6" max="6" width="12.42578125" style="6" bestFit="1" customWidth="1"/>
    <col min="7" max="16384" width="11.42578125" style="6"/>
  </cols>
  <sheetData>
    <row r="1" spans="1:7">
      <c r="A1" s="73" t="s">
        <v>5</v>
      </c>
    </row>
    <row r="2" spans="1:7">
      <c r="B2" s="169" t="s">
        <v>0</v>
      </c>
      <c r="C2" s="169"/>
      <c r="D2" s="169"/>
    </row>
    <row r="3" spans="1:7">
      <c r="B3" s="170" t="s">
        <v>21</v>
      </c>
      <c r="C3" s="170"/>
      <c r="D3" s="170"/>
    </row>
    <row r="4" spans="1:7">
      <c r="B4" s="171" t="s">
        <v>539</v>
      </c>
      <c r="C4" s="171"/>
      <c r="D4" s="171"/>
    </row>
    <row r="5" spans="1:7">
      <c r="B5" s="171" t="s">
        <v>6</v>
      </c>
      <c r="C5" s="171"/>
      <c r="D5" s="171"/>
    </row>
    <row r="7" spans="1:7" s="74" customFormat="1">
      <c r="B7" s="88" t="s">
        <v>22</v>
      </c>
      <c r="C7" s="95">
        <f>+EAN!C7</f>
        <v>45747</v>
      </c>
      <c r="D7" s="95">
        <f>+EAN!D7</f>
        <v>45382</v>
      </c>
    </row>
    <row r="8" spans="1:7">
      <c r="B8" s="50" t="s">
        <v>23</v>
      </c>
      <c r="C8" s="96">
        <v>-3169866402</v>
      </c>
      <c r="D8" s="96">
        <v>-158106413</v>
      </c>
      <c r="F8" s="30"/>
      <c r="G8" s="31"/>
    </row>
    <row r="9" spans="1:7">
      <c r="B9" s="50" t="s">
        <v>24</v>
      </c>
      <c r="C9" s="60">
        <v>15941332928</v>
      </c>
      <c r="D9" s="60">
        <v>9274738074</v>
      </c>
    </row>
    <row r="10" spans="1:7">
      <c r="B10" s="50" t="s">
        <v>25</v>
      </c>
      <c r="C10" s="60">
        <v>351532683</v>
      </c>
      <c r="D10" s="60">
        <v>420128264</v>
      </c>
    </row>
    <row r="11" spans="1:7" s="74" customFormat="1">
      <c r="B11" s="75" t="s">
        <v>26</v>
      </c>
      <c r="C11" s="97">
        <f>SUM(C8:C10)</f>
        <v>13122999209</v>
      </c>
      <c r="D11" s="97">
        <f>SUM(D8:D10)</f>
        <v>9536759925</v>
      </c>
    </row>
    <row r="12" spans="1:7" s="74" customFormat="1">
      <c r="B12" s="55" t="s">
        <v>27</v>
      </c>
      <c r="C12" s="98"/>
      <c r="D12" s="98"/>
    </row>
    <row r="13" spans="1:7">
      <c r="B13" s="48" t="s">
        <v>730</v>
      </c>
      <c r="C13" s="83">
        <v>3162740998</v>
      </c>
      <c r="D13" s="83">
        <v>1991224077</v>
      </c>
    </row>
    <row r="14" spans="1:7">
      <c r="B14" s="50" t="s">
        <v>29</v>
      </c>
      <c r="C14" s="60">
        <v>100091998</v>
      </c>
      <c r="D14" s="60">
        <v>970669618</v>
      </c>
    </row>
    <row r="15" spans="1:7">
      <c r="B15" s="50" t="s">
        <v>30</v>
      </c>
      <c r="C15" s="60">
        <v>0</v>
      </c>
      <c r="D15" s="60">
        <v>0</v>
      </c>
    </row>
    <row r="16" spans="1:7" s="74" customFormat="1">
      <c r="B16" s="75" t="s">
        <v>31</v>
      </c>
      <c r="C16" s="97">
        <f>SUM(C13:C15)</f>
        <v>3262832996</v>
      </c>
      <c r="D16" s="97">
        <f>SUM(D13:D15)</f>
        <v>2961893695</v>
      </c>
    </row>
    <row r="17" spans="2:4" s="74" customFormat="1">
      <c r="B17" s="75" t="s">
        <v>32</v>
      </c>
      <c r="C17" s="97">
        <f>+C11-C16</f>
        <v>9860166213</v>
      </c>
      <c r="D17" s="97">
        <f>+D11-D16</f>
        <v>6574866230</v>
      </c>
    </row>
    <row r="19" spans="2:4">
      <c r="B19" s="168" t="s">
        <v>538</v>
      </c>
      <c r="C19" s="168"/>
      <c r="D19" s="168"/>
    </row>
    <row r="20" spans="2:4">
      <c r="C20" s="61"/>
      <c r="D20" s="61"/>
    </row>
    <row r="21" spans="2:4">
      <c r="C21" s="61"/>
      <c r="D21" s="61"/>
    </row>
  </sheetData>
  <mergeCells count="5">
    <mergeCell ref="B3:D3"/>
    <mergeCell ref="B4:D4"/>
    <mergeCell ref="B5:D5"/>
    <mergeCell ref="B19:D19"/>
    <mergeCell ref="B2:D2"/>
  </mergeCells>
  <hyperlinks>
    <hyperlink ref="A1" location="INDICE!A1" display="INDICE!A1" xr:uid="{A23ED2F9-D8EB-426D-AF3D-BC6E2634EFB9}"/>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J23"/>
  <sheetViews>
    <sheetView showGridLines="0" workbookViewId="0">
      <selection activeCell="E14" sqref="E14"/>
    </sheetView>
  </sheetViews>
  <sheetFormatPr baseColWidth="10" defaultColWidth="11.42578125" defaultRowHeight="15"/>
  <cols>
    <col min="1" max="1" width="3.5703125" style="6" customWidth="1"/>
    <col min="2" max="2" width="30.85546875" style="6" customWidth="1"/>
    <col min="3" max="3" width="24.7109375" style="6" bestFit="1" customWidth="1"/>
    <col min="4" max="4" width="22.140625" style="6" bestFit="1" customWidth="1"/>
    <col min="5" max="5" width="23.42578125" style="6" bestFit="1" customWidth="1"/>
    <col min="6" max="6" width="3.5703125" style="6" customWidth="1"/>
    <col min="7" max="7" width="18.7109375" style="6" bestFit="1" customWidth="1"/>
    <col min="8" max="8" width="13.5703125" style="6" bestFit="1" customWidth="1"/>
    <col min="9" max="16384" width="11.42578125" style="6"/>
  </cols>
  <sheetData>
    <row r="1" spans="1:10">
      <c r="A1" s="73" t="s">
        <v>5</v>
      </c>
    </row>
    <row r="2" spans="1:10">
      <c r="B2" s="169" t="s">
        <v>0</v>
      </c>
      <c r="C2" s="169"/>
      <c r="D2" s="169"/>
      <c r="E2" s="169"/>
    </row>
    <row r="3" spans="1:10">
      <c r="B3" s="170" t="s">
        <v>2</v>
      </c>
      <c r="C3" s="170"/>
      <c r="D3" s="170"/>
      <c r="E3" s="170"/>
    </row>
    <row r="4" spans="1:10">
      <c r="B4" s="171" t="s">
        <v>539</v>
      </c>
      <c r="C4" s="171"/>
      <c r="D4" s="171"/>
      <c r="E4" s="171"/>
    </row>
    <row r="5" spans="1:10">
      <c r="B5" s="171" t="s">
        <v>6</v>
      </c>
      <c r="C5" s="171"/>
      <c r="D5" s="171"/>
      <c r="E5" s="171"/>
    </row>
    <row r="7" spans="1:10">
      <c r="B7" s="88" t="s">
        <v>33</v>
      </c>
      <c r="C7" s="88" t="s">
        <v>34</v>
      </c>
      <c r="D7" s="88" t="s">
        <v>35</v>
      </c>
      <c r="E7" s="88" t="s">
        <v>444</v>
      </c>
    </row>
    <row r="8" spans="1:10">
      <c r="B8" s="75" t="s">
        <v>36</v>
      </c>
      <c r="C8" s="89">
        <v>635423002034</v>
      </c>
      <c r="D8" s="89">
        <v>33115225879</v>
      </c>
      <c r="E8" s="89">
        <v>668538227913</v>
      </c>
      <c r="G8" s="30"/>
      <c r="H8" s="30"/>
      <c r="I8" s="30"/>
      <c r="J8" s="31"/>
    </row>
    <row r="9" spans="1:10">
      <c r="B9" s="90" t="s">
        <v>37</v>
      </c>
      <c r="C9" s="91"/>
      <c r="D9" s="91"/>
      <c r="E9" s="91"/>
    </row>
    <row r="10" spans="1:10">
      <c r="B10" s="50" t="s">
        <v>38</v>
      </c>
      <c r="C10" s="161">
        <v>465961211365</v>
      </c>
      <c r="D10" s="161"/>
      <c r="E10" s="161"/>
    </row>
    <row r="11" spans="1:10">
      <c r="B11" s="50" t="s">
        <v>39</v>
      </c>
      <c r="C11" s="161">
        <v>-381325525898</v>
      </c>
      <c r="D11" s="161"/>
      <c r="E11" s="161"/>
    </row>
    <row r="12" spans="1:10">
      <c r="B12" s="93" t="s">
        <v>40</v>
      </c>
      <c r="C12" s="162">
        <f>+C10+C11</f>
        <v>84635685467</v>
      </c>
      <c r="D12" s="163"/>
      <c r="E12" s="163"/>
    </row>
    <row r="13" spans="1:10">
      <c r="B13" s="172" t="s">
        <v>41</v>
      </c>
      <c r="C13" s="174">
        <f>+C12+E8</f>
        <v>753173913380</v>
      </c>
      <c r="D13" s="174">
        <v>9860166213</v>
      </c>
      <c r="E13" s="164" t="s">
        <v>540</v>
      </c>
    </row>
    <row r="14" spans="1:10">
      <c r="B14" s="173"/>
      <c r="C14" s="175"/>
      <c r="D14" s="175"/>
      <c r="E14" s="162">
        <f>+C13+D13</f>
        <v>763034079593</v>
      </c>
      <c r="G14" s="87"/>
      <c r="H14" s="61"/>
    </row>
    <row r="15" spans="1:10">
      <c r="C15" s="70"/>
      <c r="D15" s="70"/>
      <c r="E15" s="70"/>
    </row>
    <row r="16" spans="1:10">
      <c r="B16" s="168" t="s">
        <v>538</v>
      </c>
      <c r="C16" s="168"/>
      <c r="D16" s="168"/>
      <c r="E16" s="168"/>
    </row>
    <row r="17" spans="3:3">
      <c r="C17" s="87"/>
    </row>
    <row r="18" spans="3:3">
      <c r="C18" s="87"/>
    </row>
    <row r="19" spans="3:3">
      <c r="C19" s="87"/>
    </row>
    <row r="20" spans="3:3">
      <c r="C20" s="87"/>
    </row>
    <row r="21" spans="3:3">
      <c r="C21" s="87"/>
    </row>
    <row r="23" spans="3:3">
      <c r="C23" s="61"/>
    </row>
  </sheetData>
  <mergeCells count="8">
    <mergeCell ref="B16:E16"/>
    <mergeCell ref="B2:E2"/>
    <mergeCell ref="B3:E3"/>
    <mergeCell ref="B4:E4"/>
    <mergeCell ref="B5:E5"/>
    <mergeCell ref="B13:B14"/>
    <mergeCell ref="C13:C14"/>
    <mergeCell ref="D13:D14"/>
  </mergeCells>
  <hyperlinks>
    <hyperlink ref="A1" location="INDICE!A1" display="INDICE" xr:uid="{3E3F3719-C5F9-4CB7-B7E1-53B29CBAE32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D37"/>
  <sheetViews>
    <sheetView showGridLines="0" workbookViewId="0">
      <selection activeCell="D30" sqref="D30"/>
    </sheetView>
  </sheetViews>
  <sheetFormatPr baseColWidth="10" defaultColWidth="11.42578125" defaultRowHeight="15"/>
  <cols>
    <col min="1" max="1" width="3.5703125" style="6" customWidth="1"/>
    <col min="2" max="2" width="58.140625" style="6" bestFit="1" customWidth="1"/>
    <col min="3" max="4" width="27.42578125" style="6" bestFit="1" customWidth="1"/>
    <col min="5" max="5" width="3.5703125" style="6" customWidth="1"/>
    <col min="6" max="16384" width="11.42578125" style="6"/>
  </cols>
  <sheetData>
    <row r="1" spans="1:4">
      <c r="A1" s="73" t="s">
        <v>5</v>
      </c>
    </row>
    <row r="2" spans="1:4">
      <c r="B2" s="169" t="s">
        <v>0</v>
      </c>
      <c r="C2" s="169"/>
      <c r="D2" s="169"/>
    </row>
    <row r="3" spans="1:4">
      <c r="B3" s="170" t="s">
        <v>3</v>
      </c>
      <c r="C3" s="170"/>
      <c r="D3" s="170"/>
    </row>
    <row r="4" spans="1:4">
      <c r="B4" s="171" t="str">
        <f>+EIE!B4</f>
        <v>Correspondiente al 31/03/2025 con cifras comparativas al 31/03/2024</v>
      </c>
      <c r="C4" s="171"/>
      <c r="D4" s="171"/>
    </row>
    <row r="5" spans="1:4">
      <c r="B5" s="171" t="s">
        <v>6</v>
      </c>
      <c r="C5" s="171"/>
      <c r="D5" s="171"/>
    </row>
    <row r="7" spans="1:4" s="74" customFormat="1">
      <c r="B7" s="35" t="s">
        <v>42</v>
      </c>
      <c r="C7" s="36">
        <f>+EIE!C7</f>
        <v>45747</v>
      </c>
      <c r="D7" s="36">
        <v>45382</v>
      </c>
    </row>
    <row r="8" spans="1:4" s="74" customFormat="1">
      <c r="B8" s="75" t="s">
        <v>43</v>
      </c>
      <c r="C8" s="76">
        <v>24609356055</v>
      </c>
      <c r="D8" s="76">
        <v>33461031033</v>
      </c>
    </row>
    <row r="9" spans="1:4" s="74" customFormat="1">
      <c r="B9" s="77" t="s">
        <v>44</v>
      </c>
      <c r="C9" s="76"/>
      <c r="D9" s="76"/>
    </row>
    <row r="10" spans="1:4" s="74" customFormat="1">
      <c r="B10" s="77" t="s">
        <v>45</v>
      </c>
      <c r="C10" s="78"/>
      <c r="D10" s="78"/>
    </row>
    <row r="11" spans="1:4">
      <c r="B11" s="19" t="s">
        <v>46</v>
      </c>
      <c r="C11" s="60">
        <v>351532683</v>
      </c>
      <c r="D11" s="60">
        <v>420128264</v>
      </c>
    </row>
    <row r="12" spans="1:4">
      <c r="B12" s="19" t="s">
        <v>47</v>
      </c>
      <c r="C12" s="60">
        <v>-45268647331</v>
      </c>
      <c r="D12" s="60">
        <v>-54599259419</v>
      </c>
    </row>
    <row r="13" spans="1:4">
      <c r="B13" s="19" t="s">
        <v>48</v>
      </c>
      <c r="C13" s="60">
        <v>0</v>
      </c>
      <c r="D13" s="60">
        <v>0</v>
      </c>
    </row>
    <row r="14" spans="1:4" s="74" customFormat="1">
      <c r="B14" s="79" t="s">
        <v>49</v>
      </c>
      <c r="C14" s="78"/>
      <c r="D14" s="78"/>
    </row>
    <row r="15" spans="1:4">
      <c r="B15" s="19" t="s">
        <v>50</v>
      </c>
      <c r="C15" s="60">
        <v>0</v>
      </c>
      <c r="D15" s="60">
        <v>0</v>
      </c>
    </row>
    <row r="16" spans="1:4">
      <c r="B16" s="19" t="s">
        <v>51</v>
      </c>
      <c r="C16" s="60">
        <v>0</v>
      </c>
      <c r="D16" s="60">
        <v>-874187511499</v>
      </c>
    </row>
    <row r="17" spans="2:4">
      <c r="B17" s="19" t="s">
        <v>52</v>
      </c>
      <c r="C17" s="60">
        <v>-808997712550</v>
      </c>
      <c r="D17" s="60">
        <v>-1867805333</v>
      </c>
    </row>
    <row r="18" spans="2:4">
      <c r="B18" s="19" t="s">
        <v>53</v>
      </c>
      <c r="C18" s="60">
        <v>-3066162604</v>
      </c>
      <c r="D18" s="60">
        <v>0</v>
      </c>
    </row>
    <row r="19" spans="2:4">
      <c r="B19" s="19" t="s">
        <v>54</v>
      </c>
      <c r="C19" s="60">
        <v>0</v>
      </c>
      <c r="D19" s="60">
        <v>0</v>
      </c>
    </row>
    <row r="20" spans="2:4">
      <c r="B20" s="19" t="s">
        <v>55</v>
      </c>
      <c r="C20" s="60">
        <v>0</v>
      </c>
      <c r="D20" s="60">
        <v>666754527185</v>
      </c>
    </row>
    <row r="21" spans="2:4">
      <c r="B21" s="19" t="s">
        <v>56</v>
      </c>
      <c r="C21" s="60">
        <v>612395200210</v>
      </c>
      <c r="D21" s="60">
        <v>168075728196</v>
      </c>
    </row>
    <row r="22" spans="2:4">
      <c r="B22" s="19" t="s">
        <v>57</v>
      </c>
      <c r="C22" s="80">
        <v>169309082438</v>
      </c>
      <c r="D22" s="80">
        <v>0</v>
      </c>
    </row>
    <row r="23" spans="2:4" s="33" customFormat="1" ht="30">
      <c r="B23" s="81" t="s">
        <v>58</v>
      </c>
      <c r="C23" s="82">
        <f>SUM(C9:C22)</f>
        <v>-75276707154</v>
      </c>
      <c r="D23" s="82">
        <v>-95404192606</v>
      </c>
    </row>
    <row r="24" spans="2:4" ht="6.75" customHeight="1">
      <c r="B24" s="19"/>
      <c r="C24" s="83"/>
      <c r="D24" s="83"/>
    </row>
    <row r="25" spans="2:4" s="74" customFormat="1">
      <c r="B25" s="77" t="s">
        <v>59</v>
      </c>
      <c r="C25" s="78"/>
      <c r="D25" s="78"/>
    </row>
    <row r="26" spans="2:4">
      <c r="B26" s="19" t="s">
        <v>60</v>
      </c>
      <c r="C26" s="60">
        <v>-379031667736</v>
      </c>
      <c r="D26" s="60">
        <v>-241161290875</v>
      </c>
    </row>
    <row r="27" spans="2:4">
      <c r="B27" s="19" t="s">
        <v>38</v>
      </c>
      <c r="C27" s="80">
        <v>465961211365</v>
      </c>
      <c r="D27" s="80">
        <v>323622732050</v>
      </c>
    </row>
    <row r="28" spans="2:4" s="32" customFormat="1" ht="30">
      <c r="B28" s="84" t="s">
        <v>61</v>
      </c>
      <c r="C28" s="82">
        <f>+C26+C27</f>
        <v>86929543629</v>
      </c>
      <c r="D28" s="82">
        <v>82461441175</v>
      </c>
    </row>
    <row r="29" spans="2:4" ht="6.75" customHeight="1">
      <c r="B29" s="19"/>
      <c r="C29" s="85"/>
      <c r="D29" s="85"/>
    </row>
    <row r="30" spans="2:4" s="74" customFormat="1">
      <c r="B30" s="75" t="s">
        <v>62</v>
      </c>
      <c r="C30" s="86">
        <f>+C8+C23+C28</f>
        <v>36262192530</v>
      </c>
      <c r="D30" s="86">
        <v>20518279602</v>
      </c>
    </row>
    <row r="32" spans="2:4">
      <c r="B32" s="168" t="s">
        <v>538</v>
      </c>
      <c r="C32" s="168"/>
      <c r="D32" s="168"/>
    </row>
    <row r="33" spans="3:4">
      <c r="C33" s="61"/>
      <c r="D33" s="61"/>
    </row>
    <row r="34" spans="3:4">
      <c r="C34" s="61"/>
      <c r="D34" s="61"/>
    </row>
    <row r="35" spans="3:4">
      <c r="C35" s="87"/>
    </row>
    <row r="36" spans="3:4">
      <c r="C36" s="87"/>
      <c r="D36" s="136"/>
    </row>
    <row r="37" spans="3:4">
      <c r="C37" s="61"/>
      <c r="D37" s="136"/>
    </row>
  </sheetData>
  <mergeCells count="5">
    <mergeCell ref="B3:D3"/>
    <mergeCell ref="B4:D4"/>
    <mergeCell ref="B5:D5"/>
    <mergeCell ref="B32:D32"/>
    <mergeCell ref="B2:D2"/>
  </mergeCells>
  <hyperlinks>
    <hyperlink ref="A1" location="INDICE!A1" display="INDICE" xr:uid="{630895AD-8647-40C8-91E2-41E112A0799E}"/>
  </hyperlinks>
  <pageMargins left="0.7" right="0.7" top="0.75" bottom="0.75" header="0.3" footer="0.3"/>
  <pageSetup orientation="portrait" r:id="rId1"/>
  <ignoredErrors>
    <ignoredError sqref="C2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theme="9" tint="0.79998168889431442"/>
  </sheetPr>
  <dimension ref="A1:M918"/>
  <sheetViews>
    <sheetView showGridLines="0" tabSelected="1" workbookViewId="0">
      <pane ySplit="3" topLeftCell="A883" activePane="bottomLeft" state="frozen"/>
      <selection activeCell="B2" sqref="B2:F24"/>
      <selection pane="bottomLeft" activeCell="D890" sqref="D890"/>
    </sheetView>
  </sheetViews>
  <sheetFormatPr baseColWidth="10" defaultColWidth="11.42578125" defaultRowHeight="15"/>
  <cols>
    <col min="1" max="1" width="3.5703125" style="6" customWidth="1"/>
    <col min="2" max="2" width="34.28515625" style="6" customWidth="1"/>
    <col min="3" max="4" width="25.28515625" style="6" customWidth="1"/>
    <col min="5" max="5" width="22.140625" style="6" bestFit="1" customWidth="1"/>
    <col min="6" max="6" width="24.140625" style="6" customWidth="1"/>
    <col min="7" max="7" width="14.5703125" style="6" customWidth="1"/>
    <col min="8" max="8" width="13.42578125" style="6" bestFit="1" customWidth="1"/>
    <col min="9" max="9" width="18.7109375" style="6" bestFit="1" customWidth="1"/>
    <col min="10" max="10" width="19.7109375" style="6" bestFit="1" customWidth="1"/>
    <col min="11" max="11" width="19.42578125" style="6" bestFit="1" customWidth="1"/>
    <col min="12" max="12" width="18.5703125" style="6" bestFit="1" customWidth="1"/>
    <col min="13" max="13" width="10.28515625" style="6" bestFit="1" customWidth="1"/>
    <col min="14" max="16384" width="11.42578125" style="6"/>
  </cols>
  <sheetData>
    <row r="1" spans="1:11">
      <c r="A1" s="28" t="s">
        <v>5</v>
      </c>
    </row>
    <row r="2" spans="1:11" s="29" customFormat="1">
      <c r="B2" s="169" t="s">
        <v>0</v>
      </c>
      <c r="C2" s="169"/>
      <c r="D2" s="169"/>
      <c r="E2" s="169"/>
      <c r="F2" s="169"/>
    </row>
    <row r="3" spans="1:11" s="29" customFormat="1">
      <c r="B3" s="190" t="s">
        <v>4</v>
      </c>
      <c r="C3" s="190"/>
      <c r="D3" s="190"/>
      <c r="E3" s="190"/>
      <c r="F3" s="190"/>
      <c r="H3" s="30"/>
      <c r="I3" s="30"/>
      <c r="J3" s="30"/>
      <c r="K3" s="31"/>
    </row>
    <row r="4" spans="1:11" s="29" customFormat="1">
      <c r="B4" s="186" t="s">
        <v>63</v>
      </c>
      <c r="C4" s="186"/>
      <c r="D4" s="186"/>
      <c r="E4" s="186"/>
      <c r="F4" s="186"/>
    </row>
    <row r="5" spans="1:11" s="29" customFormat="1">
      <c r="B5" s="32"/>
      <c r="C5" s="32"/>
      <c r="D5" s="32"/>
      <c r="E5" s="32"/>
      <c r="F5" s="32"/>
    </row>
    <row r="6" spans="1:11" s="29" customFormat="1">
      <c r="B6" s="180" t="s">
        <v>64</v>
      </c>
      <c r="C6" s="180"/>
      <c r="D6" s="180"/>
      <c r="E6" s="180"/>
      <c r="F6" s="180"/>
    </row>
    <row r="7" spans="1:11" s="29" customFormat="1">
      <c r="B7" s="180"/>
      <c r="C7" s="180"/>
      <c r="D7" s="180"/>
      <c r="E7" s="180"/>
      <c r="F7" s="180"/>
    </row>
    <row r="8" spans="1:11" s="29" customFormat="1">
      <c r="B8" s="180"/>
      <c r="C8" s="180"/>
      <c r="D8" s="180"/>
      <c r="E8" s="180"/>
      <c r="F8" s="180"/>
    </row>
    <row r="9" spans="1:11" s="29" customFormat="1">
      <c r="B9" s="180"/>
      <c r="C9" s="180"/>
      <c r="D9" s="180"/>
      <c r="E9" s="180"/>
      <c r="F9" s="180"/>
    </row>
    <row r="10" spans="1:11" s="29" customFormat="1">
      <c r="B10" s="180"/>
      <c r="C10" s="180"/>
      <c r="D10" s="180"/>
      <c r="E10" s="180"/>
      <c r="F10" s="180"/>
    </row>
    <row r="11" spans="1:11" s="29" customFormat="1">
      <c r="B11" s="180"/>
      <c r="C11" s="180"/>
      <c r="D11" s="180"/>
      <c r="E11" s="180"/>
      <c r="F11" s="180"/>
    </row>
    <row r="12" spans="1:11" s="29" customFormat="1">
      <c r="B12" s="180"/>
      <c r="C12" s="180"/>
      <c r="D12" s="180"/>
      <c r="E12" s="180"/>
      <c r="F12" s="180"/>
    </row>
    <row r="13" spans="1:11" s="29" customFormat="1">
      <c r="B13" s="180"/>
      <c r="C13" s="180"/>
      <c r="D13" s="180"/>
      <c r="E13" s="180"/>
      <c r="F13" s="180"/>
    </row>
    <row r="14" spans="1:11" s="29" customFormat="1">
      <c r="B14" s="180"/>
      <c r="C14" s="180"/>
      <c r="D14" s="180"/>
      <c r="E14" s="180"/>
      <c r="F14" s="180"/>
    </row>
    <row r="15" spans="1:11" s="29" customFormat="1">
      <c r="B15" s="180"/>
      <c r="C15" s="180"/>
      <c r="D15" s="180"/>
      <c r="E15" s="180"/>
      <c r="F15" s="180"/>
    </row>
    <row r="16" spans="1:11" s="29" customFormat="1">
      <c r="B16" s="180"/>
      <c r="C16" s="180"/>
      <c r="D16" s="180"/>
      <c r="E16" s="180"/>
      <c r="F16" s="180"/>
    </row>
    <row r="17" spans="2:6" s="29" customFormat="1">
      <c r="B17" s="186" t="s">
        <v>65</v>
      </c>
      <c r="C17" s="186"/>
      <c r="D17" s="186"/>
      <c r="E17" s="186"/>
      <c r="F17" s="186"/>
    </row>
    <row r="18" spans="2:6" s="29" customFormat="1">
      <c r="B18" s="32"/>
      <c r="C18" s="32"/>
      <c r="D18" s="32"/>
      <c r="E18" s="32"/>
      <c r="F18" s="32"/>
    </row>
    <row r="19" spans="2:6" s="29" customFormat="1">
      <c r="B19" s="186" t="s">
        <v>66</v>
      </c>
      <c r="C19" s="186"/>
      <c r="D19" s="186"/>
      <c r="E19" s="186"/>
      <c r="F19" s="186"/>
    </row>
    <row r="20" spans="2:6" s="29" customFormat="1">
      <c r="B20" s="180" t="s">
        <v>67</v>
      </c>
      <c r="C20" s="180"/>
      <c r="D20" s="180"/>
      <c r="E20" s="180"/>
      <c r="F20" s="180"/>
    </row>
    <row r="21" spans="2:6" s="29" customFormat="1">
      <c r="B21" s="180"/>
      <c r="C21" s="180"/>
      <c r="D21" s="180"/>
      <c r="E21" s="180"/>
      <c r="F21" s="180"/>
    </row>
    <row r="22" spans="2:6" s="29" customFormat="1">
      <c r="B22" s="180"/>
      <c r="C22" s="180"/>
      <c r="D22" s="180"/>
      <c r="E22" s="180"/>
      <c r="F22" s="180"/>
    </row>
    <row r="23" spans="2:6" s="29" customFormat="1">
      <c r="B23" s="180"/>
      <c r="C23" s="180"/>
      <c r="D23" s="180"/>
      <c r="E23" s="180"/>
      <c r="F23" s="180"/>
    </row>
    <row r="24" spans="2:6" s="29" customFormat="1">
      <c r="B24" s="180"/>
      <c r="C24" s="180"/>
      <c r="D24" s="180"/>
      <c r="E24" s="180"/>
      <c r="F24" s="180"/>
    </row>
    <row r="25" spans="2:6" s="29" customFormat="1">
      <c r="B25" s="180"/>
      <c r="C25" s="180"/>
      <c r="D25" s="180"/>
      <c r="E25" s="180"/>
      <c r="F25" s="180"/>
    </row>
    <row r="26" spans="2:6" s="29" customFormat="1">
      <c r="B26" s="180"/>
      <c r="C26" s="180"/>
      <c r="D26" s="180"/>
      <c r="E26" s="180"/>
      <c r="F26" s="180"/>
    </row>
    <row r="27" spans="2:6" s="29" customFormat="1">
      <c r="B27" s="180"/>
      <c r="C27" s="180"/>
      <c r="D27" s="180"/>
      <c r="E27" s="180"/>
      <c r="F27" s="180"/>
    </row>
    <row r="28" spans="2:6" s="29" customFormat="1">
      <c r="B28" s="180"/>
      <c r="C28" s="180"/>
      <c r="D28" s="180"/>
      <c r="E28" s="180"/>
      <c r="F28" s="180"/>
    </row>
    <row r="29" spans="2:6" s="29" customFormat="1">
      <c r="B29" s="180"/>
      <c r="C29" s="180"/>
      <c r="D29" s="180"/>
      <c r="E29" s="180"/>
      <c r="F29" s="180"/>
    </row>
    <row r="30" spans="2:6" s="29" customFormat="1">
      <c r="B30" s="180"/>
      <c r="C30" s="180"/>
      <c r="D30" s="180"/>
      <c r="E30" s="180"/>
      <c r="F30" s="180"/>
    </row>
    <row r="31" spans="2:6" s="29" customFormat="1">
      <c r="B31" s="180"/>
      <c r="C31" s="180"/>
      <c r="D31" s="180"/>
      <c r="E31" s="180"/>
      <c r="F31" s="180"/>
    </row>
    <row r="32" spans="2:6" s="29" customFormat="1">
      <c r="B32" s="180"/>
      <c r="C32" s="180"/>
      <c r="D32" s="180"/>
      <c r="E32" s="180"/>
      <c r="F32" s="180"/>
    </row>
    <row r="33" spans="2:6" s="29" customFormat="1">
      <c r="B33" s="180"/>
      <c r="C33" s="180"/>
      <c r="D33" s="180"/>
      <c r="E33" s="180"/>
      <c r="F33" s="180"/>
    </row>
    <row r="34" spans="2:6" s="29" customFormat="1">
      <c r="B34" s="180"/>
      <c r="C34" s="180"/>
      <c r="D34" s="180"/>
      <c r="E34" s="180"/>
      <c r="F34" s="180"/>
    </row>
    <row r="35" spans="2:6" s="29" customFormat="1">
      <c r="B35" s="180"/>
      <c r="C35" s="180"/>
      <c r="D35" s="180"/>
      <c r="E35" s="180"/>
      <c r="F35" s="180"/>
    </row>
    <row r="36" spans="2:6" s="29" customFormat="1">
      <c r="B36" s="180"/>
      <c r="C36" s="180"/>
      <c r="D36" s="180"/>
      <c r="E36" s="180"/>
      <c r="F36" s="180"/>
    </row>
    <row r="37" spans="2:6" s="29" customFormat="1">
      <c r="B37" s="180"/>
      <c r="C37" s="180"/>
      <c r="D37" s="180"/>
      <c r="E37" s="180"/>
      <c r="F37" s="180"/>
    </row>
    <row r="38" spans="2:6" s="29" customFormat="1">
      <c r="B38" s="180"/>
      <c r="C38" s="180"/>
      <c r="D38" s="180"/>
      <c r="E38" s="180"/>
      <c r="F38" s="180"/>
    </row>
    <row r="39" spans="2:6" s="29" customFormat="1">
      <c r="B39" s="180"/>
      <c r="C39" s="180"/>
      <c r="D39" s="180"/>
      <c r="E39" s="180"/>
      <c r="F39" s="180"/>
    </row>
    <row r="40" spans="2:6" s="29" customFormat="1">
      <c r="B40" s="180"/>
      <c r="C40" s="180"/>
      <c r="D40" s="180"/>
      <c r="E40" s="180"/>
      <c r="F40" s="180"/>
    </row>
    <row r="41" spans="2:6" s="29" customFormat="1">
      <c r="B41" s="180"/>
      <c r="C41" s="180"/>
      <c r="D41" s="180"/>
      <c r="E41" s="180"/>
      <c r="F41" s="180"/>
    </row>
    <row r="42" spans="2:6" s="29" customFormat="1">
      <c r="B42" s="180"/>
      <c r="C42" s="180"/>
      <c r="D42" s="180"/>
      <c r="E42" s="180"/>
      <c r="F42" s="180"/>
    </row>
    <row r="43" spans="2:6" s="29" customFormat="1">
      <c r="B43" s="180"/>
      <c r="C43" s="180"/>
      <c r="D43" s="180"/>
      <c r="E43" s="180"/>
      <c r="F43" s="180"/>
    </row>
    <row r="44" spans="2:6" s="29" customFormat="1">
      <c r="B44" s="180"/>
      <c r="C44" s="180"/>
      <c r="D44" s="180"/>
      <c r="E44" s="180"/>
      <c r="F44" s="180"/>
    </row>
    <row r="45" spans="2:6" s="29" customFormat="1">
      <c r="B45" s="180"/>
      <c r="C45" s="180"/>
      <c r="D45" s="180"/>
      <c r="E45" s="180"/>
      <c r="F45" s="180"/>
    </row>
    <row r="46" spans="2:6" s="29" customFormat="1">
      <c r="B46" s="186" t="s">
        <v>68</v>
      </c>
      <c r="C46" s="186"/>
      <c r="D46" s="186"/>
      <c r="E46" s="186"/>
      <c r="F46" s="186"/>
    </row>
    <row r="47" spans="2:6" s="29" customFormat="1">
      <c r="B47" s="180" t="s">
        <v>69</v>
      </c>
      <c r="C47" s="180"/>
      <c r="D47" s="180"/>
      <c r="E47" s="180"/>
      <c r="F47" s="180"/>
    </row>
    <row r="48" spans="2:6" s="29" customFormat="1">
      <c r="B48" s="180"/>
      <c r="C48" s="180"/>
      <c r="D48" s="180"/>
      <c r="E48" s="180"/>
      <c r="F48" s="180"/>
    </row>
    <row r="49" spans="2:6" s="29" customFormat="1">
      <c r="B49" s="180"/>
      <c r="C49" s="180"/>
      <c r="D49" s="180"/>
      <c r="E49" s="180"/>
      <c r="F49" s="180"/>
    </row>
    <row r="50" spans="2:6" s="29" customFormat="1">
      <c r="B50" s="185" t="s">
        <v>70</v>
      </c>
      <c r="C50" s="185"/>
      <c r="D50" s="185"/>
      <c r="E50" s="185"/>
      <c r="F50" s="185"/>
    </row>
    <row r="51" spans="2:6" s="29" customFormat="1">
      <c r="B51" s="188"/>
      <c r="C51" s="188"/>
      <c r="D51" s="188"/>
      <c r="E51" s="188"/>
      <c r="F51" s="188"/>
    </row>
    <row r="52" spans="2:6" s="29" customFormat="1">
      <c r="B52" s="180" t="s">
        <v>71</v>
      </c>
      <c r="C52" s="180"/>
      <c r="D52" s="180"/>
      <c r="E52" s="180"/>
      <c r="F52" s="180"/>
    </row>
    <row r="53" spans="2:6" s="29" customFormat="1">
      <c r="B53" s="180"/>
      <c r="C53" s="180"/>
      <c r="D53" s="180"/>
      <c r="E53" s="180"/>
      <c r="F53" s="180"/>
    </row>
    <row r="54" spans="2:6" s="29" customFormat="1" ht="21" customHeight="1">
      <c r="B54" s="180"/>
      <c r="C54" s="180"/>
      <c r="D54" s="180"/>
      <c r="E54" s="180"/>
      <c r="F54" s="180"/>
    </row>
    <row r="55" spans="2:6" s="29" customFormat="1">
      <c r="B55" s="180" t="s">
        <v>541</v>
      </c>
      <c r="C55" s="180"/>
      <c r="D55" s="180"/>
      <c r="E55" s="180"/>
      <c r="F55" s="180"/>
    </row>
    <row r="56" spans="2:6" s="29" customFormat="1" ht="20.25" customHeight="1">
      <c r="B56" s="180"/>
      <c r="C56" s="180"/>
      <c r="D56" s="180"/>
      <c r="E56" s="180"/>
      <c r="F56" s="180"/>
    </row>
    <row r="57" spans="2:6" s="29" customFormat="1">
      <c r="B57" s="180" t="s">
        <v>72</v>
      </c>
      <c r="C57" s="180"/>
      <c r="D57" s="180"/>
      <c r="E57" s="180"/>
      <c r="F57" s="180"/>
    </row>
    <row r="58" spans="2:6" s="29" customFormat="1" ht="21" customHeight="1">
      <c r="B58" s="180"/>
      <c r="C58" s="180"/>
      <c r="D58" s="180"/>
      <c r="E58" s="180"/>
      <c r="F58" s="180"/>
    </row>
    <row r="59" spans="2:6" s="29" customFormat="1">
      <c r="B59" s="180" t="s">
        <v>73</v>
      </c>
      <c r="C59" s="180"/>
      <c r="D59" s="180"/>
      <c r="E59" s="180"/>
      <c r="F59" s="180"/>
    </row>
    <row r="60" spans="2:6" s="29" customFormat="1">
      <c r="B60" s="180"/>
      <c r="C60" s="180"/>
      <c r="D60" s="180"/>
      <c r="E60" s="180"/>
      <c r="F60" s="180"/>
    </row>
    <row r="61" spans="2:6" s="29" customFormat="1">
      <c r="B61" s="181" t="s">
        <v>74</v>
      </c>
      <c r="C61" s="181"/>
      <c r="D61" s="181"/>
      <c r="E61" s="181"/>
      <c r="F61" s="181"/>
    </row>
    <row r="62" spans="2:6" s="29" customFormat="1">
      <c r="B62" s="181"/>
      <c r="C62" s="181"/>
      <c r="D62" s="181"/>
      <c r="E62" s="181"/>
      <c r="F62" s="181"/>
    </row>
    <row r="63" spans="2:6" s="29" customFormat="1">
      <c r="B63" s="181" t="s">
        <v>75</v>
      </c>
      <c r="C63" s="181"/>
      <c r="D63" s="181"/>
      <c r="E63" s="181"/>
      <c r="F63" s="181"/>
    </row>
    <row r="64" spans="2:6" s="29" customFormat="1">
      <c r="B64" s="181"/>
      <c r="C64" s="181"/>
      <c r="D64" s="181"/>
      <c r="E64" s="181"/>
      <c r="F64" s="181"/>
    </row>
    <row r="65" spans="2:6" s="29" customFormat="1">
      <c r="B65" s="181" t="s">
        <v>76</v>
      </c>
      <c r="C65" s="181"/>
      <c r="D65" s="181"/>
      <c r="E65" s="181"/>
      <c r="F65" s="181"/>
    </row>
    <row r="66" spans="2:6" s="29" customFormat="1">
      <c r="B66" s="181"/>
      <c r="C66" s="181"/>
      <c r="D66" s="181"/>
      <c r="E66" s="181"/>
      <c r="F66" s="181"/>
    </row>
    <row r="67" spans="2:6" s="29" customFormat="1"/>
    <row r="68" spans="2:6" s="37" customFormat="1">
      <c r="B68" s="35" t="s">
        <v>42</v>
      </c>
      <c r="C68" s="36">
        <v>45747</v>
      </c>
      <c r="D68" s="36">
        <v>45657</v>
      </c>
      <c r="E68" s="36">
        <v>45382</v>
      </c>
    </row>
    <row r="69" spans="2:6">
      <c r="B69" s="38" t="s">
        <v>77</v>
      </c>
      <c r="C69" s="39">
        <v>7973.54</v>
      </c>
      <c r="D69" s="39">
        <v>7812.22</v>
      </c>
      <c r="E69" s="39">
        <v>7377.82</v>
      </c>
    </row>
    <row r="70" spans="2:6">
      <c r="B70" s="38" t="s">
        <v>78</v>
      </c>
      <c r="C70" s="39">
        <v>7983.79</v>
      </c>
      <c r="D70" s="39">
        <v>7843.41</v>
      </c>
      <c r="E70" s="39">
        <v>7411.91</v>
      </c>
    </row>
    <row r="71" spans="2:6" s="29" customFormat="1"/>
    <row r="72" spans="2:6" s="29" customFormat="1">
      <c r="B72" s="186" t="s">
        <v>79</v>
      </c>
      <c r="C72" s="186"/>
      <c r="D72" s="186"/>
      <c r="E72" s="186"/>
      <c r="F72" s="186"/>
    </row>
    <row r="73" spans="2:6" s="29" customFormat="1">
      <c r="B73" s="180" t="s">
        <v>80</v>
      </c>
      <c r="C73" s="180"/>
      <c r="D73" s="180"/>
      <c r="E73" s="180"/>
      <c r="F73" s="180"/>
    </row>
    <row r="74" spans="2:6" s="29" customFormat="1">
      <c r="B74" s="180"/>
      <c r="C74" s="180"/>
      <c r="D74" s="180"/>
      <c r="E74" s="180"/>
      <c r="F74" s="180"/>
    </row>
    <row r="75" spans="2:6" s="29" customFormat="1">
      <c r="B75" s="186" t="s">
        <v>81</v>
      </c>
      <c r="C75" s="186"/>
      <c r="D75" s="186"/>
      <c r="E75" s="186"/>
      <c r="F75" s="186"/>
    </row>
    <row r="76" spans="2:6" s="29" customFormat="1">
      <c r="B76" s="181" t="s">
        <v>82</v>
      </c>
      <c r="C76" s="181"/>
      <c r="D76" s="181"/>
      <c r="E76" s="181"/>
      <c r="F76" s="181"/>
    </row>
    <row r="77" spans="2:6" s="29" customFormat="1">
      <c r="B77" s="181"/>
      <c r="C77" s="181"/>
      <c r="D77" s="181"/>
      <c r="E77" s="181"/>
      <c r="F77" s="181"/>
    </row>
    <row r="78" spans="2:6" s="29" customFormat="1">
      <c r="B78" s="34"/>
      <c r="C78" s="34"/>
      <c r="D78" s="34"/>
      <c r="E78" s="34"/>
      <c r="F78" s="34"/>
    </row>
    <row r="79" spans="2:6" s="29" customFormat="1">
      <c r="B79" s="187" t="s">
        <v>729</v>
      </c>
      <c r="C79" s="187"/>
      <c r="D79" s="187"/>
      <c r="E79" s="187"/>
      <c r="F79" s="187"/>
    </row>
    <row r="80" spans="2:6" s="29" customFormat="1">
      <c r="B80" s="181" t="s">
        <v>731</v>
      </c>
      <c r="C80" s="181"/>
      <c r="D80" s="181"/>
      <c r="E80" s="181"/>
      <c r="F80" s="181"/>
    </row>
    <row r="81" spans="2:6" s="29" customFormat="1">
      <c r="B81" s="181"/>
      <c r="C81" s="181"/>
      <c r="D81" s="181"/>
      <c r="E81" s="181"/>
      <c r="F81" s="181"/>
    </row>
    <row r="82" spans="2:6" s="29" customFormat="1">
      <c r="B82" s="181"/>
      <c r="C82" s="181"/>
      <c r="D82" s="181"/>
      <c r="E82" s="181"/>
      <c r="F82" s="181"/>
    </row>
    <row r="83" spans="2:6" s="29" customFormat="1">
      <c r="B83" s="34"/>
      <c r="C83" s="34"/>
      <c r="D83" s="34"/>
      <c r="E83" s="34"/>
      <c r="F83" s="34"/>
    </row>
    <row r="84" spans="2:6" s="29" customFormat="1">
      <c r="B84" s="189" t="s">
        <v>42</v>
      </c>
      <c r="C84" s="189"/>
      <c r="D84" s="36">
        <f>+EFE!C7</f>
        <v>45747</v>
      </c>
      <c r="E84" s="36">
        <f>+EFE!D7</f>
        <v>45382</v>
      </c>
    </row>
    <row r="85" spans="2:6" s="29" customFormat="1">
      <c r="B85" s="179" t="s">
        <v>28</v>
      </c>
      <c r="C85" s="179"/>
      <c r="D85" s="40">
        <v>3162740998</v>
      </c>
      <c r="E85" s="40">
        <v>1991224077</v>
      </c>
    </row>
    <row r="86" spans="2:6" s="29" customFormat="1">
      <c r="B86" s="189" t="s">
        <v>83</v>
      </c>
      <c r="C86" s="189"/>
      <c r="D86" s="42">
        <f>SUM(D85:D85)</f>
        <v>3162740998</v>
      </c>
      <c r="E86" s="42">
        <f>SUM(E85:E85)</f>
        <v>1991224077</v>
      </c>
    </row>
    <row r="87" spans="2:6" s="29" customFormat="1">
      <c r="D87" s="43"/>
      <c r="E87" s="43"/>
    </row>
    <row r="88" spans="2:6" s="29" customFormat="1">
      <c r="B88" s="186" t="s">
        <v>84</v>
      </c>
      <c r="C88" s="186"/>
      <c r="D88" s="186"/>
      <c r="E88" s="186"/>
      <c r="F88" s="186"/>
    </row>
    <row r="89" spans="2:6" s="29" customFormat="1"/>
    <row r="90" spans="2:6" s="29" customFormat="1" ht="47.25" customHeight="1">
      <c r="B90" s="44" t="s">
        <v>85</v>
      </c>
      <c r="C90" s="44" t="s">
        <v>86</v>
      </c>
      <c r="D90" s="44" t="s">
        <v>87</v>
      </c>
      <c r="E90" s="44" t="s">
        <v>88</v>
      </c>
    </row>
    <row r="91" spans="2:6" s="29" customFormat="1">
      <c r="B91" s="45" t="s">
        <v>89</v>
      </c>
      <c r="C91" s="46"/>
      <c r="D91" s="46"/>
      <c r="E91" s="47"/>
    </row>
    <row r="92" spans="2:6" s="29" customFormat="1">
      <c r="B92" s="48" t="s">
        <v>90</v>
      </c>
      <c r="C92" s="49">
        <v>163371.23098003599</v>
      </c>
      <c r="D92" s="40">
        <v>724919296239.05786</v>
      </c>
      <c r="E92" s="40">
        <v>9818</v>
      </c>
    </row>
    <row r="93" spans="2:6" s="29" customFormat="1">
      <c r="B93" s="50" t="s">
        <v>91</v>
      </c>
      <c r="C93" s="51">
        <v>164060.3747492166</v>
      </c>
      <c r="D93" s="52">
        <v>712465120539.23621</v>
      </c>
      <c r="E93" s="52">
        <v>9526</v>
      </c>
    </row>
    <row r="94" spans="2:6" s="29" customFormat="1">
      <c r="B94" s="53" t="s">
        <v>92</v>
      </c>
      <c r="C94" s="54">
        <v>164826.5703461949</v>
      </c>
      <c r="D94" s="41">
        <v>763034079592.71826</v>
      </c>
      <c r="E94" s="41">
        <v>9818</v>
      </c>
    </row>
    <row r="95" spans="2:6" s="29" customFormat="1">
      <c r="B95" s="6"/>
      <c r="C95" s="56"/>
      <c r="D95" s="57"/>
      <c r="E95" s="58"/>
    </row>
    <row r="96" spans="2:6" s="29" customFormat="1">
      <c r="B96" s="187" t="s">
        <v>93</v>
      </c>
      <c r="C96" s="187"/>
      <c r="D96" s="187"/>
      <c r="E96" s="187"/>
      <c r="F96" s="187"/>
    </row>
    <row r="97" spans="2:8">
      <c r="B97" s="181" t="s">
        <v>94</v>
      </c>
      <c r="C97" s="181"/>
      <c r="D97" s="181"/>
      <c r="E97" s="181"/>
      <c r="F97" s="181"/>
    </row>
    <row r="98" spans="2:8" ht="16.5" customHeight="1">
      <c r="B98" s="181"/>
      <c r="C98" s="181"/>
      <c r="D98" s="181"/>
      <c r="E98" s="181"/>
      <c r="F98" s="181"/>
    </row>
    <row r="99" spans="2:8" ht="16.5" customHeight="1">
      <c r="B99" s="34"/>
      <c r="C99" s="34"/>
      <c r="D99" s="34"/>
      <c r="E99" s="34"/>
      <c r="F99" s="34"/>
    </row>
    <row r="100" spans="2:8">
      <c r="B100" s="59" t="s">
        <v>95</v>
      </c>
      <c r="C100" s="140">
        <f>+D84</f>
        <v>45747</v>
      </c>
      <c r="D100" s="140">
        <f>+E84</f>
        <v>45382</v>
      </c>
    </row>
    <row r="101" spans="2:8">
      <c r="B101" s="13" t="s">
        <v>96</v>
      </c>
      <c r="C101" s="83">
        <v>20852985835</v>
      </c>
      <c r="D101" s="128">
        <v>4415576167</v>
      </c>
      <c r="F101" s="21"/>
      <c r="H101" s="61"/>
    </row>
    <row r="102" spans="2:8">
      <c r="B102" s="19" t="s">
        <v>101</v>
      </c>
      <c r="C102" s="92">
        <v>15008928398</v>
      </c>
      <c r="D102" s="129">
        <v>39097710</v>
      </c>
      <c r="F102" s="21"/>
      <c r="H102" s="61"/>
    </row>
    <row r="103" spans="2:8">
      <c r="B103" s="19" t="s">
        <v>97</v>
      </c>
      <c r="C103" s="60">
        <v>216191035</v>
      </c>
      <c r="D103" s="129">
        <v>15845419707</v>
      </c>
      <c r="F103" s="21"/>
      <c r="H103" s="61"/>
    </row>
    <row r="104" spans="2:8">
      <c r="B104" s="19" t="s">
        <v>100</v>
      </c>
      <c r="C104" s="60">
        <v>122957295</v>
      </c>
      <c r="D104" s="129">
        <v>48379417</v>
      </c>
      <c r="F104" s="21"/>
      <c r="H104" s="61"/>
    </row>
    <row r="105" spans="2:8">
      <c r="B105" s="19" t="s">
        <v>98</v>
      </c>
      <c r="C105" s="60">
        <v>41584957</v>
      </c>
      <c r="D105" s="129">
        <v>40880442</v>
      </c>
      <c r="F105" s="21"/>
      <c r="H105" s="61"/>
    </row>
    <row r="106" spans="2:8">
      <c r="B106" s="19" t="s">
        <v>102</v>
      </c>
      <c r="C106" s="60">
        <v>10000000</v>
      </c>
      <c r="D106" s="129">
        <v>10000000</v>
      </c>
      <c r="F106" s="21"/>
      <c r="H106" s="61"/>
    </row>
    <row r="107" spans="2:8">
      <c r="B107" s="19" t="s">
        <v>99</v>
      </c>
      <c r="C107" s="60">
        <v>8873058</v>
      </c>
      <c r="D107" s="129">
        <v>56546719</v>
      </c>
      <c r="F107" s="21"/>
      <c r="H107" s="61"/>
    </row>
    <row r="108" spans="2:8">
      <c r="B108" s="19" t="s">
        <v>103</v>
      </c>
      <c r="C108" s="60">
        <v>671952</v>
      </c>
      <c r="D108" s="129">
        <v>670940</v>
      </c>
      <c r="F108" s="21"/>
      <c r="H108" s="61"/>
    </row>
    <row r="109" spans="2:8">
      <c r="B109" s="19" t="s">
        <v>101</v>
      </c>
      <c r="C109" s="92">
        <v>0</v>
      </c>
      <c r="D109" s="129">
        <v>19000000</v>
      </c>
      <c r="F109" s="21"/>
      <c r="H109" s="61"/>
    </row>
    <row r="110" spans="2:8">
      <c r="B110" s="19" t="s">
        <v>445</v>
      </c>
      <c r="C110" s="60">
        <v>0</v>
      </c>
      <c r="D110" s="129">
        <v>27500000</v>
      </c>
      <c r="F110" s="21"/>
      <c r="H110" s="61"/>
    </row>
    <row r="111" spans="2:8">
      <c r="B111" s="142" t="s">
        <v>104</v>
      </c>
      <c r="C111" s="94">
        <v>0</v>
      </c>
      <c r="D111" s="143">
        <v>15208500</v>
      </c>
    </row>
    <row r="112" spans="2:8">
      <c r="B112" s="35" t="s">
        <v>83</v>
      </c>
      <c r="C112" s="141">
        <f>SUM(C101:C111)</f>
        <v>36262192530</v>
      </c>
      <c r="D112" s="42">
        <f>SUM(D101:D111)</f>
        <v>20518279602</v>
      </c>
      <c r="F112" s="21"/>
      <c r="H112" s="61"/>
    </row>
    <row r="113" spans="2:8">
      <c r="B113" s="126"/>
      <c r="C113" s="127"/>
      <c r="D113" s="127"/>
      <c r="F113" s="21"/>
      <c r="H113" s="61"/>
    </row>
    <row r="114" spans="2:8">
      <c r="B114" s="181" t="s">
        <v>105</v>
      </c>
      <c r="C114" s="181"/>
      <c r="D114" s="181"/>
      <c r="E114" s="181"/>
      <c r="F114" s="181"/>
    </row>
    <row r="115" spans="2:8">
      <c r="B115" s="181"/>
      <c r="C115" s="181"/>
      <c r="D115" s="181"/>
      <c r="E115" s="181"/>
      <c r="F115" s="181"/>
    </row>
    <row r="116" spans="2:8">
      <c r="B116" s="59" t="s">
        <v>42</v>
      </c>
      <c r="C116" s="36">
        <f>+C100</f>
        <v>45747</v>
      </c>
      <c r="D116" s="36">
        <f>+D100</f>
        <v>45382</v>
      </c>
      <c r="E116" s="34"/>
      <c r="F116" s="34"/>
    </row>
    <row r="117" spans="2:8">
      <c r="B117" s="121" t="s">
        <v>106</v>
      </c>
      <c r="C117" s="144">
        <v>104918902</v>
      </c>
      <c r="D117" s="104">
        <v>176419128</v>
      </c>
      <c r="E117" s="34"/>
      <c r="F117" s="34"/>
    </row>
    <row r="118" spans="2:8">
      <c r="B118" s="146" t="s">
        <v>542</v>
      </c>
      <c r="C118" s="144">
        <v>0</v>
      </c>
      <c r="D118" s="104">
        <v>20000000000</v>
      </c>
      <c r="E118" s="34"/>
      <c r="F118" s="34"/>
    </row>
    <row r="119" spans="2:8">
      <c r="B119" s="145" t="s">
        <v>83</v>
      </c>
      <c r="C119" s="42">
        <f>SUM(C117:C118)</f>
        <v>104918902</v>
      </c>
      <c r="D119" s="42">
        <f>SUM(D117:D118)</f>
        <v>20176419128</v>
      </c>
      <c r="E119" s="34"/>
      <c r="F119" s="34"/>
    </row>
    <row r="120" spans="2:8">
      <c r="B120" s="34"/>
      <c r="C120" s="34"/>
      <c r="D120" s="34"/>
      <c r="E120" s="34"/>
      <c r="F120" s="34"/>
    </row>
    <row r="122" spans="2:8">
      <c r="B122" s="181" t="s">
        <v>107</v>
      </c>
      <c r="C122" s="181"/>
      <c r="D122" s="181"/>
      <c r="E122" s="181"/>
      <c r="F122" s="181"/>
    </row>
    <row r="123" spans="2:8">
      <c r="B123" s="181"/>
      <c r="C123" s="181"/>
      <c r="D123" s="181"/>
      <c r="E123" s="181"/>
      <c r="F123" s="181"/>
    </row>
    <row r="124" spans="2:8">
      <c r="B124" s="35" t="s">
        <v>42</v>
      </c>
      <c r="C124" s="36">
        <f>+C100</f>
        <v>45747</v>
      </c>
      <c r="D124" s="36">
        <f>+D100</f>
        <v>45382</v>
      </c>
    </row>
    <row r="125" spans="2:8">
      <c r="B125" s="62" t="s">
        <v>28</v>
      </c>
      <c r="C125" s="104">
        <v>1108281174</v>
      </c>
      <c r="D125" s="104">
        <v>696169594</v>
      </c>
    </row>
    <row r="126" spans="2:8">
      <c r="B126" s="35" t="s">
        <v>83</v>
      </c>
      <c r="C126" s="42">
        <f>SUM(C125)</f>
        <v>1108281174</v>
      </c>
      <c r="D126" s="42">
        <f>SUM(D125)</f>
        <v>696169594</v>
      </c>
      <c r="F126" s="61"/>
      <c r="G126" s="61"/>
    </row>
    <row r="127" spans="2:8">
      <c r="C127" s="61"/>
      <c r="D127" s="61"/>
    </row>
    <row r="128" spans="2:8" ht="16.5" customHeight="1">
      <c r="B128" s="181" t="s">
        <v>108</v>
      </c>
      <c r="C128" s="181"/>
      <c r="D128" s="181"/>
      <c r="E128" s="181"/>
      <c r="F128" s="181"/>
    </row>
    <row r="129" spans="2:7">
      <c r="B129" s="181"/>
      <c r="C129" s="181"/>
      <c r="D129" s="181"/>
      <c r="E129" s="181"/>
      <c r="F129" s="181"/>
    </row>
    <row r="130" spans="2:7">
      <c r="B130" s="181"/>
      <c r="C130" s="181"/>
      <c r="D130" s="181"/>
      <c r="E130" s="181"/>
      <c r="F130" s="181"/>
    </row>
    <row r="131" spans="2:7">
      <c r="B131" s="34"/>
      <c r="C131" s="34"/>
      <c r="D131" s="34"/>
      <c r="E131" s="34"/>
      <c r="F131" s="34"/>
    </row>
    <row r="132" spans="2:7">
      <c r="B132" s="35" t="s">
        <v>42</v>
      </c>
      <c r="C132" s="36">
        <f>+C124</f>
        <v>45747</v>
      </c>
      <c r="D132" s="36">
        <f>+D124</f>
        <v>45382</v>
      </c>
    </row>
    <row r="133" spans="2:7">
      <c r="B133" s="62" t="s">
        <v>109</v>
      </c>
      <c r="C133" s="96">
        <v>-3169866402</v>
      </c>
      <c r="D133" s="96">
        <v>-158106403</v>
      </c>
    </row>
    <row r="134" spans="2:7">
      <c r="B134" s="35" t="s">
        <v>83</v>
      </c>
      <c r="C134" s="42">
        <f>SUM(C133)</f>
        <v>-3169866402</v>
      </c>
      <c r="D134" s="42">
        <f>SUM(D133)</f>
        <v>-158106403</v>
      </c>
      <c r="F134" s="61"/>
    </row>
    <row r="135" spans="2:7">
      <c r="C135" s="61"/>
      <c r="D135" s="61"/>
    </row>
    <row r="136" spans="2:7">
      <c r="B136" s="181" t="s">
        <v>110</v>
      </c>
      <c r="C136" s="181"/>
      <c r="D136" s="181"/>
      <c r="E136" s="181"/>
      <c r="F136" s="181"/>
    </row>
    <row r="137" spans="2:7">
      <c r="B137" s="181"/>
      <c r="C137" s="181"/>
      <c r="D137" s="181"/>
      <c r="E137" s="181"/>
      <c r="F137" s="181"/>
    </row>
    <row r="138" spans="2:7">
      <c r="B138" s="34"/>
      <c r="C138" s="34"/>
      <c r="D138" s="34"/>
      <c r="E138" s="34"/>
      <c r="F138" s="34"/>
    </row>
    <row r="139" spans="2:7">
      <c r="B139" s="35" t="s">
        <v>111</v>
      </c>
      <c r="C139" s="36">
        <f>+C132</f>
        <v>45747</v>
      </c>
      <c r="D139" s="36">
        <f>+D132</f>
        <v>45382</v>
      </c>
    </row>
    <row r="140" spans="2:7">
      <c r="B140" s="62" t="s">
        <v>112</v>
      </c>
      <c r="C140" s="63">
        <v>319238474</v>
      </c>
      <c r="D140" s="63">
        <v>379120536</v>
      </c>
    </row>
    <row r="141" spans="2:7" ht="16.5" customHeight="1">
      <c r="B141" s="62" t="s">
        <v>113</v>
      </c>
      <c r="C141" s="63">
        <v>32294209</v>
      </c>
      <c r="D141" s="63">
        <v>41007728</v>
      </c>
    </row>
    <row r="142" spans="2:7">
      <c r="B142" s="35" t="s">
        <v>83</v>
      </c>
      <c r="C142" s="42">
        <f>SUM(C140:C141)</f>
        <v>351532683</v>
      </c>
      <c r="D142" s="42">
        <f>SUM(D140:D141)</f>
        <v>420128264</v>
      </c>
      <c r="F142" s="64"/>
      <c r="G142" s="64"/>
    </row>
    <row r="143" spans="2:7">
      <c r="C143" s="61"/>
      <c r="D143" s="61"/>
    </row>
    <row r="144" spans="2:7">
      <c r="B144" s="181" t="s">
        <v>114</v>
      </c>
      <c r="C144" s="181"/>
      <c r="D144" s="181"/>
      <c r="E144" s="181"/>
      <c r="F144" s="181"/>
    </row>
    <row r="145" spans="2:7">
      <c r="B145" s="181"/>
      <c r="C145" s="181"/>
      <c r="D145" s="181"/>
      <c r="E145" s="181"/>
      <c r="F145" s="181"/>
    </row>
    <row r="147" spans="2:7">
      <c r="B147" s="65">
        <f>+C132</f>
        <v>45747</v>
      </c>
    </row>
    <row r="148" spans="2:7" ht="30">
      <c r="B148" s="123" t="s">
        <v>115</v>
      </c>
      <c r="C148" s="123" t="s">
        <v>116</v>
      </c>
      <c r="D148" s="123" t="s">
        <v>117</v>
      </c>
      <c r="E148" s="123" t="s">
        <v>118</v>
      </c>
    </row>
    <row r="149" spans="2:7" ht="15.75" thickBot="1">
      <c r="B149" s="124"/>
      <c r="C149" s="125"/>
      <c r="D149" s="122"/>
      <c r="E149" s="124"/>
    </row>
    <row r="150" spans="2:7" ht="15.75" thickBot="1">
      <c r="B150" s="70"/>
      <c r="C150" s="71" t="s">
        <v>119</v>
      </c>
      <c r="D150" s="72">
        <f>SUM(D149:D149)</f>
        <v>0</v>
      </c>
      <c r="E150" s="70"/>
      <c r="G150" s="61"/>
    </row>
    <row r="151" spans="2:7">
      <c r="D151" s="61"/>
    </row>
    <row r="152" spans="2:7">
      <c r="C152" s="61"/>
      <c r="D152" s="61"/>
    </row>
    <row r="153" spans="2:7">
      <c r="B153" s="65">
        <f>+D139</f>
        <v>45382</v>
      </c>
      <c r="C153" s="61"/>
    </row>
    <row r="154" spans="2:7" ht="30">
      <c r="B154" s="66" t="s">
        <v>115</v>
      </c>
      <c r="C154" s="66" t="s">
        <v>116</v>
      </c>
      <c r="D154" s="66" t="s">
        <v>117</v>
      </c>
      <c r="E154" s="66" t="s">
        <v>118</v>
      </c>
    </row>
    <row r="155" spans="2:7">
      <c r="B155" s="67">
        <v>45349</v>
      </c>
      <c r="C155" s="68">
        <v>9973450549</v>
      </c>
      <c r="D155" s="68">
        <v>9639876451</v>
      </c>
      <c r="E155" s="69">
        <v>45411</v>
      </c>
    </row>
    <row r="156" spans="2:7">
      <c r="B156" s="67">
        <v>45359</v>
      </c>
      <c r="C156" s="68">
        <v>4655054348</v>
      </c>
      <c r="D156" s="68">
        <v>4674949916</v>
      </c>
      <c r="E156" s="69">
        <v>45512</v>
      </c>
    </row>
    <row r="157" spans="2:7">
      <c r="B157" s="67">
        <v>45359</v>
      </c>
      <c r="C157" s="68">
        <v>4655054348</v>
      </c>
      <c r="D157" s="68">
        <v>4674949916</v>
      </c>
      <c r="E157" s="69">
        <v>45512</v>
      </c>
    </row>
    <row r="158" spans="2:7">
      <c r="B158" s="67">
        <v>45359</v>
      </c>
      <c r="C158" s="68">
        <v>6517076087</v>
      </c>
      <c r="D158" s="68">
        <v>6544929887</v>
      </c>
      <c r="E158" s="69">
        <v>45512</v>
      </c>
    </row>
    <row r="159" spans="2:7">
      <c r="B159" s="67">
        <v>45359</v>
      </c>
      <c r="C159" s="68">
        <v>2234426087</v>
      </c>
      <c r="D159" s="68">
        <v>2243975951</v>
      </c>
      <c r="E159" s="69">
        <v>45512</v>
      </c>
    </row>
    <row r="160" spans="2:7" ht="15.75" thickBot="1">
      <c r="B160" s="67">
        <v>45359</v>
      </c>
      <c r="C160" s="68">
        <v>558606522</v>
      </c>
      <c r="D160" s="68">
        <v>560993994</v>
      </c>
      <c r="E160" s="69">
        <v>45512</v>
      </c>
    </row>
    <row r="161" spans="2:13" ht="15.75" thickBot="1">
      <c r="B161" s="70"/>
      <c r="C161" s="71" t="s">
        <v>119</v>
      </c>
      <c r="D161" s="72">
        <f>SUM(D155:D160)</f>
        <v>28339676115</v>
      </c>
      <c r="E161" s="70"/>
    </row>
    <row r="162" spans="2:13">
      <c r="D162" s="61"/>
    </row>
    <row r="163" spans="2:13">
      <c r="B163" s="8" t="s">
        <v>120</v>
      </c>
      <c r="C163" s="9"/>
      <c r="D163" s="9"/>
      <c r="E163" s="9"/>
      <c r="F163" s="9"/>
      <c r="G163" s="9"/>
      <c r="H163" s="9"/>
      <c r="I163" s="9"/>
      <c r="J163" s="9"/>
      <c r="K163" s="9"/>
      <c r="L163" s="9"/>
      <c r="M163" s="130"/>
    </row>
    <row r="164" spans="2:13">
      <c r="B164" s="10" t="s">
        <v>0</v>
      </c>
      <c r="C164" s="10"/>
      <c r="D164" s="10"/>
      <c r="E164" s="10"/>
      <c r="F164" s="10"/>
      <c r="G164" s="10"/>
      <c r="H164" s="10"/>
      <c r="I164" s="10"/>
      <c r="J164" s="10"/>
      <c r="K164" s="10"/>
      <c r="L164" s="10"/>
      <c r="M164" s="131"/>
    </row>
    <row r="165" spans="2:13">
      <c r="B165" s="10" t="s">
        <v>121</v>
      </c>
      <c r="C165" s="10"/>
      <c r="D165" s="10"/>
      <c r="E165" s="10"/>
      <c r="F165" s="10"/>
      <c r="G165" s="10"/>
      <c r="H165" s="10"/>
      <c r="I165" s="10"/>
      <c r="J165" s="10"/>
      <c r="K165" s="10"/>
      <c r="L165" s="10"/>
      <c r="M165" s="131"/>
    </row>
    <row r="166" spans="2:13">
      <c r="B166" s="11">
        <f>+EAN!C7</f>
        <v>45747</v>
      </c>
      <c r="C166" s="10"/>
      <c r="D166" s="10"/>
      <c r="E166" s="10"/>
      <c r="F166" s="10"/>
      <c r="G166" s="10"/>
      <c r="H166" s="10"/>
      <c r="I166" s="10"/>
      <c r="J166" s="10"/>
      <c r="K166" s="10"/>
      <c r="L166" s="10"/>
      <c r="M166" s="131"/>
    </row>
    <row r="167" spans="2:13">
      <c r="B167" s="152"/>
      <c r="C167" s="153"/>
      <c r="D167" s="153"/>
      <c r="E167" s="153"/>
      <c r="F167" s="153"/>
      <c r="G167" s="153"/>
      <c r="H167" s="153"/>
      <c r="I167" s="153"/>
      <c r="J167" s="153"/>
      <c r="K167" s="153"/>
      <c r="L167" s="153"/>
      <c r="M167" s="154"/>
    </row>
    <row r="168" spans="2:13">
      <c r="B168" s="182" t="s">
        <v>732</v>
      </c>
      <c r="C168" s="183"/>
      <c r="D168" s="183"/>
      <c r="E168" s="183"/>
      <c r="F168" s="183"/>
      <c r="G168" s="183"/>
      <c r="H168" s="183"/>
      <c r="I168" s="183"/>
      <c r="J168" s="183"/>
      <c r="K168" s="183"/>
      <c r="L168" s="183"/>
      <c r="M168" s="184"/>
    </row>
    <row r="169" spans="2:13">
      <c r="B169" s="182"/>
      <c r="C169" s="183"/>
      <c r="D169" s="183"/>
      <c r="E169" s="183"/>
      <c r="F169" s="183"/>
      <c r="G169" s="183"/>
      <c r="H169" s="183"/>
      <c r="I169" s="183"/>
      <c r="J169" s="183"/>
      <c r="K169" s="183"/>
      <c r="L169" s="183"/>
      <c r="M169" s="184"/>
    </row>
    <row r="170" spans="2:13">
      <c r="B170" s="155"/>
      <c r="C170" s="156"/>
      <c r="D170" s="156"/>
      <c r="E170" s="156"/>
      <c r="F170" s="156"/>
      <c r="G170" s="156"/>
      <c r="H170" s="156"/>
      <c r="I170" s="156"/>
      <c r="J170" s="156"/>
      <c r="K170" s="156"/>
      <c r="L170" s="156"/>
      <c r="M170" s="157"/>
    </row>
    <row r="171" spans="2:13">
      <c r="B171" s="12" t="s">
        <v>122</v>
      </c>
      <c r="C171" s="12" t="s">
        <v>123</v>
      </c>
      <c r="D171" s="12" t="s">
        <v>124</v>
      </c>
      <c r="E171" s="12" t="s">
        <v>125</v>
      </c>
      <c r="F171" s="12" t="s">
        <v>126</v>
      </c>
      <c r="G171" s="12" t="s">
        <v>127</v>
      </c>
      <c r="H171" s="12" t="s">
        <v>128</v>
      </c>
      <c r="I171" s="12" t="s">
        <v>129</v>
      </c>
      <c r="J171" s="12" t="s">
        <v>130</v>
      </c>
      <c r="K171" s="12" t="s">
        <v>131</v>
      </c>
      <c r="L171" s="12" t="s">
        <v>132</v>
      </c>
      <c r="M171" s="132" t="s">
        <v>133</v>
      </c>
    </row>
    <row r="172" spans="2:13">
      <c r="B172" s="137" t="s">
        <v>134</v>
      </c>
      <c r="C172" t="s">
        <v>135</v>
      </c>
      <c r="D172" s="15"/>
      <c r="E172" t="s">
        <v>136</v>
      </c>
      <c r="F172" t="s">
        <v>137</v>
      </c>
      <c r="G172" t="s">
        <v>534</v>
      </c>
      <c r="H172" t="s">
        <v>537</v>
      </c>
      <c r="I172" t="s">
        <v>138</v>
      </c>
      <c r="J172" s="149">
        <v>12042794521</v>
      </c>
      <c r="K172" s="149">
        <v>10001397260</v>
      </c>
      <c r="L172" s="138">
        <v>10000015448.629999</v>
      </c>
      <c r="M172" s="150">
        <v>5.0999999999999996</v>
      </c>
    </row>
    <row r="173" spans="2:13">
      <c r="B173" s="137" t="s">
        <v>134</v>
      </c>
      <c r="C173" t="s">
        <v>135</v>
      </c>
      <c r="D173" s="20"/>
      <c r="E173" t="s">
        <v>136</v>
      </c>
      <c r="F173" t="s">
        <v>137</v>
      </c>
      <c r="G173" t="s">
        <v>140</v>
      </c>
      <c r="H173" t="s">
        <v>141</v>
      </c>
      <c r="I173" t="s">
        <v>138</v>
      </c>
      <c r="J173" s="149">
        <v>693391438</v>
      </c>
      <c r="K173" s="149">
        <v>601432520</v>
      </c>
      <c r="L173" s="138">
        <v>608468245.22000003</v>
      </c>
      <c r="M173" s="150">
        <v>8</v>
      </c>
    </row>
    <row r="174" spans="2:13">
      <c r="B174" s="137" t="s">
        <v>134</v>
      </c>
      <c r="C174" t="s">
        <v>135</v>
      </c>
      <c r="D174" s="20"/>
      <c r="E174" t="s">
        <v>136</v>
      </c>
      <c r="F174" t="s">
        <v>137</v>
      </c>
      <c r="G174" t="s">
        <v>142</v>
      </c>
      <c r="H174" t="s">
        <v>141</v>
      </c>
      <c r="I174" t="s">
        <v>138</v>
      </c>
      <c r="J174" s="149">
        <v>4818482876</v>
      </c>
      <c r="K174" s="149">
        <v>4179446331</v>
      </c>
      <c r="L174" s="138">
        <v>4228338654.5900002</v>
      </c>
      <c r="M174" s="150">
        <v>8</v>
      </c>
    </row>
    <row r="175" spans="2:13">
      <c r="B175" s="137" t="s">
        <v>134</v>
      </c>
      <c r="C175" t="s">
        <v>135</v>
      </c>
      <c r="D175" s="20"/>
      <c r="E175" t="s">
        <v>136</v>
      </c>
      <c r="F175" t="s">
        <v>137</v>
      </c>
      <c r="G175" t="s">
        <v>535</v>
      </c>
      <c r="H175" t="s">
        <v>141</v>
      </c>
      <c r="I175" t="s">
        <v>138</v>
      </c>
      <c r="J175" s="149">
        <v>11752397260</v>
      </c>
      <c r="K175" s="149">
        <v>10322179767</v>
      </c>
      <c r="L175" s="138">
        <v>10244098924.309999</v>
      </c>
      <c r="M175" s="150">
        <v>8.59</v>
      </c>
    </row>
    <row r="176" spans="2:13">
      <c r="B176" s="137" t="s">
        <v>143</v>
      </c>
      <c r="C176" t="s">
        <v>144</v>
      </c>
      <c r="D176" s="20"/>
      <c r="E176" t="s">
        <v>136</v>
      </c>
      <c r="F176" t="s">
        <v>137</v>
      </c>
      <c r="G176" t="s">
        <v>145</v>
      </c>
      <c r="H176" t="s">
        <v>146</v>
      </c>
      <c r="I176" t="s">
        <v>138</v>
      </c>
      <c r="J176" s="149">
        <v>1072479452</v>
      </c>
      <c r="K176" s="149">
        <v>1000582650</v>
      </c>
      <c r="L176" s="138">
        <v>1002513187.52</v>
      </c>
      <c r="M176" s="150">
        <v>7.15</v>
      </c>
    </row>
    <row r="177" spans="2:13">
      <c r="B177" s="137" t="s">
        <v>143</v>
      </c>
      <c r="C177" t="s">
        <v>144</v>
      </c>
      <c r="D177" s="20"/>
      <c r="E177" t="s">
        <v>136</v>
      </c>
      <c r="F177" t="s">
        <v>137</v>
      </c>
      <c r="G177" t="s">
        <v>147</v>
      </c>
      <c r="H177" t="s">
        <v>146</v>
      </c>
      <c r="I177" t="s">
        <v>138</v>
      </c>
      <c r="J177" s="149">
        <v>1072479452</v>
      </c>
      <c r="K177" s="149">
        <v>1000582650</v>
      </c>
      <c r="L177" s="138">
        <v>1002513187.52</v>
      </c>
      <c r="M177" s="150">
        <v>7.15</v>
      </c>
    </row>
    <row r="178" spans="2:13">
      <c r="B178" s="137" t="s">
        <v>143</v>
      </c>
      <c r="C178" t="s">
        <v>144</v>
      </c>
      <c r="D178" s="20"/>
      <c r="E178" t="s">
        <v>136</v>
      </c>
      <c r="F178" t="s">
        <v>137</v>
      </c>
      <c r="G178" t="s">
        <v>148</v>
      </c>
      <c r="H178" t="s">
        <v>146</v>
      </c>
      <c r="I178" t="s">
        <v>138</v>
      </c>
      <c r="J178" s="149">
        <v>1072479452</v>
      </c>
      <c r="K178" s="149">
        <v>1000582650</v>
      </c>
      <c r="L178" s="138">
        <v>1002513187.52</v>
      </c>
      <c r="M178" s="150">
        <v>7.15</v>
      </c>
    </row>
    <row r="179" spans="2:13">
      <c r="B179" s="137" t="s">
        <v>143</v>
      </c>
      <c r="C179" t="s">
        <v>144</v>
      </c>
      <c r="D179" s="20"/>
      <c r="E179" t="s">
        <v>136</v>
      </c>
      <c r="F179" t="s">
        <v>137</v>
      </c>
      <c r="G179" t="s">
        <v>149</v>
      </c>
      <c r="H179" t="s">
        <v>146</v>
      </c>
      <c r="I179" t="s">
        <v>138</v>
      </c>
      <c r="J179" s="149">
        <v>1072479452</v>
      </c>
      <c r="K179" s="149">
        <v>1000582650</v>
      </c>
      <c r="L179" s="138">
        <v>1002513187.52</v>
      </c>
      <c r="M179" s="150">
        <v>7.15</v>
      </c>
    </row>
    <row r="180" spans="2:13">
      <c r="B180" s="137" t="s">
        <v>143</v>
      </c>
      <c r="C180" t="s">
        <v>144</v>
      </c>
      <c r="D180" s="20"/>
      <c r="E180" t="s">
        <v>136</v>
      </c>
      <c r="F180" t="s">
        <v>137</v>
      </c>
      <c r="G180" t="s">
        <v>149</v>
      </c>
      <c r="H180" t="s">
        <v>146</v>
      </c>
      <c r="I180" t="s">
        <v>138</v>
      </c>
      <c r="J180" s="149">
        <v>1072479452</v>
      </c>
      <c r="K180" s="149">
        <v>1000582650</v>
      </c>
      <c r="L180" s="138">
        <v>1002513187.52</v>
      </c>
      <c r="M180" s="150">
        <v>7.15</v>
      </c>
    </row>
    <row r="181" spans="2:13">
      <c r="B181" s="137" t="s">
        <v>143</v>
      </c>
      <c r="C181" t="s">
        <v>144</v>
      </c>
      <c r="D181" s="20"/>
      <c r="E181" t="s">
        <v>136</v>
      </c>
      <c r="F181" t="s">
        <v>137</v>
      </c>
      <c r="G181" t="s">
        <v>150</v>
      </c>
      <c r="H181" t="s">
        <v>146</v>
      </c>
      <c r="I181" t="s">
        <v>138</v>
      </c>
      <c r="J181" s="149">
        <v>1072479452</v>
      </c>
      <c r="K181" s="149">
        <v>1000582650</v>
      </c>
      <c r="L181" s="138">
        <v>1002513187.52</v>
      </c>
      <c r="M181" s="150">
        <v>7.15</v>
      </c>
    </row>
    <row r="182" spans="2:13">
      <c r="B182" s="137" t="s">
        <v>143</v>
      </c>
      <c r="C182" t="s">
        <v>144</v>
      </c>
      <c r="D182" s="20"/>
      <c r="E182" t="s">
        <v>136</v>
      </c>
      <c r="F182" t="s">
        <v>137</v>
      </c>
      <c r="G182" t="s">
        <v>151</v>
      </c>
      <c r="H182" t="s">
        <v>146</v>
      </c>
      <c r="I182" t="s">
        <v>138</v>
      </c>
      <c r="J182" s="149">
        <v>1072479452</v>
      </c>
      <c r="K182" s="149">
        <v>1000582650</v>
      </c>
      <c r="L182" s="138">
        <v>1002513187.52</v>
      </c>
      <c r="M182" s="150">
        <v>7.15</v>
      </c>
    </row>
    <row r="183" spans="2:13">
      <c r="B183" s="137" t="s">
        <v>143</v>
      </c>
      <c r="C183" t="s">
        <v>144</v>
      </c>
      <c r="D183" s="20"/>
      <c r="E183" t="s">
        <v>136</v>
      </c>
      <c r="F183" t="s">
        <v>137</v>
      </c>
      <c r="G183" t="s">
        <v>152</v>
      </c>
      <c r="H183" t="s">
        <v>146</v>
      </c>
      <c r="I183" t="s">
        <v>138</v>
      </c>
      <c r="J183" s="149">
        <v>1072479452</v>
      </c>
      <c r="K183" s="149">
        <v>1000582650</v>
      </c>
      <c r="L183" s="138">
        <v>1002513187.52</v>
      </c>
      <c r="M183" s="150">
        <v>7.15</v>
      </c>
    </row>
    <row r="184" spans="2:13">
      <c r="B184" s="137" t="s">
        <v>143</v>
      </c>
      <c r="C184" t="s">
        <v>144</v>
      </c>
      <c r="D184" s="20"/>
      <c r="E184" t="s">
        <v>136</v>
      </c>
      <c r="F184" t="s">
        <v>137</v>
      </c>
      <c r="G184" t="s">
        <v>152</v>
      </c>
      <c r="H184" t="s">
        <v>146</v>
      </c>
      <c r="I184" t="s">
        <v>138</v>
      </c>
      <c r="J184" s="149">
        <v>1072479452</v>
      </c>
      <c r="K184" s="149">
        <v>1000582650</v>
      </c>
      <c r="L184" s="138">
        <v>1002513187.52</v>
      </c>
      <c r="M184" s="150">
        <v>7.15</v>
      </c>
    </row>
    <row r="185" spans="2:13">
      <c r="B185" s="137" t="s">
        <v>143</v>
      </c>
      <c r="C185" t="s">
        <v>144</v>
      </c>
      <c r="D185" s="20"/>
      <c r="E185" t="s">
        <v>136</v>
      </c>
      <c r="F185" t="s">
        <v>137</v>
      </c>
      <c r="G185" t="s">
        <v>153</v>
      </c>
      <c r="H185" t="s">
        <v>146</v>
      </c>
      <c r="I185" t="s">
        <v>138</v>
      </c>
      <c r="J185" s="149">
        <v>1072479452</v>
      </c>
      <c r="K185" s="149">
        <v>1000582650</v>
      </c>
      <c r="L185" s="138">
        <v>1002513187.52</v>
      </c>
      <c r="M185" s="150">
        <v>7.15</v>
      </c>
    </row>
    <row r="186" spans="2:13">
      <c r="B186" s="137" t="s">
        <v>143</v>
      </c>
      <c r="C186" t="s">
        <v>144</v>
      </c>
      <c r="D186" s="20"/>
      <c r="E186" t="s">
        <v>136</v>
      </c>
      <c r="F186" t="s">
        <v>137</v>
      </c>
      <c r="G186" t="s">
        <v>154</v>
      </c>
      <c r="H186" t="s">
        <v>146</v>
      </c>
      <c r="I186" t="s">
        <v>138</v>
      </c>
      <c r="J186" s="149">
        <v>1072479452</v>
      </c>
      <c r="K186" s="149">
        <v>1000582650</v>
      </c>
      <c r="L186" s="138">
        <v>1002513187.52</v>
      </c>
      <c r="M186" s="150">
        <v>7.15</v>
      </c>
    </row>
    <row r="187" spans="2:13">
      <c r="B187" s="137" t="s">
        <v>143</v>
      </c>
      <c r="C187" t="s">
        <v>144</v>
      </c>
      <c r="D187" s="20"/>
      <c r="E187" t="s">
        <v>136</v>
      </c>
      <c r="F187" t="s">
        <v>137</v>
      </c>
      <c r="G187" t="s">
        <v>155</v>
      </c>
      <c r="H187" t="s">
        <v>146</v>
      </c>
      <c r="I187" t="s">
        <v>138</v>
      </c>
      <c r="J187" s="149">
        <v>1072479452</v>
      </c>
      <c r="K187" s="149">
        <v>1000582650</v>
      </c>
      <c r="L187" s="138">
        <v>1002513187.52</v>
      </c>
      <c r="M187" s="150">
        <v>7.15</v>
      </c>
    </row>
    <row r="188" spans="2:13">
      <c r="B188" s="137" t="s">
        <v>143</v>
      </c>
      <c r="C188" t="s">
        <v>144</v>
      </c>
      <c r="D188" s="20"/>
      <c r="E188" t="s">
        <v>136</v>
      </c>
      <c r="F188" t="s">
        <v>137</v>
      </c>
      <c r="G188" t="s">
        <v>156</v>
      </c>
      <c r="H188" t="s">
        <v>146</v>
      </c>
      <c r="I188" t="s">
        <v>138</v>
      </c>
      <c r="J188" s="149">
        <v>1072479452</v>
      </c>
      <c r="K188" s="149">
        <v>1000582650</v>
      </c>
      <c r="L188" s="138">
        <v>1002513187.52</v>
      </c>
      <c r="M188" s="150">
        <v>7.15</v>
      </c>
    </row>
    <row r="189" spans="2:13">
      <c r="B189" s="137" t="s">
        <v>143</v>
      </c>
      <c r="C189" t="s">
        <v>144</v>
      </c>
      <c r="D189" s="20"/>
      <c r="E189" t="s">
        <v>136</v>
      </c>
      <c r="F189" t="s">
        <v>137</v>
      </c>
      <c r="G189" t="s">
        <v>157</v>
      </c>
      <c r="H189" t="s">
        <v>146</v>
      </c>
      <c r="I189" t="s">
        <v>138</v>
      </c>
      <c r="J189" s="149">
        <v>1072479452</v>
      </c>
      <c r="K189" s="149">
        <v>1000582650</v>
      </c>
      <c r="L189" s="138">
        <v>1002513187.52</v>
      </c>
      <c r="M189" s="150">
        <v>7.15</v>
      </c>
    </row>
    <row r="190" spans="2:13">
      <c r="B190" s="137" t="s">
        <v>143</v>
      </c>
      <c r="C190" t="s">
        <v>144</v>
      </c>
      <c r="D190" s="20"/>
      <c r="E190" t="s">
        <v>136</v>
      </c>
      <c r="F190" t="s">
        <v>137</v>
      </c>
      <c r="G190" t="s">
        <v>158</v>
      </c>
      <c r="H190" t="s">
        <v>146</v>
      </c>
      <c r="I190" t="s">
        <v>138</v>
      </c>
      <c r="J190" s="149">
        <v>1072479452</v>
      </c>
      <c r="K190" s="149">
        <v>1000582650</v>
      </c>
      <c r="L190" s="138">
        <v>1002513187.52</v>
      </c>
      <c r="M190" s="150">
        <v>7.15</v>
      </c>
    </row>
    <row r="191" spans="2:13">
      <c r="B191" s="137" t="s">
        <v>143</v>
      </c>
      <c r="C191" t="s">
        <v>144</v>
      </c>
      <c r="D191" s="20"/>
      <c r="E191" t="s">
        <v>136</v>
      </c>
      <c r="F191" t="s">
        <v>137</v>
      </c>
      <c r="G191" t="s">
        <v>159</v>
      </c>
      <c r="H191" t="s">
        <v>146</v>
      </c>
      <c r="I191" t="s">
        <v>138</v>
      </c>
      <c r="J191" s="149">
        <v>1072479452</v>
      </c>
      <c r="K191" s="149">
        <v>1000582650</v>
      </c>
      <c r="L191" s="138">
        <v>1002513187.52</v>
      </c>
      <c r="M191" s="150">
        <v>7.15</v>
      </c>
    </row>
    <row r="192" spans="2:13">
      <c r="B192" s="137" t="s">
        <v>143</v>
      </c>
      <c r="C192" t="s">
        <v>144</v>
      </c>
      <c r="D192" s="20"/>
      <c r="E192" t="s">
        <v>136</v>
      </c>
      <c r="F192" t="s">
        <v>137</v>
      </c>
      <c r="G192" t="s">
        <v>160</v>
      </c>
      <c r="H192" t="s">
        <v>146</v>
      </c>
      <c r="I192" t="s">
        <v>138</v>
      </c>
      <c r="J192" s="149">
        <v>1072479452</v>
      </c>
      <c r="K192" s="149">
        <v>1000582650</v>
      </c>
      <c r="L192" s="138">
        <v>1002513187.52</v>
      </c>
      <c r="M192" s="150">
        <v>7.15</v>
      </c>
    </row>
    <row r="193" spans="2:13">
      <c r="B193" s="137" t="s">
        <v>143</v>
      </c>
      <c r="C193" t="s">
        <v>144</v>
      </c>
      <c r="D193" s="20"/>
      <c r="E193" t="s">
        <v>136</v>
      </c>
      <c r="F193" t="s">
        <v>137</v>
      </c>
      <c r="G193" t="s">
        <v>161</v>
      </c>
      <c r="H193" t="s">
        <v>146</v>
      </c>
      <c r="I193" t="s">
        <v>138</v>
      </c>
      <c r="J193" s="149">
        <v>1072479452</v>
      </c>
      <c r="K193" s="149">
        <v>1000582650</v>
      </c>
      <c r="L193" s="138">
        <v>1002513187.52</v>
      </c>
      <c r="M193" s="150">
        <v>7.15</v>
      </c>
    </row>
    <row r="194" spans="2:13">
      <c r="B194" s="137" t="s">
        <v>143</v>
      </c>
      <c r="C194" t="s">
        <v>144</v>
      </c>
      <c r="D194" s="20"/>
      <c r="E194" t="s">
        <v>136</v>
      </c>
      <c r="F194" t="s">
        <v>137</v>
      </c>
      <c r="G194" t="s">
        <v>162</v>
      </c>
      <c r="H194" t="s">
        <v>146</v>
      </c>
      <c r="I194" t="s">
        <v>138</v>
      </c>
      <c r="J194" s="149">
        <v>1072479452</v>
      </c>
      <c r="K194" s="149">
        <v>1000582650</v>
      </c>
      <c r="L194" s="138">
        <v>1002513187.52</v>
      </c>
      <c r="M194" s="150">
        <v>7.15</v>
      </c>
    </row>
    <row r="195" spans="2:13">
      <c r="B195" s="137" t="s">
        <v>143</v>
      </c>
      <c r="C195" t="s">
        <v>144</v>
      </c>
      <c r="D195" s="20"/>
      <c r="E195" t="s">
        <v>136</v>
      </c>
      <c r="F195" t="s">
        <v>137</v>
      </c>
      <c r="G195" t="s">
        <v>163</v>
      </c>
      <c r="H195" t="s">
        <v>146</v>
      </c>
      <c r="I195" t="s">
        <v>138</v>
      </c>
      <c r="J195" s="149">
        <v>1072479452</v>
      </c>
      <c r="K195" s="149">
        <v>1000582650</v>
      </c>
      <c r="L195" s="138">
        <v>1002513187.52</v>
      </c>
      <c r="M195" s="150">
        <v>7.15</v>
      </c>
    </row>
    <row r="196" spans="2:13">
      <c r="B196" s="137" t="s">
        <v>143</v>
      </c>
      <c r="C196" t="s">
        <v>144</v>
      </c>
      <c r="D196" s="20"/>
      <c r="E196" t="s">
        <v>136</v>
      </c>
      <c r="F196" t="s">
        <v>137</v>
      </c>
      <c r="G196" t="s">
        <v>165</v>
      </c>
      <c r="H196" t="s">
        <v>166</v>
      </c>
      <c r="I196" t="s">
        <v>138</v>
      </c>
      <c r="J196" s="149">
        <v>160548493</v>
      </c>
      <c r="K196" s="149">
        <v>153049314</v>
      </c>
      <c r="L196" s="138">
        <v>154102439.69999999</v>
      </c>
      <c r="M196" s="150">
        <v>7</v>
      </c>
    </row>
    <row r="197" spans="2:13">
      <c r="B197" s="137" t="s">
        <v>143</v>
      </c>
      <c r="C197" t="s">
        <v>144</v>
      </c>
      <c r="D197" s="20"/>
      <c r="E197" t="s">
        <v>136</v>
      </c>
      <c r="F197" t="s">
        <v>137</v>
      </c>
      <c r="G197" t="s">
        <v>167</v>
      </c>
      <c r="H197" t="s">
        <v>166</v>
      </c>
      <c r="I197" t="s">
        <v>138</v>
      </c>
      <c r="J197" s="149">
        <v>160548493</v>
      </c>
      <c r="K197" s="149">
        <v>153049314</v>
      </c>
      <c r="L197" s="138">
        <v>154102439.69999999</v>
      </c>
      <c r="M197" s="150">
        <v>7</v>
      </c>
    </row>
    <row r="198" spans="2:13">
      <c r="B198" s="137" t="s">
        <v>143</v>
      </c>
      <c r="C198" t="s">
        <v>144</v>
      </c>
      <c r="D198" s="20"/>
      <c r="E198" t="s">
        <v>136</v>
      </c>
      <c r="F198" t="s">
        <v>137</v>
      </c>
      <c r="G198" t="s">
        <v>168</v>
      </c>
      <c r="H198" t="s">
        <v>166</v>
      </c>
      <c r="I198" t="s">
        <v>138</v>
      </c>
      <c r="J198" s="149">
        <v>160548493</v>
      </c>
      <c r="K198" s="149">
        <v>153049314</v>
      </c>
      <c r="L198" s="138">
        <v>154102439.69999999</v>
      </c>
      <c r="M198" s="150">
        <v>7</v>
      </c>
    </row>
    <row r="199" spans="2:13">
      <c r="B199" s="137" t="s">
        <v>143</v>
      </c>
      <c r="C199" t="s">
        <v>144</v>
      </c>
      <c r="D199" s="20"/>
      <c r="E199" t="s">
        <v>136</v>
      </c>
      <c r="F199" t="s">
        <v>137</v>
      </c>
      <c r="G199" t="s">
        <v>169</v>
      </c>
      <c r="H199" t="s">
        <v>166</v>
      </c>
      <c r="I199" t="s">
        <v>138</v>
      </c>
      <c r="J199" s="149">
        <v>160548493</v>
      </c>
      <c r="K199" s="149">
        <v>153049314</v>
      </c>
      <c r="L199" s="138">
        <v>154102439.69999999</v>
      </c>
      <c r="M199" s="150">
        <v>7</v>
      </c>
    </row>
    <row r="200" spans="2:13">
      <c r="B200" s="137" t="s">
        <v>143</v>
      </c>
      <c r="C200" t="s">
        <v>144</v>
      </c>
      <c r="D200" s="20"/>
      <c r="E200" t="s">
        <v>136</v>
      </c>
      <c r="F200" t="s">
        <v>137</v>
      </c>
      <c r="G200" t="s">
        <v>169</v>
      </c>
      <c r="H200" t="s">
        <v>166</v>
      </c>
      <c r="I200" t="s">
        <v>138</v>
      </c>
      <c r="J200" s="149">
        <v>160548493</v>
      </c>
      <c r="K200" s="149">
        <v>153049314</v>
      </c>
      <c r="L200" s="138">
        <v>154102439.69999999</v>
      </c>
      <c r="M200" s="150">
        <v>7</v>
      </c>
    </row>
    <row r="201" spans="2:13">
      <c r="B201" s="137" t="s">
        <v>143</v>
      </c>
      <c r="C201" t="s">
        <v>144</v>
      </c>
      <c r="D201" s="20"/>
      <c r="E201" t="s">
        <v>136</v>
      </c>
      <c r="F201" t="s">
        <v>137</v>
      </c>
      <c r="G201" t="s">
        <v>170</v>
      </c>
      <c r="H201" t="s">
        <v>166</v>
      </c>
      <c r="I201" t="s">
        <v>138</v>
      </c>
      <c r="J201" s="149">
        <v>160548493</v>
      </c>
      <c r="K201" s="149">
        <v>153049314</v>
      </c>
      <c r="L201" s="138">
        <v>154102439.69999999</v>
      </c>
      <c r="M201" s="150">
        <v>7</v>
      </c>
    </row>
    <row r="202" spans="2:13">
      <c r="B202" s="137" t="s">
        <v>143</v>
      </c>
      <c r="C202" t="s">
        <v>144</v>
      </c>
      <c r="D202" s="20"/>
      <c r="E202" t="s">
        <v>136</v>
      </c>
      <c r="F202" t="s">
        <v>137</v>
      </c>
      <c r="G202" t="s">
        <v>448</v>
      </c>
      <c r="H202" t="s">
        <v>166</v>
      </c>
      <c r="I202" t="s">
        <v>138</v>
      </c>
      <c r="J202" s="149">
        <v>160520137</v>
      </c>
      <c r="K202" s="149">
        <v>154877564</v>
      </c>
      <c r="L202" s="138">
        <v>154081115.97</v>
      </c>
      <c r="M202" s="150">
        <v>7</v>
      </c>
    </row>
    <row r="203" spans="2:13">
      <c r="B203" s="137" t="s">
        <v>143</v>
      </c>
      <c r="C203" t="s">
        <v>144</v>
      </c>
      <c r="D203" s="20"/>
      <c r="E203" t="s">
        <v>136</v>
      </c>
      <c r="F203" t="s">
        <v>137</v>
      </c>
      <c r="G203" t="s">
        <v>449</v>
      </c>
      <c r="H203" t="s">
        <v>166</v>
      </c>
      <c r="I203" t="s">
        <v>138</v>
      </c>
      <c r="J203" s="149">
        <v>160520137</v>
      </c>
      <c r="K203" s="149">
        <v>154877564</v>
      </c>
      <c r="L203" s="138">
        <v>154081115.97</v>
      </c>
      <c r="M203" s="150">
        <v>7</v>
      </c>
    </row>
    <row r="204" spans="2:13">
      <c r="B204" s="137" t="s">
        <v>143</v>
      </c>
      <c r="C204" t="s">
        <v>144</v>
      </c>
      <c r="D204" s="20"/>
      <c r="E204" t="s">
        <v>136</v>
      </c>
      <c r="F204" t="s">
        <v>137</v>
      </c>
      <c r="G204" t="s">
        <v>450</v>
      </c>
      <c r="H204" t="s">
        <v>166</v>
      </c>
      <c r="I204" t="s">
        <v>138</v>
      </c>
      <c r="J204" s="149">
        <v>160520137</v>
      </c>
      <c r="K204" s="149">
        <v>154877564</v>
      </c>
      <c r="L204" s="138">
        <v>154081115.97</v>
      </c>
      <c r="M204" s="150">
        <v>7</v>
      </c>
    </row>
    <row r="205" spans="2:13">
      <c r="B205" s="137" t="s">
        <v>143</v>
      </c>
      <c r="C205" t="s">
        <v>144</v>
      </c>
      <c r="D205" s="20"/>
      <c r="E205" t="s">
        <v>136</v>
      </c>
      <c r="F205" t="s">
        <v>137</v>
      </c>
      <c r="G205" t="s">
        <v>451</v>
      </c>
      <c r="H205" t="s">
        <v>166</v>
      </c>
      <c r="I205" t="s">
        <v>138</v>
      </c>
      <c r="J205" s="149">
        <v>160520137</v>
      </c>
      <c r="K205" s="149">
        <v>154877564</v>
      </c>
      <c r="L205" s="138">
        <v>154081115.97</v>
      </c>
      <c r="M205" s="150">
        <v>7</v>
      </c>
    </row>
    <row r="206" spans="2:13">
      <c r="B206" s="137" t="s">
        <v>143</v>
      </c>
      <c r="C206" t="s">
        <v>144</v>
      </c>
      <c r="D206" s="20"/>
      <c r="E206" t="s">
        <v>136</v>
      </c>
      <c r="F206" t="s">
        <v>137</v>
      </c>
      <c r="G206" t="s">
        <v>452</v>
      </c>
      <c r="H206" t="s">
        <v>166</v>
      </c>
      <c r="I206" t="s">
        <v>138</v>
      </c>
      <c r="J206" s="149">
        <v>160520137</v>
      </c>
      <c r="K206" s="149">
        <v>154877564</v>
      </c>
      <c r="L206" s="138">
        <v>154081115.97</v>
      </c>
      <c r="M206" s="150">
        <v>7</v>
      </c>
    </row>
    <row r="207" spans="2:13">
      <c r="B207" s="137" t="s">
        <v>143</v>
      </c>
      <c r="C207" t="s">
        <v>144</v>
      </c>
      <c r="D207" s="20"/>
      <c r="E207" t="s">
        <v>136</v>
      </c>
      <c r="F207" t="s">
        <v>137</v>
      </c>
      <c r="G207" t="s">
        <v>453</v>
      </c>
      <c r="H207" t="s">
        <v>166</v>
      </c>
      <c r="I207" t="s">
        <v>138</v>
      </c>
      <c r="J207" s="149">
        <v>160520137</v>
      </c>
      <c r="K207" s="149">
        <v>154877564</v>
      </c>
      <c r="L207" s="138">
        <v>154081115.97</v>
      </c>
      <c r="M207" s="150">
        <v>7</v>
      </c>
    </row>
    <row r="208" spans="2:13">
      <c r="B208" s="137" t="s">
        <v>143</v>
      </c>
      <c r="C208" t="s">
        <v>144</v>
      </c>
      <c r="D208" s="20"/>
      <c r="E208" t="s">
        <v>136</v>
      </c>
      <c r="F208" t="s">
        <v>137</v>
      </c>
      <c r="G208" t="s">
        <v>454</v>
      </c>
      <c r="H208" t="s">
        <v>166</v>
      </c>
      <c r="I208" t="s">
        <v>138</v>
      </c>
      <c r="J208" s="149">
        <v>160520137</v>
      </c>
      <c r="K208" s="149">
        <v>154877564</v>
      </c>
      <c r="L208" s="138">
        <v>154081115.97</v>
      </c>
      <c r="M208" s="150">
        <v>7</v>
      </c>
    </row>
    <row r="209" spans="2:13">
      <c r="B209" s="137" t="s">
        <v>143</v>
      </c>
      <c r="C209" t="s">
        <v>144</v>
      </c>
      <c r="D209" s="20"/>
      <c r="E209" t="s">
        <v>136</v>
      </c>
      <c r="F209" t="s">
        <v>137</v>
      </c>
      <c r="G209" t="s">
        <v>455</v>
      </c>
      <c r="H209" t="s">
        <v>166</v>
      </c>
      <c r="I209" t="s">
        <v>138</v>
      </c>
      <c r="J209" s="149">
        <v>160520137</v>
      </c>
      <c r="K209" s="149">
        <v>154877564</v>
      </c>
      <c r="L209" s="138">
        <v>154081115.97</v>
      </c>
      <c r="M209" s="150">
        <v>7</v>
      </c>
    </row>
    <row r="210" spans="2:13">
      <c r="B210" s="137" t="s">
        <v>143</v>
      </c>
      <c r="C210" t="s">
        <v>144</v>
      </c>
      <c r="D210" s="20"/>
      <c r="E210" t="s">
        <v>136</v>
      </c>
      <c r="F210" t="s">
        <v>137</v>
      </c>
      <c r="G210" t="s">
        <v>456</v>
      </c>
      <c r="H210" t="s">
        <v>166</v>
      </c>
      <c r="I210" t="s">
        <v>138</v>
      </c>
      <c r="J210" s="149">
        <v>160520137</v>
      </c>
      <c r="K210" s="149">
        <v>154877564</v>
      </c>
      <c r="L210" s="138">
        <v>154081115.97</v>
      </c>
      <c r="M210" s="150">
        <v>7</v>
      </c>
    </row>
    <row r="211" spans="2:13">
      <c r="B211" s="137" t="s">
        <v>143</v>
      </c>
      <c r="C211" t="s">
        <v>144</v>
      </c>
      <c r="D211" s="20"/>
      <c r="E211" t="s">
        <v>136</v>
      </c>
      <c r="F211" t="s">
        <v>137</v>
      </c>
      <c r="G211" t="s">
        <v>457</v>
      </c>
      <c r="H211" t="s">
        <v>166</v>
      </c>
      <c r="I211" t="s">
        <v>138</v>
      </c>
      <c r="J211" s="149">
        <v>160520137</v>
      </c>
      <c r="K211" s="149">
        <v>154877564</v>
      </c>
      <c r="L211" s="138">
        <v>154081115.97</v>
      </c>
      <c r="M211" s="150">
        <v>7</v>
      </c>
    </row>
    <row r="212" spans="2:13">
      <c r="B212" s="137" t="s">
        <v>143</v>
      </c>
      <c r="C212" t="s">
        <v>144</v>
      </c>
      <c r="D212" s="20"/>
      <c r="E212" t="s">
        <v>136</v>
      </c>
      <c r="F212" t="s">
        <v>137</v>
      </c>
      <c r="G212" t="s">
        <v>458</v>
      </c>
      <c r="H212" t="s">
        <v>166</v>
      </c>
      <c r="I212" t="s">
        <v>138</v>
      </c>
      <c r="J212" s="149">
        <v>160520137</v>
      </c>
      <c r="K212" s="149">
        <v>154877564</v>
      </c>
      <c r="L212" s="138">
        <v>154081115.97</v>
      </c>
      <c r="M212" s="150">
        <v>7</v>
      </c>
    </row>
    <row r="213" spans="2:13">
      <c r="B213" s="137" t="s">
        <v>143</v>
      </c>
      <c r="C213" t="s">
        <v>144</v>
      </c>
      <c r="D213" s="20"/>
      <c r="E213" t="s">
        <v>136</v>
      </c>
      <c r="F213" t="s">
        <v>137</v>
      </c>
      <c r="G213" t="s">
        <v>459</v>
      </c>
      <c r="H213" t="s">
        <v>166</v>
      </c>
      <c r="I213" t="s">
        <v>138</v>
      </c>
      <c r="J213" s="149">
        <v>160520137</v>
      </c>
      <c r="K213" s="149">
        <v>154877564</v>
      </c>
      <c r="L213" s="138">
        <v>154081115.97</v>
      </c>
      <c r="M213" s="150">
        <v>7</v>
      </c>
    </row>
    <row r="214" spans="2:13">
      <c r="B214" s="137" t="s">
        <v>143</v>
      </c>
      <c r="C214" t="s">
        <v>144</v>
      </c>
      <c r="D214" s="20"/>
      <c r="E214" t="s">
        <v>136</v>
      </c>
      <c r="F214" t="s">
        <v>137</v>
      </c>
      <c r="G214" t="s">
        <v>460</v>
      </c>
      <c r="H214" t="s">
        <v>166</v>
      </c>
      <c r="I214" t="s">
        <v>138</v>
      </c>
      <c r="J214" s="149">
        <v>160520137</v>
      </c>
      <c r="K214" s="149">
        <v>154877564</v>
      </c>
      <c r="L214" s="138">
        <v>154081115.97</v>
      </c>
      <c r="M214" s="150">
        <v>7</v>
      </c>
    </row>
    <row r="215" spans="2:13">
      <c r="B215" s="137" t="s">
        <v>143</v>
      </c>
      <c r="C215" t="s">
        <v>144</v>
      </c>
      <c r="D215" s="20"/>
      <c r="E215" t="s">
        <v>136</v>
      </c>
      <c r="F215" t="s">
        <v>137</v>
      </c>
      <c r="G215" t="s">
        <v>461</v>
      </c>
      <c r="H215" t="s">
        <v>166</v>
      </c>
      <c r="I215" t="s">
        <v>138</v>
      </c>
      <c r="J215" s="149">
        <v>160520137</v>
      </c>
      <c r="K215" s="149">
        <v>154877564</v>
      </c>
      <c r="L215" s="138">
        <v>154081115.97</v>
      </c>
      <c r="M215" s="150">
        <v>7</v>
      </c>
    </row>
    <row r="216" spans="2:13">
      <c r="B216" s="137" t="s">
        <v>143</v>
      </c>
      <c r="C216" t="s">
        <v>144</v>
      </c>
      <c r="D216" s="20"/>
      <c r="E216" t="s">
        <v>136</v>
      </c>
      <c r="F216" t="s">
        <v>137</v>
      </c>
      <c r="G216" t="s">
        <v>462</v>
      </c>
      <c r="H216" t="s">
        <v>166</v>
      </c>
      <c r="I216" t="s">
        <v>138</v>
      </c>
      <c r="J216" s="149">
        <v>160520137</v>
      </c>
      <c r="K216" s="149">
        <v>154877564</v>
      </c>
      <c r="L216" s="138">
        <v>154081115.97</v>
      </c>
      <c r="M216" s="150">
        <v>7</v>
      </c>
    </row>
    <row r="217" spans="2:13">
      <c r="B217" s="137" t="s">
        <v>143</v>
      </c>
      <c r="C217" t="s">
        <v>144</v>
      </c>
      <c r="D217" s="20"/>
      <c r="E217" t="s">
        <v>136</v>
      </c>
      <c r="F217" t="s">
        <v>137</v>
      </c>
      <c r="G217" t="s">
        <v>463</v>
      </c>
      <c r="H217" t="s">
        <v>166</v>
      </c>
      <c r="I217" t="s">
        <v>138</v>
      </c>
      <c r="J217" s="149">
        <v>160520137</v>
      </c>
      <c r="K217" s="149">
        <v>154877564</v>
      </c>
      <c r="L217" s="138">
        <v>154081115.97</v>
      </c>
      <c r="M217" s="150">
        <v>7</v>
      </c>
    </row>
    <row r="218" spans="2:13">
      <c r="B218" s="137" t="s">
        <v>143</v>
      </c>
      <c r="C218" t="s">
        <v>144</v>
      </c>
      <c r="D218" s="20"/>
      <c r="E218" t="s">
        <v>136</v>
      </c>
      <c r="F218" t="s">
        <v>137</v>
      </c>
      <c r="G218" t="s">
        <v>544</v>
      </c>
      <c r="H218" t="s">
        <v>164</v>
      </c>
      <c r="I218" t="s">
        <v>138</v>
      </c>
      <c r="J218" s="149">
        <v>1072675342</v>
      </c>
      <c r="K218" s="149">
        <v>1004223203</v>
      </c>
      <c r="L218" s="138">
        <v>1010816373.7</v>
      </c>
      <c r="M218" s="150">
        <v>7.15</v>
      </c>
    </row>
    <row r="219" spans="2:13">
      <c r="B219" s="137" t="s">
        <v>143</v>
      </c>
      <c r="C219" t="s">
        <v>144</v>
      </c>
      <c r="D219" s="20"/>
      <c r="E219" t="s">
        <v>136</v>
      </c>
      <c r="F219" t="s">
        <v>137</v>
      </c>
      <c r="G219" t="s">
        <v>545</v>
      </c>
      <c r="H219" t="s">
        <v>164</v>
      </c>
      <c r="I219" t="s">
        <v>138</v>
      </c>
      <c r="J219" s="149">
        <v>1072675342</v>
      </c>
      <c r="K219" s="149">
        <v>1004223203</v>
      </c>
      <c r="L219" s="138">
        <v>1010816373.7</v>
      </c>
      <c r="M219" s="150">
        <v>7.15</v>
      </c>
    </row>
    <row r="220" spans="2:13">
      <c r="B220" s="137" t="s">
        <v>143</v>
      </c>
      <c r="C220" t="s">
        <v>144</v>
      </c>
      <c r="D220" s="20"/>
      <c r="E220" t="s">
        <v>136</v>
      </c>
      <c r="F220" t="s">
        <v>137</v>
      </c>
      <c r="G220" t="s">
        <v>546</v>
      </c>
      <c r="H220" t="s">
        <v>164</v>
      </c>
      <c r="I220" t="s">
        <v>138</v>
      </c>
      <c r="J220" s="149">
        <v>1072675342</v>
      </c>
      <c r="K220" s="149">
        <v>1004223203</v>
      </c>
      <c r="L220" s="138">
        <v>1010816373.7</v>
      </c>
      <c r="M220" s="150">
        <v>7.15</v>
      </c>
    </row>
    <row r="221" spans="2:13">
      <c r="B221" s="137" t="s">
        <v>143</v>
      </c>
      <c r="C221" t="s">
        <v>144</v>
      </c>
      <c r="D221" s="20"/>
      <c r="E221" t="s">
        <v>136</v>
      </c>
      <c r="F221" t="s">
        <v>137</v>
      </c>
      <c r="G221" t="s">
        <v>547</v>
      </c>
      <c r="H221" t="s">
        <v>164</v>
      </c>
      <c r="I221" t="s">
        <v>138</v>
      </c>
      <c r="J221" s="149">
        <v>1072675342</v>
      </c>
      <c r="K221" s="149">
        <v>1004223203</v>
      </c>
      <c r="L221" s="138">
        <v>1010816373.7</v>
      </c>
      <c r="M221" s="150">
        <v>7.15</v>
      </c>
    </row>
    <row r="222" spans="2:13">
      <c r="B222" s="137" t="s">
        <v>143</v>
      </c>
      <c r="C222" t="s">
        <v>144</v>
      </c>
      <c r="D222" s="20"/>
      <c r="E222" t="s">
        <v>136</v>
      </c>
      <c r="F222" t="s">
        <v>137</v>
      </c>
      <c r="G222" t="s">
        <v>548</v>
      </c>
      <c r="H222" t="s">
        <v>164</v>
      </c>
      <c r="I222" t="s">
        <v>138</v>
      </c>
      <c r="J222" s="149">
        <v>1072675342</v>
      </c>
      <c r="K222" s="149">
        <v>1004223203</v>
      </c>
      <c r="L222" s="138">
        <v>1010816373.7</v>
      </c>
      <c r="M222" s="150">
        <v>7.15</v>
      </c>
    </row>
    <row r="223" spans="2:13">
      <c r="B223" s="137" t="s">
        <v>143</v>
      </c>
      <c r="C223" t="s">
        <v>144</v>
      </c>
      <c r="D223" s="20"/>
      <c r="E223" t="s">
        <v>136</v>
      </c>
      <c r="F223" t="s">
        <v>137</v>
      </c>
      <c r="G223" t="s">
        <v>549</v>
      </c>
      <c r="H223" t="s">
        <v>164</v>
      </c>
      <c r="I223" t="s">
        <v>138</v>
      </c>
      <c r="J223" s="149">
        <v>1072675342</v>
      </c>
      <c r="K223" s="149">
        <v>1004223203</v>
      </c>
      <c r="L223" s="138">
        <v>1010816373.7</v>
      </c>
      <c r="M223" s="150">
        <v>7.15</v>
      </c>
    </row>
    <row r="224" spans="2:13">
      <c r="B224" s="137" t="s">
        <v>143</v>
      </c>
      <c r="C224" t="s">
        <v>144</v>
      </c>
      <c r="D224" s="20"/>
      <c r="E224" t="s">
        <v>136</v>
      </c>
      <c r="F224" t="s">
        <v>137</v>
      </c>
      <c r="G224" t="s">
        <v>550</v>
      </c>
      <c r="H224" t="s">
        <v>164</v>
      </c>
      <c r="I224" t="s">
        <v>138</v>
      </c>
      <c r="J224" s="149">
        <v>1072675342</v>
      </c>
      <c r="K224" s="149">
        <v>1004803219</v>
      </c>
      <c r="L224" s="138">
        <v>1010816373.7</v>
      </c>
      <c r="M224" s="150">
        <v>7.15</v>
      </c>
    </row>
    <row r="225" spans="2:13">
      <c r="B225" s="137" t="s">
        <v>143</v>
      </c>
      <c r="C225" t="s">
        <v>144</v>
      </c>
      <c r="D225" s="20"/>
      <c r="E225" t="s">
        <v>136</v>
      </c>
      <c r="F225" t="s">
        <v>137</v>
      </c>
      <c r="G225" t="s">
        <v>551</v>
      </c>
      <c r="H225" t="s">
        <v>164</v>
      </c>
      <c r="I225" t="s">
        <v>138</v>
      </c>
      <c r="J225" s="149">
        <v>1072675342</v>
      </c>
      <c r="K225" s="149">
        <v>1004803219</v>
      </c>
      <c r="L225" s="138">
        <v>1010816373.7</v>
      </c>
      <c r="M225" s="150">
        <v>7.15</v>
      </c>
    </row>
    <row r="226" spans="2:13">
      <c r="B226" s="137" t="s">
        <v>143</v>
      </c>
      <c r="C226" t="s">
        <v>144</v>
      </c>
      <c r="D226" s="20"/>
      <c r="E226" t="s">
        <v>136</v>
      </c>
      <c r="F226" t="s">
        <v>137</v>
      </c>
      <c r="G226" t="s">
        <v>552</v>
      </c>
      <c r="H226" t="s">
        <v>164</v>
      </c>
      <c r="I226" t="s">
        <v>138</v>
      </c>
      <c r="J226" s="149">
        <v>1072675342</v>
      </c>
      <c r="K226" s="149">
        <v>1004803219</v>
      </c>
      <c r="L226" s="138">
        <v>1010816373.7</v>
      </c>
      <c r="M226" s="150">
        <v>7.15</v>
      </c>
    </row>
    <row r="227" spans="2:13">
      <c r="B227" s="137" t="s">
        <v>139</v>
      </c>
      <c r="C227" t="s">
        <v>144</v>
      </c>
      <c r="D227" s="20"/>
      <c r="E227" t="s">
        <v>136</v>
      </c>
      <c r="F227" t="s">
        <v>137</v>
      </c>
      <c r="G227" t="s">
        <v>553</v>
      </c>
      <c r="H227" t="s">
        <v>554</v>
      </c>
      <c r="I227" t="s">
        <v>138</v>
      </c>
      <c r="J227" s="149">
        <v>557591780</v>
      </c>
      <c r="K227" s="149">
        <v>500209002</v>
      </c>
      <c r="L227" s="138">
        <v>502198895.04000002</v>
      </c>
      <c r="M227" s="150">
        <v>7.7</v>
      </c>
    </row>
    <row r="228" spans="2:13">
      <c r="B228" s="137" t="s">
        <v>139</v>
      </c>
      <c r="C228" t="s">
        <v>144</v>
      </c>
      <c r="D228" s="20"/>
      <c r="E228" t="s">
        <v>136</v>
      </c>
      <c r="F228" t="s">
        <v>137</v>
      </c>
      <c r="G228" t="s">
        <v>555</v>
      </c>
      <c r="H228" t="s">
        <v>554</v>
      </c>
      <c r="I228" t="s">
        <v>138</v>
      </c>
      <c r="J228" s="149">
        <v>557591780</v>
      </c>
      <c r="K228" s="149">
        <v>500209002</v>
      </c>
      <c r="L228" s="138">
        <v>502198895.04000002</v>
      </c>
      <c r="M228" s="150">
        <v>7.7</v>
      </c>
    </row>
    <row r="229" spans="2:13">
      <c r="B229" s="137" t="s">
        <v>139</v>
      </c>
      <c r="C229" t="s">
        <v>144</v>
      </c>
      <c r="D229" s="20"/>
      <c r="E229" t="s">
        <v>136</v>
      </c>
      <c r="F229" t="s">
        <v>137</v>
      </c>
      <c r="G229" t="s">
        <v>556</v>
      </c>
      <c r="H229" t="s">
        <v>554</v>
      </c>
      <c r="I229" t="s">
        <v>138</v>
      </c>
      <c r="J229" s="149">
        <v>557591780</v>
      </c>
      <c r="K229" s="149">
        <v>500209002</v>
      </c>
      <c r="L229" s="138">
        <v>502198895.04000002</v>
      </c>
      <c r="M229" s="150">
        <v>7.7</v>
      </c>
    </row>
    <row r="230" spans="2:13">
      <c r="B230" s="137" t="s">
        <v>139</v>
      </c>
      <c r="C230" t="s">
        <v>144</v>
      </c>
      <c r="D230" s="20"/>
      <c r="E230" t="s">
        <v>136</v>
      </c>
      <c r="F230" t="s">
        <v>137</v>
      </c>
      <c r="G230" t="s">
        <v>557</v>
      </c>
      <c r="H230" t="s">
        <v>554</v>
      </c>
      <c r="I230" t="s">
        <v>138</v>
      </c>
      <c r="J230" s="149">
        <v>557591780</v>
      </c>
      <c r="K230" s="149">
        <v>500209002</v>
      </c>
      <c r="L230" s="138">
        <v>502198895.04000002</v>
      </c>
      <c r="M230" s="150">
        <v>7.7</v>
      </c>
    </row>
    <row r="231" spans="2:13">
      <c r="B231" s="137" t="s">
        <v>139</v>
      </c>
      <c r="C231" t="s">
        <v>144</v>
      </c>
      <c r="D231" s="20"/>
      <c r="E231" t="s">
        <v>136</v>
      </c>
      <c r="F231" t="s">
        <v>137</v>
      </c>
      <c r="G231" t="s">
        <v>558</v>
      </c>
      <c r="H231" t="s">
        <v>559</v>
      </c>
      <c r="I231" t="s">
        <v>138</v>
      </c>
      <c r="J231" s="149">
        <v>619671236</v>
      </c>
      <c r="K231" s="149">
        <v>500217067</v>
      </c>
      <c r="L231" s="138">
        <v>502283923.08999997</v>
      </c>
      <c r="M231" s="150">
        <v>8</v>
      </c>
    </row>
    <row r="232" spans="2:13">
      <c r="B232" s="137" t="s">
        <v>139</v>
      </c>
      <c r="C232" t="s">
        <v>144</v>
      </c>
      <c r="D232" s="20"/>
      <c r="E232" t="s">
        <v>136</v>
      </c>
      <c r="F232" t="s">
        <v>137</v>
      </c>
      <c r="G232" t="s">
        <v>560</v>
      </c>
      <c r="H232" t="s">
        <v>559</v>
      </c>
      <c r="I232" t="s">
        <v>138</v>
      </c>
      <c r="J232" s="149">
        <v>619671236</v>
      </c>
      <c r="K232" s="149">
        <v>500217067</v>
      </c>
      <c r="L232" s="138">
        <v>502283923.08999997</v>
      </c>
      <c r="M232" s="150">
        <v>8</v>
      </c>
    </row>
    <row r="233" spans="2:13">
      <c r="B233" s="137" t="s">
        <v>139</v>
      </c>
      <c r="C233" t="s">
        <v>144</v>
      </c>
      <c r="D233" s="20"/>
      <c r="E233" t="s">
        <v>136</v>
      </c>
      <c r="F233" t="s">
        <v>137</v>
      </c>
      <c r="G233" t="s">
        <v>561</v>
      </c>
      <c r="H233" t="s">
        <v>559</v>
      </c>
      <c r="I233" t="s">
        <v>138</v>
      </c>
      <c r="J233" s="149">
        <v>619671236</v>
      </c>
      <c r="K233" s="149">
        <v>500217067</v>
      </c>
      <c r="L233" s="138">
        <v>502283923.08999997</v>
      </c>
      <c r="M233" s="150">
        <v>8</v>
      </c>
    </row>
    <row r="234" spans="2:13">
      <c r="B234" s="137" t="s">
        <v>139</v>
      </c>
      <c r="C234" t="s">
        <v>144</v>
      </c>
      <c r="D234" s="20"/>
      <c r="E234" t="s">
        <v>136</v>
      </c>
      <c r="F234" t="s">
        <v>137</v>
      </c>
      <c r="G234" t="s">
        <v>562</v>
      </c>
      <c r="H234" t="s">
        <v>559</v>
      </c>
      <c r="I234" t="s">
        <v>138</v>
      </c>
      <c r="J234" s="149">
        <v>99147392</v>
      </c>
      <c r="K234" s="149">
        <v>80192877</v>
      </c>
      <c r="L234" s="138">
        <v>80367079.420000002</v>
      </c>
      <c r="M234" s="150">
        <v>8</v>
      </c>
    </row>
    <row r="235" spans="2:13">
      <c r="B235" s="137" t="s">
        <v>139</v>
      </c>
      <c r="C235" t="s">
        <v>144</v>
      </c>
      <c r="D235" s="20"/>
      <c r="E235" t="s">
        <v>136</v>
      </c>
      <c r="F235" t="s">
        <v>137</v>
      </c>
      <c r="G235" t="s">
        <v>563</v>
      </c>
      <c r="H235" t="s">
        <v>554</v>
      </c>
      <c r="I235" t="s">
        <v>138</v>
      </c>
      <c r="J235" s="149">
        <v>137167578</v>
      </c>
      <c r="K235" s="149">
        <v>123285427</v>
      </c>
      <c r="L235" s="138">
        <v>123543266.16</v>
      </c>
      <c r="M235" s="150">
        <v>7.7</v>
      </c>
    </row>
    <row r="236" spans="2:13">
      <c r="B236" s="137" t="s">
        <v>143</v>
      </c>
      <c r="C236" t="s">
        <v>171</v>
      </c>
      <c r="D236" s="20" t="s">
        <v>527</v>
      </c>
      <c r="E236" t="s">
        <v>136</v>
      </c>
      <c r="F236" t="s">
        <v>137</v>
      </c>
      <c r="G236" t="s">
        <v>172</v>
      </c>
      <c r="H236" t="s">
        <v>173</v>
      </c>
      <c r="I236" t="s">
        <v>138</v>
      </c>
      <c r="J236" s="149">
        <v>1120279452</v>
      </c>
      <c r="K236" s="149">
        <v>1000217565</v>
      </c>
      <c r="L236" s="138">
        <v>1013807740.28</v>
      </c>
      <c r="M236" s="150">
        <v>8.1</v>
      </c>
    </row>
    <row r="237" spans="2:13">
      <c r="B237" s="137" t="s">
        <v>143</v>
      </c>
      <c r="C237" t="s">
        <v>171</v>
      </c>
      <c r="D237" s="20" t="s">
        <v>527</v>
      </c>
      <c r="E237" t="s">
        <v>136</v>
      </c>
      <c r="F237" t="s">
        <v>137</v>
      </c>
      <c r="G237" t="s">
        <v>174</v>
      </c>
      <c r="H237" t="s">
        <v>173</v>
      </c>
      <c r="I237" t="s">
        <v>138</v>
      </c>
      <c r="J237" s="149">
        <v>1120279452</v>
      </c>
      <c r="K237" s="149">
        <v>1000217565</v>
      </c>
      <c r="L237" s="138">
        <v>1013807740.28</v>
      </c>
      <c r="M237" s="150">
        <v>8.1</v>
      </c>
    </row>
    <row r="238" spans="2:13">
      <c r="B238" s="137" t="s">
        <v>143</v>
      </c>
      <c r="C238" t="s">
        <v>171</v>
      </c>
      <c r="D238" s="20" t="s">
        <v>527</v>
      </c>
      <c r="E238" t="s">
        <v>136</v>
      </c>
      <c r="F238" t="s">
        <v>137</v>
      </c>
      <c r="G238" t="s">
        <v>175</v>
      </c>
      <c r="H238" t="s">
        <v>173</v>
      </c>
      <c r="I238" t="s">
        <v>138</v>
      </c>
      <c r="J238" s="149">
        <v>1120279452</v>
      </c>
      <c r="K238" s="149">
        <v>1000217565</v>
      </c>
      <c r="L238" s="138">
        <v>1013807740.28</v>
      </c>
      <c r="M238" s="150">
        <v>8.1</v>
      </c>
    </row>
    <row r="239" spans="2:13">
      <c r="B239" s="137" t="s">
        <v>143</v>
      </c>
      <c r="C239" t="s">
        <v>171</v>
      </c>
      <c r="D239" s="20" t="s">
        <v>527</v>
      </c>
      <c r="E239" t="s">
        <v>136</v>
      </c>
      <c r="F239" t="s">
        <v>137</v>
      </c>
      <c r="G239" t="s">
        <v>176</v>
      </c>
      <c r="H239" t="s">
        <v>173</v>
      </c>
      <c r="I239" t="s">
        <v>138</v>
      </c>
      <c r="J239" s="149">
        <v>1120279452</v>
      </c>
      <c r="K239" s="149">
        <v>1000217565</v>
      </c>
      <c r="L239" s="138">
        <v>1013807740.28</v>
      </c>
      <c r="M239" s="150">
        <v>8.1</v>
      </c>
    </row>
    <row r="240" spans="2:13">
      <c r="B240" s="137" t="s">
        <v>143</v>
      </c>
      <c r="C240" t="s">
        <v>171</v>
      </c>
      <c r="D240" s="20" t="s">
        <v>527</v>
      </c>
      <c r="E240" t="s">
        <v>136</v>
      </c>
      <c r="F240" t="s">
        <v>137</v>
      </c>
      <c r="G240" t="s">
        <v>177</v>
      </c>
      <c r="H240" t="s">
        <v>173</v>
      </c>
      <c r="I240" t="s">
        <v>138</v>
      </c>
      <c r="J240" s="149">
        <v>1120279452</v>
      </c>
      <c r="K240" s="149">
        <v>1000217565</v>
      </c>
      <c r="L240" s="138">
        <v>1013807740.28</v>
      </c>
      <c r="M240" s="150">
        <v>8.1</v>
      </c>
    </row>
    <row r="241" spans="2:13">
      <c r="B241" s="137" t="s">
        <v>143</v>
      </c>
      <c r="C241" t="s">
        <v>171</v>
      </c>
      <c r="D241" s="20" t="s">
        <v>527</v>
      </c>
      <c r="E241" t="s">
        <v>136</v>
      </c>
      <c r="F241" t="s">
        <v>137</v>
      </c>
      <c r="G241" t="s">
        <v>178</v>
      </c>
      <c r="H241" t="s">
        <v>173</v>
      </c>
      <c r="I241" t="s">
        <v>138</v>
      </c>
      <c r="J241" s="149">
        <v>1120279452</v>
      </c>
      <c r="K241" s="149">
        <v>1000217565</v>
      </c>
      <c r="L241" s="138">
        <v>1013807740.28</v>
      </c>
      <c r="M241" s="150">
        <v>8.1</v>
      </c>
    </row>
    <row r="242" spans="2:13">
      <c r="B242" s="137" t="s">
        <v>143</v>
      </c>
      <c r="C242" t="s">
        <v>171</v>
      </c>
      <c r="D242" s="20" t="s">
        <v>527</v>
      </c>
      <c r="E242" t="s">
        <v>136</v>
      </c>
      <c r="F242" t="s">
        <v>137</v>
      </c>
      <c r="G242" t="s">
        <v>179</v>
      </c>
      <c r="H242" t="s">
        <v>173</v>
      </c>
      <c r="I242" t="s">
        <v>138</v>
      </c>
      <c r="J242" s="149">
        <v>1120279452</v>
      </c>
      <c r="K242" s="149">
        <v>1000217565</v>
      </c>
      <c r="L242" s="138">
        <v>1013807740.28</v>
      </c>
      <c r="M242" s="150">
        <v>8.1</v>
      </c>
    </row>
    <row r="243" spans="2:13">
      <c r="B243" s="137" t="s">
        <v>143</v>
      </c>
      <c r="C243" t="s">
        <v>171</v>
      </c>
      <c r="D243" s="20" t="s">
        <v>527</v>
      </c>
      <c r="E243" t="s">
        <v>136</v>
      </c>
      <c r="F243" t="s">
        <v>137</v>
      </c>
      <c r="G243" t="s">
        <v>180</v>
      </c>
      <c r="H243" t="s">
        <v>173</v>
      </c>
      <c r="I243" t="s">
        <v>138</v>
      </c>
      <c r="J243" s="149">
        <v>1120279452</v>
      </c>
      <c r="K243" s="149">
        <v>1000217565</v>
      </c>
      <c r="L243" s="138">
        <v>1013807740.28</v>
      </c>
      <c r="M243" s="150">
        <v>8.1</v>
      </c>
    </row>
    <row r="244" spans="2:13">
      <c r="B244" s="137" t="s">
        <v>143</v>
      </c>
      <c r="C244" t="s">
        <v>171</v>
      </c>
      <c r="D244" s="20" t="s">
        <v>527</v>
      </c>
      <c r="E244" t="s">
        <v>136</v>
      </c>
      <c r="F244" t="s">
        <v>137</v>
      </c>
      <c r="G244" t="s">
        <v>181</v>
      </c>
      <c r="H244" t="s">
        <v>173</v>
      </c>
      <c r="I244" t="s">
        <v>138</v>
      </c>
      <c r="J244" s="149">
        <v>1120279452</v>
      </c>
      <c r="K244" s="149">
        <v>1000217565</v>
      </c>
      <c r="L244" s="138">
        <v>1013807740.28</v>
      </c>
      <c r="M244" s="150">
        <v>8.1</v>
      </c>
    </row>
    <row r="245" spans="2:13">
      <c r="B245" s="137" t="s">
        <v>143</v>
      </c>
      <c r="C245" t="s">
        <v>171</v>
      </c>
      <c r="D245" s="20" t="s">
        <v>527</v>
      </c>
      <c r="E245" t="s">
        <v>136</v>
      </c>
      <c r="F245" t="s">
        <v>137</v>
      </c>
      <c r="G245" t="s">
        <v>182</v>
      </c>
      <c r="H245" t="s">
        <v>173</v>
      </c>
      <c r="I245" t="s">
        <v>138</v>
      </c>
      <c r="J245" s="149">
        <v>1120279452</v>
      </c>
      <c r="K245" s="149">
        <v>1000217565</v>
      </c>
      <c r="L245" s="138">
        <v>1013807740.28</v>
      </c>
      <c r="M245" s="150">
        <v>8.1</v>
      </c>
    </row>
    <row r="246" spans="2:13">
      <c r="B246" s="137" t="s">
        <v>143</v>
      </c>
      <c r="C246" t="s">
        <v>171</v>
      </c>
      <c r="D246" s="20" t="s">
        <v>527</v>
      </c>
      <c r="E246" t="s">
        <v>136</v>
      </c>
      <c r="F246" t="s">
        <v>137</v>
      </c>
      <c r="G246" t="s">
        <v>183</v>
      </c>
      <c r="H246" t="s">
        <v>173</v>
      </c>
      <c r="I246" t="s">
        <v>138</v>
      </c>
      <c r="J246" s="149">
        <v>1120279452</v>
      </c>
      <c r="K246" s="149">
        <v>1000217565</v>
      </c>
      <c r="L246" s="138">
        <v>1013807740.28</v>
      </c>
      <c r="M246" s="150">
        <v>8.1</v>
      </c>
    </row>
    <row r="247" spans="2:13">
      <c r="B247" s="137" t="s">
        <v>143</v>
      </c>
      <c r="C247" t="s">
        <v>171</v>
      </c>
      <c r="D247" s="20" t="s">
        <v>527</v>
      </c>
      <c r="E247" t="s">
        <v>136</v>
      </c>
      <c r="F247" t="s">
        <v>137</v>
      </c>
      <c r="G247" t="s">
        <v>184</v>
      </c>
      <c r="H247" t="s">
        <v>173</v>
      </c>
      <c r="I247" t="s">
        <v>138</v>
      </c>
      <c r="J247" s="149">
        <v>1120279452</v>
      </c>
      <c r="K247" s="149">
        <v>1000217565</v>
      </c>
      <c r="L247" s="138">
        <v>1013807740.28</v>
      </c>
      <c r="M247" s="150">
        <v>8.1</v>
      </c>
    </row>
    <row r="248" spans="2:13">
      <c r="B248" s="137" t="s">
        <v>143</v>
      </c>
      <c r="C248" t="s">
        <v>171</v>
      </c>
      <c r="D248" s="20" t="s">
        <v>527</v>
      </c>
      <c r="E248" t="s">
        <v>136</v>
      </c>
      <c r="F248" t="s">
        <v>137</v>
      </c>
      <c r="G248" t="s">
        <v>185</v>
      </c>
      <c r="H248" t="s">
        <v>173</v>
      </c>
      <c r="I248" t="s">
        <v>138</v>
      </c>
      <c r="J248" s="149">
        <v>1120279452</v>
      </c>
      <c r="K248" s="149">
        <v>1000217565</v>
      </c>
      <c r="L248" s="138">
        <v>1013807740.28</v>
      </c>
      <c r="M248" s="150">
        <v>8.1</v>
      </c>
    </row>
    <row r="249" spans="2:13">
      <c r="B249" s="137" t="s">
        <v>143</v>
      </c>
      <c r="C249" t="s">
        <v>171</v>
      </c>
      <c r="D249" s="20" t="s">
        <v>527</v>
      </c>
      <c r="E249" t="s">
        <v>136</v>
      </c>
      <c r="F249" t="s">
        <v>137</v>
      </c>
      <c r="G249" t="s">
        <v>186</v>
      </c>
      <c r="H249" t="s">
        <v>173</v>
      </c>
      <c r="I249" t="s">
        <v>138</v>
      </c>
      <c r="J249" s="149">
        <v>1120279452</v>
      </c>
      <c r="K249" s="149">
        <v>1000217565</v>
      </c>
      <c r="L249" s="138">
        <v>1013807740.28</v>
      </c>
      <c r="M249" s="150">
        <v>8.1</v>
      </c>
    </row>
    <row r="250" spans="2:13">
      <c r="B250" s="137" t="s">
        <v>143</v>
      </c>
      <c r="C250" t="s">
        <v>171</v>
      </c>
      <c r="D250" s="20" t="s">
        <v>527</v>
      </c>
      <c r="E250" t="s">
        <v>136</v>
      </c>
      <c r="F250" t="s">
        <v>137</v>
      </c>
      <c r="G250" t="s">
        <v>187</v>
      </c>
      <c r="H250" t="s">
        <v>173</v>
      </c>
      <c r="I250" t="s">
        <v>138</v>
      </c>
      <c r="J250" s="149">
        <v>1120279452</v>
      </c>
      <c r="K250" s="149">
        <v>1000217565</v>
      </c>
      <c r="L250" s="138">
        <v>1013807740.28</v>
      </c>
      <c r="M250" s="150">
        <v>8.1</v>
      </c>
    </row>
    <row r="251" spans="2:13">
      <c r="B251" s="137" t="s">
        <v>143</v>
      </c>
      <c r="C251" t="s">
        <v>171</v>
      </c>
      <c r="D251" s="20" t="s">
        <v>527</v>
      </c>
      <c r="E251" t="s">
        <v>136</v>
      </c>
      <c r="F251" t="s">
        <v>137</v>
      </c>
      <c r="G251" t="s">
        <v>188</v>
      </c>
      <c r="H251" t="s">
        <v>173</v>
      </c>
      <c r="I251" t="s">
        <v>138</v>
      </c>
      <c r="J251" s="149">
        <v>1120279452</v>
      </c>
      <c r="K251" s="149">
        <v>1000217565</v>
      </c>
      <c r="L251" s="138">
        <v>1013807740.28</v>
      </c>
      <c r="M251" s="150">
        <v>8.1</v>
      </c>
    </row>
    <row r="252" spans="2:13">
      <c r="B252" s="137" t="s">
        <v>143</v>
      </c>
      <c r="C252" t="s">
        <v>171</v>
      </c>
      <c r="D252" s="20" t="s">
        <v>527</v>
      </c>
      <c r="E252" t="s">
        <v>136</v>
      </c>
      <c r="F252" t="s">
        <v>137</v>
      </c>
      <c r="G252" t="s">
        <v>189</v>
      </c>
      <c r="H252" t="s">
        <v>173</v>
      </c>
      <c r="I252" t="s">
        <v>138</v>
      </c>
      <c r="J252" s="149">
        <v>1120279452</v>
      </c>
      <c r="K252" s="149">
        <v>1000217565</v>
      </c>
      <c r="L252" s="138">
        <v>1013807740.28</v>
      </c>
      <c r="M252" s="150">
        <v>8.1</v>
      </c>
    </row>
    <row r="253" spans="2:13">
      <c r="B253" s="137" t="s">
        <v>143</v>
      </c>
      <c r="C253" t="s">
        <v>171</v>
      </c>
      <c r="D253" s="20" t="s">
        <v>527</v>
      </c>
      <c r="E253" t="s">
        <v>136</v>
      </c>
      <c r="F253" t="s">
        <v>137</v>
      </c>
      <c r="G253" t="s">
        <v>190</v>
      </c>
      <c r="H253" t="s">
        <v>173</v>
      </c>
      <c r="I253" t="s">
        <v>138</v>
      </c>
      <c r="J253" s="149">
        <v>1120279452</v>
      </c>
      <c r="K253" s="149">
        <v>1000217565</v>
      </c>
      <c r="L253" s="138">
        <v>1013807740.28</v>
      </c>
      <c r="M253" s="150">
        <v>8.1</v>
      </c>
    </row>
    <row r="254" spans="2:13">
      <c r="B254" s="137" t="s">
        <v>143</v>
      </c>
      <c r="C254" t="s">
        <v>171</v>
      </c>
      <c r="D254" s="20" t="s">
        <v>527</v>
      </c>
      <c r="E254" t="s">
        <v>136</v>
      </c>
      <c r="F254" t="s">
        <v>137</v>
      </c>
      <c r="G254" t="s">
        <v>191</v>
      </c>
      <c r="H254" t="s">
        <v>173</v>
      </c>
      <c r="I254" t="s">
        <v>138</v>
      </c>
      <c r="J254" s="149">
        <v>1120279452</v>
      </c>
      <c r="K254" s="149">
        <v>1000217565</v>
      </c>
      <c r="L254" s="138">
        <v>1013807740.28</v>
      </c>
      <c r="M254" s="150">
        <v>8.1</v>
      </c>
    </row>
    <row r="255" spans="2:13">
      <c r="B255" s="137" t="s">
        <v>143</v>
      </c>
      <c r="C255" t="s">
        <v>171</v>
      </c>
      <c r="D255" s="20" t="s">
        <v>527</v>
      </c>
      <c r="E255" t="s">
        <v>136</v>
      </c>
      <c r="F255" t="s">
        <v>137</v>
      </c>
      <c r="G255" t="s">
        <v>192</v>
      </c>
      <c r="H255" t="s">
        <v>173</v>
      </c>
      <c r="I255" t="s">
        <v>138</v>
      </c>
      <c r="J255" s="149">
        <v>1120279452</v>
      </c>
      <c r="K255" s="149">
        <v>1000217565</v>
      </c>
      <c r="L255" s="138">
        <v>1013807740.28</v>
      </c>
      <c r="M255" s="150">
        <v>8.1</v>
      </c>
    </row>
    <row r="256" spans="2:13">
      <c r="B256" s="137" t="s">
        <v>143</v>
      </c>
      <c r="C256" t="s">
        <v>171</v>
      </c>
      <c r="D256" s="20" t="s">
        <v>527</v>
      </c>
      <c r="E256" t="s">
        <v>136</v>
      </c>
      <c r="F256" t="s">
        <v>137</v>
      </c>
      <c r="G256" t="s">
        <v>193</v>
      </c>
      <c r="H256" t="s">
        <v>173</v>
      </c>
      <c r="I256" t="s">
        <v>138</v>
      </c>
      <c r="J256" s="149">
        <v>1119835616</v>
      </c>
      <c r="K256" s="149">
        <v>1000000000</v>
      </c>
      <c r="L256" s="138">
        <v>1013802968.35</v>
      </c>
      <c r="M256" s="150">
        <v>8.1</v>
      </c>
    </row>
    <row r="257" spans="2:13">
      <c r="B257" s="137" t="s">
        <v>143</v>
      </c>
      <c r="C257" t="s">
        <v>171</v>
      </c>
      <c r="D257" s="20" t="s">
        <v>527</v>
      </c>
      <c r="E257" t="s">
        <v>136</v>
      </c>
      <c r="F257" t="s">
        <v>137</v>
      </c>
      <c r="G257" t="s">
        <v>194</v>
      </c>
      <c r="H257" t="s">
        <v>173</v>
      </c>
      <c r="I257" t="s">
        <v>138</v>
      </c>
      <c r="J257" s="149">
        <v>1119835616</v>
      </c>
      <c r="K257" s="149">
        <v>1000000000</v>
      </c>
      <c r="L257" s="138">
        <v>1013802968.35</v>
      </c>
      <c r="M257" s="150">
        <v>8.1</v>
      </c>
    </row>
    <row r="258" spans="2:13">
      <c r="B258" s="137" t="s">
        <v>143</v>
      </c>
      <c r="C258" t="s">
        <v>171</v>
      </c>
      <c r="D258" s="20" t="s">
        <v>527</v>
      </c>
      <c r="E258" t="s">
        <v>136</v>
      </c>
      <c r="F258" t="s">
        <v>137</v>
      </c>
      <c r="G258" t="s">
        <v>195</v>
      </c>
      <c r="H258" t="s">
        <v>173</v>
      </c>
      <c r="I258" t="s">
        <v>138</v>
      </c>
      <c r="J258" s="149">
        <v>1119835616</v>
      </c>
      <c r="K258" s="149">
        <v>1000000000</v>
      </c>
      <c r="L258" s="138">
        <v>1013802968.35</v>
      </c>
      <c r="M258" s="150">
        <v>8.1</v>
      </c>
    </row>
    <row r="259" spans="2:13">
      <c r="B259" s="137" t="s">
        <v>143</v>
      </c>
      <c r="C259" t="s">
        <v>171</v>
      </c>
      <c r="D259" s="20" t="s">
        <v>527</v>
      </c>
      <c r="E259" t="s">
        <v>136</v>
      </c>
      <c r="F259" t="s">
        <v>137</v>
      </c>
      <c r="G259" t="s">
        <v>196</v>
      </c>
      <c r="H259" t="s">
        <v>173</v>
      </c>
      <c r="I259" t="s">
        <v>138</v>
      </c>
      <c r="J259" s="149">
        <v>1119835616</v>
      </c>
      <c r="K259" s="149">
        <v>1000000000</v>
      </c>
      <c r="L259" s="138">
        <v>1013802968.35</v>
      </c>
      <c r="M259" s="150">
        <v>8.1</v>
      </c>
    </row>
    <row r="260" spans="2:13">
      <c r="B260" s="137" t="s">
        <v>143</v>
      </c>
      <c r="C260" t="s">
        <v>171</v>
      </c>
      <c r="D260" s="20" t="s">
        <v>527</v>
      </c>
      <c r="E260" t="s">
        <v>136</v>
      </c>
      <c r="F260" t="s">
        <v>137</v>
      </c>
      <c r="G260" t="s">
        <v>197</v>
      </c>
      <c r="H260" t="s">
        <v>173</v>
      </c>
      <c r="I260" t="s">
        <v>138</v>
      </c>
      <c r="J260" s="149">
        <v>1119835616</v>
      </c>
      <c r="K260" s="149">
        <v>1000000000</v>
      </c>
      <c r="L260" s="138">
        <v>1013802968.35</v>
      </c>
      <c r="M260" s="150">
        <v>8.1</v>
      </c>
    </row>
    <row r="261" spans="2:13">
      <c r="B261" s="137" t="s">
        <v>143</v>
      </c>
      <c r="C261" t="s">
        <v>171</v>
      </c>
      <c r="D261" s="20" t="s">
        <v>527</v>
      </c>
      <c r="E261" t="s">
        <v>136</v>
      </c>
      <c r="F261" t="s">
        <v>137</v>
      </c>
      <c r="G261" t="s">
        <v>198</v>
      </c>
      <c r="H261" t="s">
        <v>173</v>
      </c>
      <c r="I261" t="s">
        <v>138</v>
      </c>
      <c r="J261" s="149">
        <v>1119835616</v>
      </c>
      <c r="K261" s="149">
        <v>1000000000</v>
      </c>
      <c r="L261" s="138">
        <v>1013802968.35</v>
      </c>
      <c r="M261" s="150">
        <v>8.1</v>
      </c>
    </row>
    <row r="262" spans="2:13">
      <c r="B262" s="137" t="s">
        <v>143</v>
      </c>
      <c r="C262" t="s">
        <v>171</v>
      </c>
      <c r="D262" s="20" t="s">
        <v>527</v>
      </c>
      <c r="E262" t="s">
        <v>136</v>
      </c>
      <c r="F262" t="s">
        <v>137</v>
      </c>
      <c r="G262" t="s">
        <v>199</v>
      </c>
      <c r="H262" t="s">
        <v>173</v>
      </c>
      <c r="I262" t="s">
        <v>138</v>
      </c>
      <c r="J262" s="149">
        <v>1119835616</v>
      </c>
      <c r="K262" s="149">
        <v>1000000000</v>
      </c>
      <c r="L262" s="138">
        <v>1013802968.35</v>
      </c>
      <c r="M262" s="150">
        <v>8.1</v>
      </c>
    </row>
    <row r="263" spans="2:13">
      <c r="B263" s="137" t="s">
        <v>143</v>
      </c>
      <c r="C263" t="s">
        <v>171</v>
      </c>
      <c r="D263" s="20" t="s">
        <v>527</v>
      </c>
      <c r="E263" t="s">
        <v>136</v>
      </c>
      <c r="F263" t="s">
        <v>137</v>
      </c>
      <c r="G263" t="s">
        <v>200</v>
      </c>
      <c r="H263" t="s">
        <v>173</v>
      </c>
      <c r="I263" t="s">
        <v>138</v>
      </c>
      <c r="J263" s="149">
        <v>1119835616</v>
      </c>
      <c r="K263" s="149">
        <v>1000000000</v>
      </c>
      <c r="L263" s="138">
        <v>1013802968.35</v>
      </c>
      <c r="M263" s="150">
        <v>8.1</v>
      </c>
    </row>
    <row r="264" spans="2:13">
      <c r="B264" s="137" t="s">
        <v>143</v>
      </c>
      <c r="C264" t="s">
        <v>171</v>
      </c>
      <c r="D264" s="20" t="s">
        <v>527</v>
      </c>
      <c r="E264" t="s">
        <v>136</v>
      </c>
      <c r="F264" t="s">
        <v>137</v>
      </c>
      <c r="G264" t="s">
        <v>201</v>
      </c>
      <c r="H264" t="s">
        <v>173</v>
      </c>
      <c r="I264" t="s">
        <v>138</v>
      </c>
      <c r="J264" s="149">
        <v>1119835616</v>
      </c>
      <c r="K264" s="149">
        <v>1000000000</v>
      </c>
      <c r="L264" s="138">
        <v>1013802968.35</v>
      </c>
      <c r="M264" s="150">
        <v>8.1</v>
      </c>
    </row>
    <row r="265" spans="2:13">
      <c r="B265" s="137" t="s">
        <v>143</v>
      </c>
      <c r="C265" t="s">
        <v>171</v>
      </c>
      <c r="D265" s="20" t="s">
        <v>527</v>
      </c>
      <c r="E265" t="s">
        <v>136</v>
      </c>
      <c r="F265" t="s">
        <v>137</v>
      </c>
      <c r="G265" t="s">
        <v>202</v>
      </c>
      <c r="H265" t="s">
        <v>173</v>
      </c>
      <c r="I265" t="s">
        <v>138</v>
      </c>
      <c r="J265" s="149">
        <v>1119835616</v>
      </c>
      <c r="K265" s="149">
        <v>1000000000</v>
      </c>
      <c r="L265" s="138">
        <v>1013802968.35</v>
      </c>
      <c r="M265" s="150">
        <v>8.1</v>
      </c>
    </row>
    <row r="266" spans="2:13">
      <c r="B266" s="137" t="s">
        <v>143</v>
      </c>
      <c r="C266" t="s">
        <v>171</v>
      </c>
      <c r="D266" s="20" t="s">
        <v>527</v>
      </c>
      <c r="E266" t="s">
        <v>136</v>
      </c>
      <c r="F266" t="s">
        <v>137</v>
      </c>
      <c r="G266" t="s">
        <v>203</v>
      </c>
      <c r="H266" t="s">
        <v>173</v>
      </c>
      <c r="I266" t="s">
        <v>138</v>
      </c>
      <c r="J266" s="149">
        <v>1119835616</v>
      </c>
      <c r="K266" s="149">
        <v>1000000000</v>
      </c>
      <c r="L266" s="138">
        <v>1013802968.35</v>
      </c>
      <c r="M266" s="150">
        <v>8.1</v>
      </c>
    </row>
    <row r="267" spans="2:13">
      <c r="B267" s="137" t="s">
        <v>143</v>
      </c>
      <c r="C267" t="s">
        <v>171</v>
      </c>
      <c r="D267" s="20" t="s">
        <v>527</v>
      </c>
      <c r="E267" t="s">
        <v>136</v>
      </c>
      <c r="F267" t="s">
        <v>137</v>
      </c>
      <c r="G267" t="s">
        <v>204</v>
      </c>
      <c r="H267" t="s">
        <v>173</v>
      </c>
      <c r="I267" t="s">
        <v>138</v>
      </c>
      <c r="J267" s="149">
        <v>1119835616</v>
      </c>
      <c r="K267" s="149">
        <v>1000000000</v>
      </c>
      <c r="L267" s="138">
        <v>1013802968.35</v>
      </c>
      <c r="M267" s="150">
        <v>8.1</v>
      </c>
    </row>
    <row r="268" spans="2:13">
      <c r="B268" s="137" t="s">
        <v>143</v>
      </c>
      <c r="C268" t="s">
        <v>171</v>
      </c>
      <c r="D268" s="20" t="s">
        <v>527</v>
      </c>
      <c r="E268" t="s">
        <v>136</v>
      </c>
      <c r="F268" t="s">
        <v>137</v>
      </c>
      <c r="G268" t="s">
        <v>205</v>
      </c>
      <c r="H268" t="s">
        <v>173</v>
      </c>
      <c r="I268" t="s">
        <v>138</v>
      </c>
      <c r="J268" s="149">
        <v>1119835616</v>
      </c>
      <c r="K268" s="149">
        <v>1000000000</v>
      </c>
      <c r="L268" s="138">
        <v>1013802968.35</v>
      </c>
      <c r="M268" s="150">
        <v>8.1</v>
      </c>
    </row>
    <row r="269" spans="2:13">
      <c r="B269" s="137" t="s">
        <v>143</v>
      </c>
      <c r="C269" t="s">
        <v>171</v>
      </c>
      <c r="D269" s="20" t="s">
        <v>527</v>
      </c>
      <c r="E269" t="s">
        <v>136</v>
      </c>
      <c r="F269" t="s">
        <v>137</v>
      </c>
      <c r="G269" t="s">
        <v>206</v>
      </c>
      <c r="H269" t="s">
        <v>173</v>
      </c>
      <c r="I269" t="s">
        <v>138</v>
      </c>
      <c r="J269" s="149">
        <v>1119835616</v>
      </c>
      <c r="K269" s="149">
        <v>1000000000</v>
      </c>
      <c r="L269" s="138">
        <v>1013802968.35</v>
      </c>
      <c r="M269" s="150">
        <v>8.1</v>
      </c>
    </row>
    <row r="270" spans="2:13">
      <c r="B270" s="137" t="s">
        <v>143</v>
      </c>
      <c r="C270" t="s">
        <v>171</v>
      </c>
      <c r="D270" s="20" t="s">
        <v>527</v>
      </c>
      <c r="E270" t="s">
        <v>136</v>
      </c>
      <c r="F270" t="s">
        <v>137</v>
      </c>
      <c r="G270" t="s">
        <v>207</v>
      </c>
      <c r="H270" t="s">
        <v>173</v>
      </c>
      <c r="I270" t="s">
        <v>138</v>
      </c>
      <c r="J270" s="149">
        <v>1119835616</v>
      </c>
      <c r="K270" s="149">
        <v>1000000000</v>
      </c>
      <c r="L270" s="138">
        <v>1013802968.35</v>
      </c>
      <c r="M270" s="150">
        <v>8.1</v>
      </c>
    </row>
    <row r="271" spans="2:13">
      <c r="B271" s="137" t="s">
        <v>143</v>
      </c>
      <c r="C271" t="s">
        <v>171</v>
      </c>
      <c r="D271" s="20" t="s">
        <v>527</v>
      </c>
      <c r="E271" t="s">
        <v>136</v>
      </c>
      <c r="F271" t="s">
        <v>137</v>
      </c>
      <c r="G271" t="s">
        <v>208</v>
      </c>
      <c r="H271" t="s">
        <v>173</v>
      </c>
      <c r="I271" t="s">
        <v>138</v>
      </c>
      <c r="J271" s="149">
        <v>1119835616</v>
      </c>
      <c r="K271" s="149">
        <v>1000000000</v>
      </c>
      <c r="L271" s="138">
        <v>1013802968.35</v>
      </c>
      <c r="M271" s="150">
        <v>8.1</v>
      </c>
    </row>
    <row r="272" spans="2:13">
      <c r="B272" s="137" t="s">
        <v>143</v>
      </c>
      <c r="C272" t="s">
        <v>171</v>
      </c>
      <c r="D272" s="20" t="s">
        <v>527</v>
      </c>
      <c r="E272" t="s">
        <v>136</v>
      </c>
      <c r="F272" t="s">
        <v>137</v>
      </c>
      <c r="G272" t="s">
        <v>209</v>
      </c>
      <c r="H272" t="s">
        <v>173</v>
      </c>
      <c r="I272" t="s">
        <v>138</v>
      </c>
      <c r="J272" s="149">
        <v>1119835616</v>
      </c>
      <c r="K272" s="149">
        <v>1000000000</v>
      </c>
      <c r="L272" s="138">
        <v>1013802968.35</v>
      </c>
      <c r="M272" s="150">
        <v>8.1</v>
      </c>
    </row>
    <row r="273" spans="2:13">
      <c r="B273" s="137" t="s">
        <v>143</v>
      </c>
      <c r="C273" t="s">
        <v>171</v>
      </c>
      <c r="D273" s="20" t="s">
        <v>527</v>
      </c>
      <c r="E273" t="s">
        <v>136</v>
      </c>
      <c r="F273" t="s">
        <v>137</v>
      </c>
      <c r="G273" t="s">
        <v>210</v>
      </c>
      <c r="H273" t="s">
        <v>173</v>
      </c>
      <c r="I273" t="s">
        <v>138</v>
      </c>
      <c r="J273" s="149">
        <v>1119835616</v>
      </c>
      <c r="K273" s="149">
        <v>1000000000</v>
      </c>
      <c r="L273" s="138">
        <v>1013802968.35</v>
      </c>
      <c r="M273" s="150">
        <v>8.1</v>
      </c>
    </row>
    <row r="274" spans="2:13">
      <c r="B274" s="137" t="s">
        <v>143</v>
      </c>
      <c r="C274" t="s">
        <v>171</v>
      </c>
      <c r="D274" s="20" t="s">
        <v>527</v>
      </c>
      <c r="E274" t="s">
        <v>136</v>
      </c>
      <c r="F274" t="s">
        <v>137</v>
      </c>
      <c r="G274" t="s">
        <v>211</v>
      </c>
      <c r="H274" t="s">
        <v>173</v>
      </c>
      <c r="I274" t="s">
        <v>138</v>
      </c>
      <c r="J274" s="149">
        <v>1119835616</v>
      </c>
      <c r="K274" s="149">
        <v>1000000000</v>
      </c>
      <c r="L274" s="138">
        <v>1013802968.35</v>
      </c>
      <c r="M274" s="150">
        <v>8.1</v>
      </c>
    </row>
    <row r="275" spans="2:13">
      <c r="B275" s="137" t="s">
        <v>143</v>
      </c>
      <c r="C275" t="s">
        <v>171</v>
      </c>
      <c r="D275" s="20" t="s">
        <v>527</v>
      </c>
      <c r="E275" t="s">
        <v>136</v>
      </c>
      <c r="F275" t="s">
        <v>137</v>
      </c>
      <c r="G275" t="s">
        <v>212</v>
      </c>
      <c r="H275" t="s">
        <v>173</v>
      </c>
      <c r="I275" t="s">
        <v>138</v>
      </c>
      <c r="J275" s="149">
        <v>1119835616</v>
      </c>
      <c r="K275" s="149">
        <v>1000000000</v>
      </c>
      <c r="L275" s="138">
        <v>1013802968.35</v>
      </c>
      <c r="M275" s="150">
        <v>8.1</v>
      </c>
    </row>
    <row r="276" spans="2:13">
      <c r="B276" s="137" t="s">
        <v>143</v>
      </c>
      <c r="C276" t="s">
        <v>171</v>
      </c>
      <c r="D276" s="20" t="s">
        <v>527</v>
      </c>
      <c r="E276" t="s">
        <v>136</v>
      </c>
      <c r="F276" t="s">
        <v>137</v>
      </c>
      <c r="G276" t="s">
        <v>564</v>
      </c>
      <c r="H276" t="s">
        <v>565</v>
      </c>
      <c r="I276" t="s">
        <v>138</v>
      </c>
      <c r="J276" s="149">
        <v>104458905</v>
      </c>
      <c r="K276" s="149">
        <v>101189447</v>
      </c>
      <c r="L276" s="138">
        <v>100178472.06</v>
      </c>
      <c r="M276" s="150">
        <v>8.5</v>
      </c>
    </row>
    <row r="277" spans="2:13">
      <c r="B277" s="137" t="s">
        <v>528</v>
      </c>
      <c r="C277" t="s">
        <v>214</v>
      </c>
      <c r="D277" s="20"/>
      <c r="E277" t="s">
        <v>533</v>
      </c>
      <c r="F277" t="s">
        <v>137</v>
      </c>
      <c r="G277" t="s">
        <v>216</v>
      </c>
      <c r="H277" t="s">
        <v>217</v>
      </c>
      <c r="I277" t="s">
        <v>138</v>
      </c>
      <c r="J277" s="149">
        <v>16000000000</v>
      </c>
      <c r="K277" s="149">
        <v>15201160286</v>
      </c>
      <c r="L277" s="138">
        <v>15935299573.07</v>
      </c>
      <c r="M277" s="150">
        <v>6.07</v>
      </c>
    </row>
    <row r="278" spans="2:13">
      <c r="B278" s="137" t="s">
        <v>528</v>
      </c>
      <c r="C278" t="s">
        <v>214</v>
      </c>
      <c r="D278" s="20"/>
      <c r="E278" t="s">
        <v>533</v>
      </c>
      <c r="F278" t="s">
        <v>137</v>
      </c>
      <c r="G278" t="s">
        <v>218</v>
      </c>
      <c r="H278" t="s">
        <v>219</v>
      </c>
      <c r="I278" t="s">
        <v>138</v>
      </c>
      <c r="J278" s="149">
        <v>10000000000</v>
      </c>
      <c r="K278" s="149">
        <v>9455505371</v>
      </c>
      <c r="L278" s="138">
        <v>9805700900.3199997</v>
      </c>
      <c r="M278" s="150">
        <v>6.35</v>
      </c>
    </row>
    <row r="279" spans="2:13">
      <c r="B279" s="137" t="s">
        <v>528</v>
      </c>
      <c r="C279" t="s">
        <v>214</v>
      </c>
      <c r="D279" s="20"/>
      <c r="E279" t="s">
        <v>533</v>
      </c>
      <c r="F279" t="s">
        <v>137</v>
      </c>
      <c r="G279" t="s">
        <v>220</v>
      </c>
      <c r="H279" t="s">
        <v>221</v>
      </c>
      <c r="I279" t="s">
        <v>138</v>
      </c>
      <c r="J279" s="149">
        <v>20000000000</v>
      </c>
      <c r="K279" s="149">
        <v>18793895331</v>
      </c>
      <c r="L279" s="138">
        <v>19493292920.34</v>
      </c>
      <c r="M279" s="150">
        <v>6.4</v>
      </c>
    </row>
    <row r="280" spans="2:13">
      <c r="B280" s="137" t="s">
        <v>143</v>
      </c>
      <c r="C280" t="s">
        <v>438</v>
      </c>
      <c r="D280" s="20"/>
      <c r="E280" t="s">
        <v>136</v>
      </c>
      <c r="F280" t="s">
        <v>137</v>
      </c>
      <c r="G280" t="s">
        <v>566</v>
      </c>
      <c r="H280" t="s">
        <v>567</v>
      </c>
      <c r="I280" t="s">
        <v>138</v>
      </c>
      <c r="J280" s="149">
        <v>539132877</v>
      </c>
      <c r="K280" s="149">
        <v>501954050</v>
      </c>
      <c r="L280" s="138">
        <v>509574019.81999999</v>
      </c>
      <c r="M280" s="150">
        <v>7.4</v>
      </c>
    </row>
    <row r="281" spans="2:13">
      <c r="B281" s="137" t="s">
        <v>143</v>
      </c>
      <c r="C281" t="s">
        <v>438</v>
      </c>
      <c r="D281" s="20"/>
      <c r="E281" t="s">
        <v>136</v>
      </c>
      <c r="F281" t="s">
        <v>137</v>
      </c>
      <c r="G281" t="s">
        <v>568</v>
      </c>
      <c r="H281" t="s">
        <v>567</v>
      </c>
      <c r="I281" t="s">
        <v>138</v>
      </c>
      <c r="J281" s="149">
        <v>539132877</v>
      </c>
      <c r="K281" s="149">
        <v>501954050</v>
      </c>
      <c r="L281" s="138">
        <v>509574019.81999999</v>
      </c>
      <c r="M281" s="150">
        <v>7.4</v>
      </c>
    </row>
    <row r="282" spans="2:13">
      <c r="B282" s="137" t="s">
        <v>143</v>
      </c>
      <c r="C282" t="s">
        <v>438</v>
      </c>
      <c r="D282" s="20"/>
      <c r="E282" t="s">
        <v>136</v>
      </c>
      <c r="F282" t="s">
        <v>137</v>
      </c>
      <c r="G282" t="s">
        <v>569</v>
      </c>
      <c r="H282" t="s">
        <v>567</v>
      </c>
      <c r="I282" t="s">
        <v>138</v>
      </c>
      <c r="J282" s="149">
        <v>539132877</v>
      </c>
      <c r="K282" s="149">
        <v>501954050</v>
      </c>
      <c r="L282" s="138">
        <v>509574019.81999999</v>
      </c>
      <c r="M282" s="150">
        <v>7.4</v>
      </c>
    </row>
    <row r="283" spans="2:13">
      <c r="B283" s="137" t="s">
        <v>143</v>
      </c>
      <c r="C283" t="s">
        <v>438</v>
      </c>
      <c r="D283" s="20"/>
      <c r="E283" t="s">
        <v>136</v>
      </c>
      <c r="F283" t="s">
        <v>137</v>
      </c>
      <c r="G283" t="s">
        <v>570</v>
      </c>
      <c r="H283" t="s">
        <v>567</v>
      </c>
      <c r="I283" t="s">
        <v>138</v>
      </c>
      <c r="J283" s="149">
        <v>539132877</v>
      </c>
      <c r="K283" s="149">
        <v>501954050</v>
      </c>
      <c r="L283" s="138">
        <v>509574019.81999999</v>
      </c>
      <c r="M283" s="150">
        <v>7.4</v>
      </c>
    </row>
    <row r="284" spans="2:13">
      <c r="B284" s="137" t="s">
        <v>143</v>
      </c>
      <c r="C284" t="s">
        <v>438</v>
      </c>
      <c r="D284" s="20"/>
      <c r="E284" t="s">
        <v>136</v>
      </c>
      <c r="F284" t="s">
        <v>137</v>
      </c>
      <c r="G284" t="s">
        <v>571</v>
      </c>
      <c r="H284" t="s">
        <v>567</v>
      </c>
      <c r="I284" t="s">
        <v>138</v>
      </c>
      <c r="J284" s="149">
        <v>539132877</v>
      </c>
      <c r="K284" s="149">
        <v>501954050</v>
      </c>
      <c r="L284" s="138">
        <v>509574019.81999999</v>
      </c>
      <c r="M284" s="150">
        <v>7.4</v>
      </c>
    </row>
    <row r="285" spans="2:13">
      <c r="B285" s="137" t="s">
        <v>143</v>
      </c>
      <c r="C285" t="s">
        <v>438</v>
      </c>
      <c r="D285" s="20"/>
      <c r="E285" t="s">
        <v>136</v>
      </c>
      <c r="F285" t="s">
        <v>137</v>
      </c>
      <c r="G285" t="s">
        <v>572</v>
      </c>
      <c r="H285" t="s">
        <v>567</v>
      </c>
      <c r="I285" t="s">
        <v>138</v>
      </c>
      <c r="J285" s="149">
        <v>539132877</v>
      </c>
      <c r="K285" s="149">
        <v>501954050</v>
      </c>
      <c r="L285" s="138">
        <v>509574019.81999999</v>
      </c>
      <c r="M285" s="150">
        <v>7.4</v>
      </c>
    </row>
    <row r="286" spans="2:13">
      <c r="B286" s="137" t="s">
        <v>143</v>
      </c>
      <c r="C286" t="s">
        <v>438</v>
      </c>
      <c r="D286" s="20"/>
      <c r="E286" t="s">
        <v>136</v>
      </c>
      <c r="F286" t="s">
        <v>137</v>
      </c>
      <c r="G286" t="s">
        <v>573</v>
      </c>
      <c r="H286" t="s">
        <v>567</v>
      </c>
      <c r="I286" t="s">
        <v>138</v>
      </c>
      <c r="J286" s="149">
        <v>539132877</v>
      </c>
      <c r="K286" s="149">
        <v>501954050</v>
      </c>
      <c r="L286" s="138">
        <v>509574019.81999999</v>
      </c>
      <c r="M286" s="150">
        <v>7.4</v>
      </c>
    </row>
    <row r="287" spans="2:13">
      <c r="B287" s="137" t="s">
        <v>143</v>
      </c>
      <c r="C287" t="s">
        <v>438</v>
      </c>
      <c r="D287" s="20"/>
      <c r="E287" t="s">
        <v>136</v>
      </c>
      <c r="F287" t="s">
        <v>137</v>
      </c>
      <c r="G287" t="s">
        <v>574</v>
      </c>
      <c r="H287" t="s">
        <v>567</v>
      </c>
      <c r="I287" t="s">
        <v>138</v>
      </c>
      <c r="J287" s="149">
        <v>539132877</v>
      </c>
      <c r="K287" s="149">
        <v>501954050</v>
      </c>
      <c r="L287" s="138">
        <v>509574019.81999999</v>
      </c>
      <c r="M287" s="150">
        <v>7.4</v>
      </c>
    </row>
    <row r="288" spans="2:13">
      <c r="B288" s="137" t="s">
        <v>143</v>
      </c>
      <c r="C288" t="s">
        <v>438</v>
      </c>
      <c r="D288" s="20"/>
      <c r="E288" t="s">
        <v>136</v>
      </c>
      <c r="F288" t="s">
        <v>137</v>
      </c>
      <c r="G288" t="s">
        <v>575</v>
      </c>
      <c r="H288" t="s">
        <v>567</v>
      </c>
      <c r="I288" t="s">
        <v>138</v>
      </c>
      <c r="J288" s="149">
        <v>539132877</v>
      </c>
      <c r="K288" s="149">
        <v>501954050</v>
      </c>
      <c r="L288" s="138">
        <v>509574019.81999999</v>
      </c>
      <c r="M288" s="150">
        <v>7.4</v>
      </c>
    </row>
    <row r="289" spans="2:13">
      <c r="B289" s="137" t="s">
        <v>143</v>
      </c>
      <c r="C289" t="s">
        <v>438</v>
      </c>
      <c r="D289" s="20"/>
      <c r="E289" t="s">
        <v>136</v>
      </c>
      <c r="F289" t="s">
        <v>137</v>
      </c>
      <c r="G289" t="s">
        <v>576</v>
      </c>
      <c r="H289" t="s">
        <v>567</v>
      </c>
      <c r="I289" t="s">
        <v>138</v>
      </c>
      <c r="J289" s="149">
        <v>539132877</v>
      </c>
      <c r="K289" s="149">
        <v>501954050</v>
      </c>
      <c r="L289" s="138">
        <v>509574019.81999999</v>
      </c>
      <c r="M289" s="150">
        <v>7.4</v>
      </c>
    </row>
    <row r="290" spans="2:13">
      <c r="B290" s="137" t="s">
        <v>143</v>
      </c>
      <c r="C290" t="s">
        <v>438</v>
      </c>
      <c r="D290" s="20"/>
      <c r="E290" t="s">
        <v>136</v>
      </c>
      <c r="F290" t="s">
        <v>137</v>
      </c>
      <c r="G290" t="s">
        <v>577</v>
      </c>
      <c r="H290" t="s">
        <v>578</v>
      </c>
      <c r="I290" t="s">
        <v>138</v>
      </c>
      <c r="J290" s="149">
        <v>182902398</v>
      </c>
      <c r="K290" s="149">
        <v>152581989</v>
      </c>
      <c r="L290" s="138">
        <v>152944251.81999999</v>
      </c>
      <c r="M290" s="150">
        <v>8.75</v>
      </c>
    </row>
    <row r="291" spans="2:13">
      <c r="B291" s="137" t="s">
        <v>143</v>
      </c>
      <c r="C291" t="s">
        <v>222</v>
      </c>
      <c r="D291" s="20"/>
      <c r="E291" t="s">
        <v>136</v>
      </c>
      <c r="F291" t="s">
        <v>137</v>
      </c>
      <c r="G291" t="s">
        <v>224</v>
      </c>
      <c r="H291" t="s">
        <v>223</v>
      </c>
      <c r="I291" t="s">
        <v>138</v>
      </c>
      <c r="J291" s="149">
        <v>555200000</v>
      </c>
      <c r="K291" s="149">
        <v>504176949</v>
      </c>
      <c r="L291" s="138">
        <v>507305745.64999998</v>
      </c>
      <c r="M291" s="150">
        <v>7.2</v>
      </c>
    </row>
    <row r="292" spans="2:13">
      <c r="B292" s="137" t="s">
        <v>143</v>
      </c>
      <c r="C292" t="s">
        <v>222</v>
      </c>
      <c r="D292" s="20"/>
      <c r="E292" t="s">
        <v>136</v>
      </c>
      <c r="F292" t="s">
        <v>137</v>
      </c>
      <c r="G292" t="s">
        <v>225</v>
      </c>
      <c r="H292" t="s">
        <v>223</v>
      </c>
      <c r="I292" t="s">
        <v>138</v>
      </c>
      <c r="J292" s="149">
        <v>555200000</v>
      </c>
      <c r="K292" s="149">
        <v>504176949</v>
      </c>
      <c r="L292" s="138">
        <v>507305745.64999998</v>
      </c>
      <c r="M292" s="150">
        <v>7.2</v>
      </c>
    </row>
    <row r="293" spans="2:13">
      <c r="B293" s="137" t="s">
        <v>143</v>
      </c>
      <c r="C293" t="s">
        <v>222</v>
      </c>
      <c r="D293" s="20"/>
      <c r="E293" t="s">
        <v>136</v>
      </c>
      <c r="F293" t="s">
        <v>137</v>
      </c>
      <c r="G293" t="s">
        <v>226</v>
      </c>
      <c r="H293" t="s">
        <v>227</v>
      </c>
      <c r="I293" t="s">
        <v>138</v>
      </c>
      <c r="J293" s="149">
        <v>2773613015</v>
      </c>
      <c r="K293" s="149">
        <v>2503693061</v>
      </c>
      <c r="L293" s="138">
        <v>2518624098.0500002</v>
      </c>
      <c r="M293" s="150">
        <v>7.15</v>
      </c>
    </row>
    <row r="294" spans="2:13">
      <c r="B294" s="137" t="s">
        <v>143</v>
      </c>
      <c r="C294" t="s">
        <v>222</v>
      </c>
      <c r="D294" s="20"/>
      <c r="E294" t="s">
        <v>136</v>
      </c>
      <c r="F294" t="s">
        <v>137</v>
      </c>
      <c r="G294" t="s">
        <v>228</v>
      </c>
      <c r="H294" t="s">
        <v>227</v>
      </c>
      <c r="I294" t="s">
        <v>138</v>
      </c>
      <c r="J294" s="149">
        <v>2773613015</v>
      </c>
      <c r="K294" s="149">
        <v>2503693061</v>
      </c>
      <c r="L294" s="138">
        <v>2518624098.0500002</v>
      </c>
      <c r="M294" s="150">
        <v>7.15</v>
      </c>
    </row>
    <row r="295" spans="2:13">
      <c r="B295" s="137" t="s">
        <v>143</v>
      </c>
      <c r="C295" t="s">
        <v>222</v>
      </c>
      <c r="D295" s="20"/>
      <c r="E295" t="s">
        <v>136</v>
      </c>
      <c r="F295" t="s">
        <v>137</v>
      </c>
      <c r="G295" t="s">
        <v>229</v>
      </c>
      <c r="H295" t="s">
        <v>227</v>
      </c>
      <c r="I295" t="s">
        <v>138</v>
      </c>
      <c r="J295" s="149">
        <v>2773613015</v>
      </c>
      <c r="K295" s="149">
        <v>2503693061</v>
      </c>
      <c r="L295" s="138">
        <v>2518624098.0500002</v>
      </c>
      <c r="M295" s="150">
        <v>7.15</v>
      </c>
    </row>
    <row r="296" spans="2:13">
      <c r="B296" s="137" t="s">
        <v>143</v>
      </c>
      <c r="C296" t="s">
        <v>222</v>
      </c>
      <c r="D296" s="20"/>
      <c r="E296" t="s">
        <v>136</v>
      </c>
      <c r="F296" t="s">
        <v>137</v>
      </c>
      <c r="G296" t="s">
        <v>230</v>
      </c>
      <c r="H296" t="s">
        <v>227</v>
      </c>
      <c r="I296" t="s">
        <v>138</v>
      </c>
      <c r="J296" s="149">
        <v>2773613015</v>
      </c>
      <c r="K296" s="149">
        <v>2503693061</v>
      </c>
      <c r="L296" s="138">
        <v>2518624098.0500002</v>
      </c>
      <c r="M296" s="150">
        <v>7.15</v>
      </c>
    </row>
    <row r="297" spans="2:13">
      <c r="B297" s="137" t="s">
        <v>143</v>
      </c>
      <c r="C297" t="s">
        <v>222</v>
      </c>
      <c r="D297" s="20"/>
      <c r="E297" t="s">
        <v>136</v>
      </c>
      <c r="F297" t="s">
        <v>137</v>
      </c>
      <c r="G297" t="s">
        <v>231</v>
      </c>
      <c r="H297" t="s">
        <v>227</v>
      </c>
      <c r="I297" t="s">
        <v>138</v>
      </c>
      <c r="J297" s="149">
        <v>2773613015</v>
      </c>
      <c r="K297" s="149">
        <v>2503693061</v>
      </c>
      <c r="L297" s="138">
        <v>2518624098.0500002</v>
      </c>
      <c r="M297" s="150">
        <v>7.15</v>
      </c>
    </row>
    <row r="298" spans="2:13">
      <c r="B298" s="137" t="s">
        <v>143</v>
      </c>
      <c r="C298" t="s">
        <v>222</v>
      </c>
      <c r="D298" s="20"/>
      <c r="E298" t="s">
        <v>136</v>
      </c>
      <c r="F298" t="s">
        <v>137</v>
      </c>
      <c r="G298" t="s">
        <v>232</v>
      </c>
      <c r="H298" t="s">
        <v>227</v>
      </c>
      <c r="I298" t="s">
        <v>138</v>
      </c>
      <c r="J298" s="149">
        <v>2773613015</v>
      </c>
      <c r="K298" s="149">
        <v>2503693061</v>
      </c>
      <c r="L298" s="138">
        <v>2518624098.0500002</v>
      </c>
      <c r="M298" s="150">
        <v>7.15</v>
      </c>
    </row>
    <row r="299" spans="2:13">
      <c r="B299" s="137" t="s">
        <v>143</v>
      </c>
      <c r="C299" t="s">
        <v>222</v>
      </c>
      <c r="D299" s="20"/>
      <c r="E299" t="s">
        <v>136</v>
      </c>
      <c r="F299" t="s">
        <v>137</v>
      </c>
      <c r="G299" t="s">
        <v>233</v>
      </c>
      <c r="H299" t="s">
        <v>227</v>
      </c>
      <c r="I299" t="s">
        <v>138</v>
      </c>
      <c r="J299" s="149">
        <v>2773613015</v>
      </c>
      <c r="K299" s="149">
        <v>2503693061</v>
      </c>
      <c r="L299" s="138">
        <v>2518624098.0500002</v>
      </c>
      <c r="M299" s="150">
        <v>7.15</v>
      </c>
    </row>
    <row r="300" spans="2:13">
      <c r="B300" s="137" t="s">
        <v>143</v>
      </c>
      <c r="C300" t="s">
        <v>222</v>
      </c>
      <c r="D300" s="20"/>
      <c r="E300" t="s">
        <v>136</v>
      </c>
      <c r="F300" t="s">
        <v>137</v>
      </c>
      <c r="G300" t="s">
        <v>234</v>
      </c>
      <c r="H300" t="s">
        <v>227</v>
      </c>
      <c r="I300" t="s">
        <v>138</v>
      </c>
      <c r="J300" s="149">
        <v>2773613015</v>
      </c>
      <c r="K300" s="149">
        <v>2503693061</v>
      </c>
      <c r="L300" s="138">
        <v>2518624098.0500002</v>
      </c>
      <c r="M300" s="150">
        <v>7.15</v>
      </c>
    </row>
    <row r="301" spans="2:13">
      <c r="B301" s="137" t="s">
        <v>139</v>
      </c>
      <c r="C301" t="s">
        <v>222</v>
      </c>
      <c r="D301" s="20"/>
      <c r="E301" t="s">
        <v>136</v>
      </c>
      <c r="F301" t="s">
        <v>137</v>
      </c>
      <c r="G301" t="s">
        <v>464</v>
      </c>
      <c r="H301" t="s">
        <v>465</v>
      </c>
      <c r="I301" t="s">
        <v>138</v>
      </c>
      <c r="J301" s="149">
        <v>11430136988</v>
      </c>
      <c r="K301" s="149">
        <v>10000000000</v>
      </c>
      <c r="L301" s="138">
        <v>9999997510.6499996</v>
      </c>
      <c r="M301" s="150">
        <v>7.25</v>
      </c>
    </row>
    <row r="302" spans="2:13">
      <c r="B302" s="137" t="s">
        <v>143</v>
      </c>
      <c r="C302" t="s">
        <v>222</v>
      </c>
      <c r="D302" s="20"/>
      <c r="E302" t="s">
        <v>136</v>
      </c>
      <c r="F302" t="s">
        <v>137</v>
      </c>
      <c r="G302" t="s">
        <v>466</v>
      </c>
      <c r="H302" t="s">
        <v>467</v>
      </c>
      <c r="I302" t="s">
        <v>138</v>
      </c>
      <c r="J302" s="149">
        <v>546200000</v>
      </c>
      <c r="K302" s="149">
        <v>501201045</v>
      </c>
      <c r="L302" s="138">
        <v>507297421.57999998</v>
      </c>
      <c r="M302" s="150">
        <v>7.2</v>
      </c>
    </row>
    <row r="303" spans="2:13">
      <c r="B303" s="137" t="s">
        <v>143</v>
      </c>
      <c r="C303" t="s">
        <v>222</v>
      </c>
      <c r="D303" s="20"/>
      <c r="E303" t="s">
        <v>136</v>
      </c>
      <c r="F303" t="s">
        <v>137</v>
      </c>
      <c r="G303" t="s">
        <v>468</v>
      </c>
      <c r="H303" t="s">
        <v>467</v>
      </c>
      <c r="I303" t="s">
        <v>138</v>
      </c>
      <c r="J303" s="149">
        <v>546200000</v>
      </c>
      <c r="K303" s="149">
        <v>501201045</v>
      </c>
      <c r="L303" s="138">
        <v>507297421.57999998</v>
      </c>
      <c r="M303" s="150">
        <v>7.2</v>
      </c>
    </row>
    <row r="304" spans="2:13">
      <c r="B304" s="137" t="s">
        <v>143</v>
      </c>
      <c r="C304" t="s">
        <v>222</v>
      </c>
      <c r="D304" s="20"/>
      <c r="E304" t="s">
        <v>136</v>
      </c>
      <c r="F304" t="s">
        <v>137</v>
      </c>
      <c r="G304" t="s">
        <v>469</v>
      </c>
      <c r="H304" t="s">
        <v>467</v>
      </c>
      <c r="I304" t="s">
        <v>138</v>
      </c>
      <c r="J304" s="149">
        <v>546200000</v>
      </c>
      <c r="K304" s="149">
        <v>501201045</v>
      </c>
      <c r="L304" s="138">
        <v>507297421.57999998</v>
      </c>
      <c r="M304" s="150">
        <v>7.2</v>
      </c>
    </row>
    <row r="305" spans="2:13">
      <c r="B305" s="137" t="s">
        <v>139</v>
      </c>
      <c r="C305" t="s">
        <v>222</v>
      </c>
      <c r="D305" s="20"/>
      <c r="E305" t="s">
        <v>136</v>
      </c>
      <c r="F305" t="s">
        <v>137</v>
      </c>
      <c r="G305" t="s">
        <v>470</v>
      </c>
      <c r="H305" t="s">
        <v>465</v>
      </c>
      <c r="I305" t="s">
        <v>138</v>
      </c>
      <c r="J305" s="149">
        <v>10729469591</v>
      </c>
      <c r="K305" s="149">
        <v>9441071692</v>
      </c>
      <c r="L305" s="138">
        <v>9387255079.7199993</v>
      </c>
      <c r="M305" s="150">
        <v>7.25</v>
      </c>
    </row>
    <row r="306" spans="2:13">
      <c r="B306" s="137" t="s">
        <v>143</v>
      </c>
      <c r="C306" t="s">
        <v>222</v>
      </c>
      <c r="D306" s="20"/>
      <c r="E306" t="s">
        <v>136</v>
      </c>
      <c r="F306" t="s">
        <v>137</v>
      </c>
      <c r="G306" t="s">
        <v>471</v>
      </c>
      <c r="H306" t="s">
        <v>467</v>
      </c>
      <c r="I306" t="s">
        <v>138</v>
      </c>
      <c r="J306" s="149">
        <v>546200000</v>
      </c>
      <c r="K306" s="149">
        <v>506916681</v>
      </c>
      <c r="L306" s="138">
        <v>507297421.43000001</v>
      </c>
      <c r="M306" s="150">
        <v>7.2</v>
      </c>
    </row>
    <row r="307" spans="2:13">
      <c r="B307" s="137" t="s">
        <v>143</v>
      </c>
      <c r="C307" t="s">
        <v>235</v>
      </c>
      <c r="D307" s="20"/>
      <c r="E307" t="s">
        <v>136</v>
      </c>
      <c r="F307" t="s">
        <v>137</v>
      </c>
      <c r="G307" t="s">
        <v>236</v>
      </c>
      <c r="H307" t="s">
        <v>237</v>
      </c>
      <c r="I307" t="s">
        <v>138</v>
      </c>
      <c r="J307" s="149">
        <v>812758350</v>
      </c>
      <c r="K307" s="149">
        <v>682871784</v>
      </c>
      <c r="L307" s="138">
        <v>682347337.89999998</v>
      </c>
      <c r="M307" s="150">
        <v>7</v>
      </c>
    </row>
    <row r="308" spans="2:13">
      <c r="B308" s="137" t="s">
        <v>143</v>
      </c>
      <c r="C308" t="s">
        <v>235</v>
      </c>
      <c r="D308" s="20"/>
      <c r="E308" t="s">
        <v>136</v>
      </c>
      <c r="F308" t="s">
        <v>137</v>
      </c>
      <c r="G308" t="s">
        <v>238</v>
      </c>
      <c r="H308" t="s">
        <v>239</v>
      </c>
      <c r="I308" t="s">
        <v>138</v>
      </c>
      <c r="J308" s="149">
        <v>2769349315</v>
      </c>
      <c r="K308" s="149">
        <v>2500000000</v>
      </c>
      <c r="L308" s="138">
        <v>2515950789.8499999</v>
      </c>
      <c r="M308" s="150">
        <v>7.15</v>
      </c>
    </row>
    <row r="309" spans="2:13">
      <c r="B309" s="137" t="s">
        <v>143</v>
      </c>
      <c r="C309" t="s">
        <v>235</v>
      </c>
      <c r="D309" s="20"/>
      <c r="E309" t="s">
        <v>136</v>
      </c>
      <c r="F309" t="s">
        <v>137</v>
      </c>
      <c r="G309" t="s">
        <v>240</v>
      </c>
      <c r="H309" t="s">
        <v>239</v>
      </c>
      <c r="I309" t="s">
        <v>138</v>
      </c>
      <c r="J309" s="149">
        <v>2769349315</v>
      </c>
      <c r="K309" s="149">
        <v>2500000000</v>
      </c>
      <c r="L309" s="138">
        <v>2515950789.8499999</v>
      </c>
      <c r="M309" s="150">
        <v>7.15</v>
      </c>
    </row>
    <row r="310" spans="2:13">
      <c r="B310" s="137" t="s">
        <v>143</v>
      </c>
      <c r="C310" t="s">
        <v>235</v>
      </c>
      <c r="D310" s="20"/>
      <c r="E310" t="s">
        <v>136</v>
      </c>
      <c r="F310" t="s">
        <v>137</v>
      </c>
      <c r="G310" t="s">
        <v>241</v>
      </c>
      <c r="H310" t="s">
        <v>239</v>
      </c>
      <c r="I310" t="s">
        <v>138</v>
      </c>
      <c r="J310" s="149">
        <v>2769349315</v>
      </c>
      <c r="K310" s="149">
        <v>2500000000</v>
      </c>
      <c r="L310" s="138">
        <v>2515950789.8499999</v>
      </c>
      <c r="M310" s="150">
        <v>7.15</v>
      </c>
    </row>
    <row r="311" spans="2:13">
      <c r="B311" s="137" t="s">
        <v>143</v>
      </c>
      <c r="C311" t="s">
        <v>235</v>
      </c>
      <c r="D311" s="20"/>
      <c r="E311" t="s">
        <v>136</v>
      </c>
      <c r="F311" t="s">
        <v>137</v>
      </c>
      <c r="G311" t="s">
        <v>242</v>
      </c>
      <c r="H311" t="s">
        <v>239</v>
      </c>
      <c r="I311" t="s">
        <v>138</v>
      </c>
      <c r="J311" s="149">
        <v>2769349315</v>
      </c>
      <c r="K311" s="149">
        <v>2500000000</v>
      </c>
      <c r="L311" s="138">
        <v>2515950789.8499999</v>
      </c>
      <c r="M311" s="150">
        <v>7.15</v>
      </c>
    </row>
    <row r="312" spans="2:13">
      <c r="B312" s="137" t="s">
        <v>143</v>
      </c>
      <c r="C312" t="s">
        <v>235</v>
      </c>
      <c r="D312" s="20"/>
      <c r="E312" t="s">
        <v>136</v>
      </c>
      <c r="F312" t="s">
        <v>137</v>
      </c>
      <c r="G312" t="s">
        <v>243</v>
      </c>
      <c r="H312" t="s">
        <v>239</v>
      </c>
      <c r="I312" t="s">
        <v>138</v>
      </c>
      <c r="J312" s="149">
        <v>2769349315</v>
      </c>
      <c r="K312" s="149">
        <v>2500000000</v>
      </c>
      <c r="L312" s="138">
        <v>2515950789.8499999</v>
      </c>
      <c r="M312" s="150">
        <v>7.15</v>
      </c>
    </row>
    <row r="313" spans="2:13">
      <c r="B313" s="137" t="s">
        <v>143</v>
      </c>
      <c r="C313" t="s">
        <v>235</v>
      </c>
      <c r="D313" s="20"/>
      <c r="E313" t="s">
        <v>136</v>
      </c>
      <c r="F313" t="s">
        <v>137</v>
      </c>
      <c r="G313" t="s">
        <v>244</v>
      </c>
      <c r="H313" t="s">
        <v>239</v>
      </c>
      <c r="I313" t="s">
        <v>138</v>
      </c>
      <c r="J313" s="149">
        <v>2769349315</v>
      </c>
      <c r="K313" s="149">
        <v>2500000000</v>
      </c>
      <c r="L313" s="138">
        <v>2515950789.8499999</v>
      </c>
      <c r="M313" s="150">
        <v>7.15</v>
      </c>
    </row>
    <row r="314" spans="2:13">
      <c r="B314" s="137" t="s">
        <v>143</v>
      </c>
      <c r="C314" t="s">
        <v>235</v>
      </c>
      <c r="D314" s="20"/>
      <c r="E314" t="s">
        <v>136</v>
      </c>
      <c r="F314" t="s">
        <v>137</v>
      </c>
      <c r="G314" t="s">
        <v>245</v>
      </c>
      <c r="H314" t="s">
        <v>239</v>
      </c>
      <c r="I314" t="s">
        <v>138</v>
      </c>
      <c r="J314" s="149">
        <v>2769349315</v>
      </c>
      <c r="K314" s="149">
        <v>2500000000</v>
      </c>
      <c r="L314" s="138">
        <v>2515950789.8499999</v>
      </c>
      <c r="M314" s="150">
        <v>7.15</v>
      </c>
    </row>
    <row r="315" spans="2:13">
      <c r="B315" s="137" t="s">
        <v>143</v>
      </c>
      <c r="C315" t="s">
        <v>235</v>
      </c>
      <c r="D315" s="20"/>
      <c r="E315" t="s">
        <v>136</v>
      </c>
      <c r="F315" t="s">
        <v>137</v>
      </c>
      <c r="G315" t="s">
        <v>246</v>
      </c>
      <c r="H315" t="s">
        <v>239</v>
      </c>
      <c r="I315" t="s">
        <v>138</v>
      </c>
      <c r="J315" s="149">
        <v>2769349315</v>
      </c>
      <c r="K315" s="149">
        <v>2500000000</v>
      </c>
      <c r="L315" s="138">
        <v>2515950789.8499999</v>
      </c>
      <c r="M315" s="150">
        <v>7.15</v>
      </c>
    </row>
    <row r="316" spans="2:13">
      <c r="B316" s="137" t="s">
        <v>143</v>
      </c>
      <c r="C316" t="s">
        <v>235</v>
      </c>
      <c r="D316" s="20"/>
      <c r="E316" t="s">
        <v>136</v>
      </c>
      <c r="F316" t="s">
        <v>137</v>
      </c>
      <c r="G316" t="s">
        <v>248</v>
      </c>
      <c r="H316" t="s">
        <v>247</v>
      </c>
      <c r="I316" t="s">
        <v>138</v>
      </c>
      <c r="J316" s="149">
        <v>1109445206</v>
      </c>
      <c r="K316" s="149">
        <v>1000000000</v>
      </c>
      <c r="L316" s="138">
        <v>1002739012.91</v>
      </c>
      <c r="M316" s="150">
        <v>7.25</v>
      </c>
    </row>
    <row r="317" spans="2:13">
      <c r="B317" s="137" t="s">
        <v>143</v>
      </c>
      <c r="C317" t="s">
        <v>235</v>
      </c>
      <c r="D317" s="20"/>
      <c r="E317" t="s">
        <v>136</v>
      </c>
      <c r="F317" t="s">
        <v>137</v>
      </c>
      <c r="G317" t="s">
        <v>249</v>
      </c>
      <c r="H317" t="s">
        <v>247</v>
      </c>
      <c r="I317" t="s">
        <v>138</v>
      </c>
      <c r="J317" s="149">
        <v>1109445206</v>
      </c>
      <c r="K317" s="149">
        <v>1000000000</v>
      </c>
      <c r="L317" s="138">
        <v>1002739012.91</v>
      </c>
      <c r="M317" s="150">
        <v>7.25</v>
      </c>
    </row>
    <row r="318" spans="2:13">
      <c r="B318" s="137" t="s">
        <v>143</v>
      </c>
      <c r="C318" t="s">
        <v>235</v>
      </c>
      <c r="D318" s="20"/>
      <c r="E318" t="s">
        <v>136</v>
      </c>
      <c r="F318" t="s">
        <v>137</v>
      </c>
      <c r="G318" t="s">
        <v>250</v>
      </c>
      <c r="H318" t="s">
        <v>247</v>
      </c>
      <c r="I318" t="s">
        <v>138</v>
      </c>
      <c r="J318" s="149">
        <v>1109445206</v>
      </c>
      <c r="K318" s="149">
        <v>1000000000</v>
      </c>
      <c r="L318" s="138">
        <v>1002739012.91</v>
      </c>
      <c r="M318" s="150">
        <v>7.25</v>
      </c>
    </row>
    <row r="319" spans="2:13">
      <c r="B319" s="137" t="s">
        <v>143</v>
      </c>
      <c r="C319" t="s">
        <v>235</v>
      </c>
      <c r="D319" s="20"/>
      <c r="E319" t="s">
        <v>136</v>
      </c>
      <c r="F319" t="s">
        <v>137</v>
      </c>
      <c r="G319" t="s">
        <v>251</v>
      </c>
      <c r="H319" t="s">
        <v>247</v>
      </c>
      <c r="I319" t="s">
        <v>138</v>
      </c>
      <c r="J319" s="149">
        <v>1109445206</v>
      </c>
      <c r="K319" s="149">
        <v>1000000000</v>
      </c>
      <c r="L319" s="138">
        <v>1002739012.91</v>
      </c>
      <c r="M319" s="150">
        <v>7.25</v>
      </c>
    </row>
    <row r="320" spans="2:13">
      <c r="B320" s="137" t="s">
        <v>143</v>
      </c>
      <c r="C320" t="s">
        <v>235</v>
      </c>
      <c r="D320" s="20"/>
      <c r="E320" t="s">
        <v>136</v>
      </c>
      <c r="F320" t="s">
        <v>137</v>
      </c>
      <c r="G320" t="s">
        <v>252</v>
      </c>
      <c r="H320" t="s">
        <v>247</v>
      </c>
      <c r="I320" t="s">
        <v>138</v>
      </c>
      <c r="J320" s="149">
        <v>1109445206</v>
      </c>
      <c r="K320" s="149">
        <v>1000000000</v>
      </c>
      <c r="L320" s="138">
        <v>1002739012.91</v>
      </c>
      <c r="M320" s="150">
        <v>7.25</v>
      </c>
    </row>
    <row r="321" spans="2:13">
      <c r="B321" s="137" t="s">
        <v>143</v>
      </c>
      <c r="C321" t="s">
        <v>235</v>
      </c>
      <c r="D321" s="20"/>
      <c r="E321" t="s">
        <v>136</v>
      </c>
      <c r="F321" t="s">
        <v>137</v>
      </c>
      <c r="G321" t="s">
        <v>253</v>
      </c>
      <c r="H321" t="s">
        <v>247</v>
      </c>
      <c r="I321" t="s">
        <v>138</v>
      </c>
      <c r="J321" s="149">
        <v>1109445206</v>
      </c>
      <c r="K321" s="149">
        <v>1000000000</v>
      </c>
      <c r="L321" s="138">
        <v>1002739012.91</v>
      </c>
      <c r="M321" s="150">
        <v>7.25</v>
      </c>
    </row>
    <row r="322" spans="2:13">
      <c r="B322" s="137" t="s">
        <v>143</v>
      </c>
      <c r="C322" t="s">
        <v>235</v>
      </c>
      <c r="D322" s="20"/>
      <c r="E322" t="s">
        <v>136</v>
      </c>
      <c r="F322" t="s">
        <v>137</v>
      </c>
      <c r="G322" t="s">
        <v>254</v>
      </c>
      <c r="H322" t="s">
        <v>247</v>
      </c>
      <c r="I322" t="s">
        <v>138</v>
      </c>
      <c r="J322" s="149">
        <v>1109445206</v>
      </c>
      <c r="K322" s="149">
        <v>1000000000</v>
      </c>
      <c r="L322" s="138">
        <v>1002739012.91</v>
      </c>
      <c r="M322" s="150">
        <v>7.25</v>
      </c>
    </row>
    <row r="323" spans="2:13">
      <c r="B323" s="137" t="s">
        <v>143</v>
      </c>
      <c r="C323" t="s">
        <v>235</v>
      </c>
      <c r="D323" s="20"/>
      <c r="E323" t="s">
        <v>136</v>
      </c>
      <c r="F323" t="s">
        <v>137</v>
      </c>
      <c r="G323" t="s">
        <v>255</v>
      </c>
      <c r="H323" t="s">
        <v>247</v>
      </c>
      <c r="I323" t="s">
        <v>138</v>
      </c>
      <c r="J323" s="149">
        <v>1109445206</v>
      </c>
      <c r="K323" s="149">
        <v>1000000000</v>
      </c>
      <c r="L323" s="138">
        <v>1002739012.91</v>
      </c>
      <c r="M323" s="150">
        <v>7.25</v>
      </c>
    </row>
    <row r="324" spans="2:13">
      <c r="B324" s="137" t="s">
        <v>143</v>
      </c>
      <c r="C324" t="s">
        <v>235</v>
      </c>
      <c r="D324" s="20"/>
      <c r="E324" t="s">
        <v>136</v>
      </c>
      <c r="F324" t="s">
        <v>137</v>
      </c>
      <c r="G324" t="s">
        <v>256</v>
      </c>
      <c r="H324" t="s">
        <v>247</v>
      </c>
      <c r="I324" t="s">
        <v>138</v>
      </c>
      <c r="J324" s="149">
        <v>1109445206</v>
      </c>
      <c r="K324" s="149">
        <v>1000000000</v>
      </c>
      <c r="L324" s="138">
        <v>1002739012.91</v>
      </c>
      <c r="M324" s="150">
        <v>7.25</v>
      </c>
    </row>
    <row r="325" spans="2:13">
      <c r="B325" s="137" t="s">
        <v>143</v>
      </c>
      <c r="C325" t="s">
        <v>235</v>
      </c>
      <c r="D325" s="20"/>
      <c r="E325" t="s">
        <v>136</v>
      </c>
      <c r="F325" t="s">
        <v>137</v>
      </c>
      <c r="G325" t="s">
        <v>257</v>
      </c>
      <c r="H325" t="s">
        <v>247</v>
      </c>
      <c r="I325" t="s">
        <v>138</v>
      </c>
      <c r="J325" s="149">
        <v>1109445206</v>
      </c>
      <c r="K325" s="149">
        <v>1000000000</v>
      </c>
      <c r="L325" s="138">
        <v>1002739012.91</v>
      </c>
      <c r="M325" s="150">
        <v>7.25</v>
      </c>
    </row>
    <row r="326" spans="2:13">
      <c r="B326" s="137" t="s">
        <v>143</v>
      </c>
      <c r="C326" t="s">
        <v>235</v>
      </c>
      <c r="D326" s="20"/>
      <c r="E326" t="s">
        <v>136</v>
      </c>
      <c r="F326" t="s">
        <v>137</v>
      </c>
      <c r="G326" t="s">
        <v>258</v>
      </c>
      <c r="H326" t="s">
        <v>247</v>
      </c>
      <c r="I326" t="s">
        <v>138</v>
      </c>
      <c r="J326" s="149">
        <v>1109445206</v>
      </c>
      <c r="K326" s="149">
        <v>1000000000</v>
      </c>
      <c r="L326" s="138">
        <v>1002739012.91</v>
      </c>
      <c r="M326" s="150">
        <v>7.25</v>
      </c>
    </row>
    <row r="327" spans="2:13">
      <c r="B327" s="137" t="s">
        <v>143</v>
      </c>
      <c r="C327" t="s">
        <v>235</v>
      </c>
      <c r="D327" s="20"/>
      <c r="E327" t="s">
        <v>136</v>
      </c>
      <c r="F327" t="s">
        <v>137</v>
      </c>
      <c r="G327" t="s">
        <v>259</v>
      </c>
      <c r="H327" t="s">
        <v>247</v>
      </c>
      <c r="I327" t="s">
        <v>138</v>
      </c>
      <c r="J327" s="149">
        <v>1109445206</v>
      </c>
      <c r="K327" s="149">
        <v>1000000000</v>
      </c>
      <c r="L327" s="138">
        <v>1002739012.91</v>
      </c>
      <c r="M327" s="150">
        <v>7.25</v>
      </c>
    </row>
    <row r="328" spans="2:13">
      <c r="B328" s="137" t="s">
        <v>143</v>
      </c>
      <c r="C328" t="s">
        <v>235</v>
      </c>
      <c r="D328" s="20"/>
      <c r="E328" t="s">
        <v>136</v>
      </c>
      <c r="F328" t="s">
        <v>137</v>
      </c>
      <c r="G328" t="s">
        <v>260</v>
      </c>
      <c r="H328" t="s">
        <v>247</v>
      </c>
      <c r="I328" t="s">
        <v>138</v>
      </c>
      <c r="J328" s="149">
        <v>1109445206</v>
      </c>
      <c r="K328" s="149">
        <v>1000000000</v>
      </c>
      <c r="L328" s="138">
        <v>1002739012.91</v>
      </c>
      <c r="M328" s="150">
        <v>7.25</v>
      </c>
    </row>
    <row r="329" spans="2:13">
      <c r="B329" s="137" t="s">
        <v>143</v>
      </c>
      <c r="C329" t="s">
        <v>235</v>
      </c>
      <c r="D329" s="20"/>
      <c r="E329" t="s">
        <v>136</v>
      </c>
      <c r="F329" t="s">
        <v>137</v>
      </c>
      <c r="G329" t="s">
        <v>261</v>
      </c>
      <c r="H329" t="s">
        <v>247</v>
      </c>
      <c r="I329" t="s">
        <v>138</v>
      </c>
      <c r="J329" s="149">
        <v>1109445206</v>
      </c>
      <c r="K329" s="149">
        <v>1000000000</v>
      </c>
      <c r="L329" s="138">
        <v>1002739012.91</v>
      </c>
      <c r="M329" s="150">
        <v>7.25</v>
      </c>
    </row>
    <row r="330" spans="2:13">
      <c r="B330" s="137" t="s">
        <v>143</v>
      </c>
      <c r="C330" t="s">
        <v>235</v>
      </c>
      <c r="D330" s="20"/>
      <c r="E330" t="s">
        <v>136</v>
      </c>
      <c r="F330" t="s">
        <v>137</v>
      </c>
      <c r="G330" t="s">
        <v>579</v>
      </c>
      <c r="H330" t="s">
        <v>580</v>
      </c>
      <c r="I330" t="s">
        <v>138</v>
      </c>
      <c r="J330" s="149">
        <v>3267764384</v>
      </c>
      <c r="K330" s="149">
        <v>3156476299</v>
      </c>
      <c r="L330" s="138">
        <v>3072208712.1300001</v>
      </c>
      <c r="M330" s="150">
        <v>7.3</v>
      </c>
    </row>
    <row r="331" spans="2:13">
      <c r="B331" s="137" t="s">
        <v>143</v>
      </c>
      <c r="C331" t="s">
        <v>235</v>
      </c>
      <c r="D331" s="20"/>
      <c r="E331" t="s">
        <v>136</v>
      </c>
      <c r="F331" t="s">
        <v>137</v>
      </c>
      <c r="G331" t="s">
        <v>581</v>
      </c>
      <c r="H331" t="s">
        <v>582</v>
      </c>
      <c r="I331" t="s">
        <v>138</v>
      </c>
      <c r="J331" s="149">
        <v>2238082186</v>
      </c>
      <c r="K331" s="149">
        <v>2004248017</v>
      </c>
      <c r="L331" s="138">
        <v>2033970508.05</v>
      </c>
      <c r="M331" s="150">
        <v>7.75</v>
      </c>
    </row>
    <row r="332" spans="2:13">
      <c r="B332" s="137" t="s">
        <v>143</v>
      </c>
      <c r="C332" t="s">
        <v>235</v>
      </c>
      <c r="D332" s="20"/>
      <c r="E332" t="s">
        <v>136</v>
      </c>
      <c r="F332" t="s">
        <v>137</v>
      </c>
      <c r="G332" t="s">
        <v>583</v>
      </c>
      <c r="H332" t="s">
        <v>582</v>
      </c>
      <c r="I332" t="s">
        <v>138</v>
      </c>
      <c r="J332" s="149">
        <v>2238082186</v>
      </c>
      <c r="K332" s="149">
        <v>2004248017</v>
      </c>
      <c r="L332" s="138">
        <v>2033970508.05</v>
      </c>
      <c r="M332" s="150">
        <v>7.75</v>
      </c>
    </row>
    <row r="333" spans="2:13">
      <c r="B333" s="137" t="s">
        <v>143</v>
      </c>
      <c r="C333" t="s">
        <v>235</v>
      </c>
      <c r="D333" s="20"/>
      <c r="E333" t="s">
        <v>136</v>
      </c>
      <c r="F333" t="s">
        <v>137</v>
      </c>
      <c r="G333" t="s">
        <v>584</v>
      </c>
      <c r="H333" t="s">
        <v>582</v>
      </c>
      <c r="I333" t="s">
        <v>138</v>
      </c>
      <c r="J333" s="149">
        <v>2238082186</v>
      </c>
      <c r="K333" s="149">
        <v>2004248017</v>
      </c>
      <c r="L333" s="138">
        <v>2033970508.05</v>
      </c>
      <c r="M333" s="150">
        <v>7.75</v>
      </c>
    </row>
    <row r="334" spans="2:13">
      <c r="B334" s="137" t="s">
        <v>143</v>
      </c>
      <c r="C334" t="s">
        <v>235</v>
      </c>
      <c r="D334" s="20"/>
      <c r="E334" t="s">
        <v>136</v>
      </c>
      <c r="F334" t="s">
        <v>137</v>
      </c>
      <c r="G334" t="s">
        <v>585</v>
      </c>
      <c r="H334" t="s">
        <v>582</v>
      </c>
      <c r="I334" t="s">
        <v>138</v>
      </c>
      <c r="J334" s="149">
        <v>2238082186</v>
      </c>
      <c r="K334" s="149">
        <v>2004248017</v>
      </c>
      <c r="L334" s="138">
        <v>2033970508.05</v>
      </c>
      <c r="M334" s="150">
        <v>7.75</v>
      </c>
    </row>
    <row r="335" spans="2:13">
      <c r="B335" s="137" t="s">
        <v>143</v>
      </c>
      <c r="C335" t="s">
        <v>235</v>
      </c>
      <c r="D335" s="20"/>
      <c r="E335" t="s">
        <v>136</v>
      </c>
      <c r="F335" t="s">
        <v>137</v>
      </c>
      <c r="G335" t="s">
        <v>586</v>
      </c>
      <c r="H335" t="s">
        <v>582</v>
      </c>
      <c r="I335" t="s">
        <v>138</v>
      </c>
      <c r="J335" s="149">
        <v>2238082186</v>
      </c>
      <c r="K335" s="149">
        <v>2004248017</v>
      </c>
      <c r="L335" s="138">
        <v>2033970508.05</v>
      </c>
      <c r="M335" s="150">
        <v>7.75</v>
      </c>
    </row>
    <row r="336" spans="2:13">
      <c r="B336" s="137" t="s">
        <v>134</v>
      </c>
      <c r="C336" t="s">
        <v>262</v>
      </c>
      <c r="D336" s="20"/>
      <c r="E336" t="s">
        <v>136</v>
      </c>
      <c r="F336" t="s">
        <v>137</v>
      </c>
      <c r="G336" t="s">
        <v>263</v>
      </c>
      <c r="H336" t="s">
        <v>264</v>
      </c>
      <c r="I336" t="s">
        <v>138</v>
      </c>
      <c r="J336" s="149">
        <v>163846673</v>
      </c>
      <c r="K336" s="149">
        <v>135022562</v>
      </c>
      <c r="L336" s="138">
        <v>19622008.75</v>
      </c>
      <c r="M336" s="150">
        <v>6.1</v>
      </c>
    </row>
    <row r="337" spans="2:13">
      <c r="B337" s="137" t="s">
        <v>134</v>
      </c>
      <c r="C337" t="s">
        <v>262</v>
      </c>
      <c r="D337" s="20"/>
      <c r="E337" t="s">
        <v>136</v>
      </c>
      <c r="F337" t="s">
        <v>137</v>
      </c>
      <c r="G337" t="s">
        <v>265</v>
      </c>
      <c r="H337" t="s">
        <v>266</v>
      </c>
      <c r="I337" t="s">
        <v>138</v>
      </c>
      <c r="J337" s="149">
        <v>404687021</v>
      </c>
      <c r="K337" s="149">
        <v>349999999</v>
      </c>
      <c r="L337" s="138">
        <v>44399601.68</v>
      </c>
      <c r="M337" s="150">
        <v>5.4</v>
      </c>
    </row>
    <row r="338" spans="2:13">
      <c r="B338" s="137" t="s">
        <v>134</v>
      </c>
      <c r="C338" t="s">
        <v>262</v>
      </c>
      <c r="D338" s="20"/>
      <c r="E338" t="s">
        <v>136</v>
      </c>
      <c r="F338" t="s">
        <v>137</v>
      </c>
      <c r="G338" t="s">
        <v>267</v>
      </c>
      <c r="H338" t="s">
        <v>268</v>
      </c>
      <c r="I338" t="s">
        <v>138</v>
      </c>
      <c r="J338" s="149">
        <v>766465832</v>
      </c>
      <c r="K338" s="149">
        <v>600000000</v>
      </c>
      <c r="L338" s="138">
        <v>438141522.32999998</v>
      </c>
      <c r="M338" s="150">
        <v>7.9</v>
      </c>
    </row>
    <row r="339" spans="2:13">
      <c r="B339" s="137" t="s">
        <v>134</v>
      </c>
      <c r="C339" t="s">
        <v>262</v>
      </c>
      <c r="D339" s="20"/>
      <c r="E339" t="s">
        <v>136</v>
      </c>
      <c r="F339" t="s">
        <v>137</v>
      </c>
      <c r="G339" t="s">
        <v>269</v>
      </c>
      <c r="H339" t="s">
        <v>270</v>
      </c>
      <c r="I339" t="s">
        <v>138</v>
      </c>
      <c r="J339" s="149">
        <v>547199659</v>
      </c>
      <c r="K339" s="149">
        <v>450000000</v>
      </c>
      <c r="L339" s="138">
        <v>357166667.19999999</v>
      </c>
      <c r="M339" s="150">
        <v>7.25</v>
      </c>
    </row>
    <row r="340" spans="2:13">
      <c r="B340" s="137" t="s">
        <v>134</v>
      </c>
      <c r="C340" t="s">
        <v>262</v>
      </c>
      <c r="D340" s="20"/>
      <c r="E340" t="s">
        <v>136</v>
      </c>
      <c r="F340" t="s">
        <v>137</v>
      </c>
      <c r="G340" t="s">
        <v>472</v>
      </c>
      <c r="H340" t="s">
        <v>473</v>
      </c>
      <c r="I340" t="s">
        <v>138</v>
      </c>
      <c r="J340" s="149">
        <v>34670102741</v>
      </c>
      <c r="K340" s="149">
        <v>30999999999</v>
      </c>
      <c r="L340" s="138">
        <v>31206382945.970001</v>
      </c>
      <c r="M340" s="150">
        <v>6.3</v>
      </c>
    </row>
    <row r="341" spans="2:13">
      <c r="B341" s="137" t="s">
        <v>139</v>
      </c>
      <c r="C341" t="s">
        <v>529</v>
      </c>
      <c r="D341" s="20"/>
      <c r="E341" t="s">
        <v>136</v>
      </c>
      <c r="F341" t="s">
        <v>137</v>
      </c>
      <c r="G341" t="s">
        <v>272</v>
      </c>
      <c r="H341" t="s">
        <v>273</v>
      </c>
      <c r="I341" t="s">
        <v>138</v>
      </c>
      <c r="J341" s="149">
        <v>5915835617</v>
      </c>
      <c r="K341" s="149">
        <v>5069356164</v>
      </c>
      <c r="L341" s="138">
        <v>5086513237.8699999</v>
      </c>
      <c r="M341" s="150">
        <v>6.1</v>
      </c>
    </row>
    <row r="342" spans="2:13">
      <c r="B342" s="137" t="s">
        <v>139</v>
      </c>
      <c r="C342" t="s">
        <v>529</v>
      </c>
      <c r="D342" s="20"/>
      <c r="E342" t="s">
        <v>136</v>
      </c>
      <c r="F342" t="s">
        <v>137</v>
      </c>
      <c r="G342" t="s">
        <v>274</v>
      </c>
      <c r="H342" t="s">
        <v>273</v>
      </c>
      <c r="I342" t="s">
        <v>138</v>
      </c>
      <c r="J342" s="149">
        <v>5915835617</v>
      </c>
      <c r="K342" s="149">
        <v>5072698630</v>
      </c>
      <c r="L342" s="138">
        <v>5086514794.8199997</v>
      </c>
      <c r="M342" s="150">
        <v>6.1</v>
      </c>
    </row>
    <row r="343" spans="2:13">
      <c r="B343" s="137" t="s">
        <v>139</v>
      </c>
      <c r="C343" t="s">
        <v>529</v>
      </c>
      <c r="D343" s="20"/>
      <c r="E343" t="s">
        <v>136</v>
      </c>
      <c r="F343" t="s">
        <v>137</v>
      </c>
      <c r="G343" t="s">
        <v>275</v>
      </c>
      <c r="H343" t="s">
        <v>273</v>
      </c>
      <c r="I343" t="s">
        <v>138</v>
      </c>
      <c r="J343" s="149">
        <v>576375342</v>
      </c>
      <c r="K343" s="149">
        <v>514456164</v>
      </c>
      <c r="L343" s="138">
        <v>508640343.19999999</v>
      </c>
      <c r="M343" s="150">
        <v>6.1</v>
      </c>
    </row>
    <row r="344" spans="2:13">
      <c r="B344" s="137" t="s">
        <v>139</v>
      </c>
      <c r="C344" t="s">
        <v>529</v>
      </c>
      <c r="D344" s="20"/>
      <c r="E344" t="s">
        <v>136</v>
      </c>
      <c r="F344" t="s">
        <v>137</v>
      </c>
      <c r="G344" t="s">
        <v>276</v>
      </c>
      <c r="H344" t="s">
        <v>273</v>
      </c>
      <c r="I344" t="s">
        <v>138</v>
      </c>
      <c r="J344" s="149">
        <v>11218328768</v>
      </c>
      <c r="K344" s="149">
        <v>10002305673</v>
      </c>
      <c r="L344" s="138">
        <v>10172945526.559999</v>
      </c>
      <c r="M344" s="150">
        <v>6.1</v>
      </c>
    </row>
    <row r="345" spans="2:13">
      <c r="B345" s="137" t="s">
        <v>139</v>
      </c>
      <c r="C345" t="s">
        <v>529</v>
      </c>
      <c r="D345" s="20"/>
      <c r="E345" t="s">
        <v>136</v>
      </c>
      <c r="F345" t="s">
        <v>137</v>
      </c>
      <c r="G345" t="s">
        <v>475</v>
      </c>
      <c r="H345" t="s">
        <v>476</v>
      </c>
      <c r="I345" t="s">
        <v>138</v>
      </c>
      <c r="J345" s="149">
        <v>11079013699</v>
      </c>
      <c r="K345" s="149">
        <v>10000000000</v>
      </c>
      <c r="L345" s="138">
        <v>10310933514.540001</v>
      </c>
      <c r="M345" s="150">
        <v>7.2</v>
      </c>
    </row>
    <row r="346" spans="2:13">
      <c r="B346" s="137" t="s">
        <v>139</v>
      </c>
      <c r="C346" t="s">
        <v>529</v>
      </c>
      <c r="D346" s="20"/>
      <c r="E346" t="s">
        <v>136</v>
      </c>
      <c r="F346" t="s">
        <v>137</v>
      </c>
      <c r="G346" t="s">
        <v>477</v>
      </c>
      <c r="H346" t="s">
        <v>279</v>
      </c>
      <c r="I346" t="s">
        <v>138</v>
      </c>
      <c r="J346" s="149">
        <v>4096613699</v>
      </c>
      <c r="K346" s="149">
        <v>3230071232</v>
      </c>
      <c r="L346" s="138">
        <v>3211805919.9200001</v>
      </c>
      <c r="M346" s="150">
        <v>7</v>
      </c>
    </row>
    <row r="347" spans="2:13">
      <c r="B347" s="137" t="s">
        <v>139</v>
      </c>
      <c r="C347" t="s">
        <v>529</v>
      </c>
      <c r="D347" s="20"/>
      <c r="E347" t="s">
        <v>136</v>
      </c>
      <c r="F347" t="s">
        <v>137</v>
      </c>
      <c r="G347" t="s">
        <v>478</v>
      </c>
      <c r="H347" t="s">
        <v>273</v>
      </c>
      <c r="I347" t="s">
        <v>138</v>
      </c>
      <c r="J347" s="149">
        <v>10914164384</v>
      </c>
      <c r="K347" s="149">
        <v>10247569864</v>
      </c>
      <c r="L347" s="138">
        <v>10163073650.9</v>
      </c>
      <c r="M347" s="150">
        <v>6.24</v>
      </c>
    </row>
    <row r="348" spans="2:13">
      <c r="B348" s="137" t="s">
        <v>143</v>
      </c>
      <c r="C348" t="s">
        <v>529</v>
      </c>
      <c r="D348" s="20"/>
      <c r="E348" t="s">
        <v>136</v>
      </c>
      <c r="F348" t="s">
        <v>137</v>
      </c>
      <c r="G348" t="s">
        <v>479</v>
      </c>
      <c r="H348" t="s">
        <v>480</v>
      </c>
      <c r="I348" t="s">
        <v>138</v>
      </c>
      <c r="J348" s="149">
        <v>1254762769</v>
      </c>
      <c r="K348" s="149">
        <v>1050449238</v>
      </c>
      <c r="L348" s="138">
        <v>1029490554.27</v>
      </c>
      <c r="M348" s="150">
        <v>9.25</v>
      </c>
    </row>
    <row r="349" spans="2:13">
      <c r="B349" s="137" t="s">
        <v>139</v>
      </c>
      <c r="C349" t="s">
        <v>529</v>
      </c>
      <c r="D349" s="20"/>
      <c r="E349" t="s">
        <v>136</v>
      </c>
      <c r="F349" t="s">
        <v>137</v>
      </c>
      <c r="G349" t="s">
        <v>481</v>
      </c>
      <c r="H349" t="s">
        <v>277</v>
      </c>
      <c r="I349" t="s">
        <v>138</v>
      </c>
      <c r="J349" s="149">
        <v>6249143837</v>
      </c>
      <c r="K349" s="149">
        <v>5171838975</v>
      </c>
      <c r="L349" s="138">
        <v>5095329325.1999998</v>
      </c>
      <c r="M349" s="150">
        <v>6.1</v>
      </c>
    </row>
    <row r="350" spans="2:13">
      <c r="B350" s="137" t="s">
        <v>139</v>
      </c>
      <c r="C350" t="s">
        <v>529</v>
      </c>
      <c r="D350" s="20"/>
      <c r="E350" t="s">
        <v>136</v>
      </c>
      <c r="F350" t="s">
        <v>137</v>
      </c>
      <c r="G350" t="s">
        <v>587</v>
      </c>
      <c r="H350" t="s">
        <v>279</v>
      </c>
      <c r="I350" t="s">
        <v>138</v>
      </c>
      <c r="J350" s="149">
        <v>12801917809</v>
      </c>
      <c r="K350" s="149">
        <v>10216712328</v>
      </c>
      <c r="L350" s="138">
        <v>10037167367.049999</v>
      </c>
      <c r="M350" s="150">
        <v>7</v>
      </c>
    </row>
    <row r="351" spans="2:13">
      <c r="B351" s="137" t="s">
        <v>139</v>
      </c>
      <c r="C351" t="s">
        <v>529</v>
      </c>
      <c r="D351" s="20"/>
      <c r="E351" t="s">
        <v>136</v>
      </c>
      <c r="F351" t="s">
        <v>137</v>
      </c>
      <c r="G351" t="s">
        <v>588</v>
      </c>
      <c r="H351" t="s">
        <v>279</v>
      </c>
      <c r="I351" t="s">
        <v>138</v>
      </c>
      <c r="J351" s="149">
        <v>12801917809</v>
      </c>
      <c r="K351" s="149">
        <v>10222465753</v>
      </c>
      <c r="L351" s="138">
        <v>10037146481.389999</v>
      </c>
      <c r="M351" s="150">
        <v>7</v>
      </c>
    </row>
    <row r="352" spans="2:13">
      <c r="B352" s="137" t="s">
        <v>143</v>
      </c>
      <c r="C352" t="s">
        <v>529</v>
      </c>
      <c r="D352" s="20"/>
      <c r="E352" t="s">
        <v>136</v>
      </c>
      <c r="F352" t="s">
        <v>137</v>
      </c>
      <c r="G352" t="s">
        <v>589</v>
      </c>
      <c r="H352" t="s">
        <v>590</v>
      </c>
      <c r="I352" t="s">
        <v>138</v>
      </c>
      <c r="J352" s="149">
        <v>1293919929</v>
      </c>
      <c r="K352" s="149">
        <v>1016158399</v>
      </c>
      <c r="L352" s="138">
        <v>1011858804.99</v>
      </c>
      <c r="M352" s="150">
        <v>7.1</v>
      </c>
    </row>
    <row r="353" spans="2:13">
      <c r="B353" s="137" t="s">
        <v>143</v>
      </c>
      <c r="C353" t="s">
        <v>529</v>
      </c>
      <c r="D353" s="20"/>
      <c r="E353" t="s">
        <v>136</v>
      </c>
      <c r="F353" t="s">
        <v>137</v>
      </c>
      <c r="G353" t="s">
        <v>591</v>
      </c>
      <c r="H353" t="s">
        <v>590</v>
      </c>
      <c r="I353" t="s">
        <v>138</v>
      </c>
      <c r="J353" s="149">
        <v>1293919929</v>
      </c>
      <c r="K353" s="149">
        <v>1016158399</v>
      </c>
      <c r="L353" s="138">
        <v>1011858804.99</v>
      </c>
      <c r="M353" s="150">
        <v>7.1</v>
      </c>
    </row>
    <row r="354" spans="2:13">
      <c r="B354" s="137" t="s">
        <v>143</v>
      </c>
      <c r="C354" t="s">
        <v>529</v>
      </c>
      <c r="D354" s="20"/>
      <c r="E354" t="s">
        <v>136</v>
      </c>
      <c r="F354" t="s">
        <v>137</v>
      </c>
      <c r="G354" t="s">
        <v>592</v>
      </c>
      <c r="H354" t="s">
        <v>590</v>
      </c>
      <c r="I354" t="s">
        <v>138</v>
      </c>
      <c r="J354" s="149">
        <v>1293919929</v>
      </c>
      <c r="K354" s="149">
        <v>1016158399</v>
      </c>
      <c r="L354" s="138">
        <v>1011858804.99</v>
      </c>
      <c r="M354" s="150">
        <v>7.1</v>
      </c>
    </row>
    <row r="355" spans="2:13">
      <c r="B355" s="137" t="s">
        <v>143</v>
      </c>
      <c r="C355" t="s">
        <v>529</v>
      </c>
      <c r="D355" s="20"/>
      <c r="E355" t="s">
        <v>136</v>
      </c>
      <c r="F355" t="s">
        <v>137</v>
      </c>
      <c r="G355" t="s">
        <v>593</v>
      </c>
      <c r="H355" t="s">
        <v>590</v>
      </c>
      <c r="I355" t="s">
        <v>138</v>
      </c>
      <c r="J355" s="149">
        <v>1293919929</v>
      </c>
      <c r="K355" s="149">
        <v>1016158399</v>
      </c>
      <c r="L355" s="138">
        <v>1011858804.99</v>
      </c>
      <c r="M355" s="150">
        <v>7.1</v>
      </c>
    </row>
    <row r="356" spans="2:13">
      <c r="B356" s="137" t="s">
        <v>143</v>
      </c>
      <c r="C356" t="s">
        <v>529</v>
      </c>
      <c r="D356" s="20"/>
      <c r="E356" t="s">
        <v>136</v>
      </c>
      <c r="F356" t="s">
        <v>137</v>
      </c>
      <c r="G356" t="s">
        <v>594</v>
      </c>
      <c r="H356" t="s">
        <v>590</v>
      </c>
      <c r="I356" t="s">
        <v>138</v>
      </c>
      <c r="J356" s="149">
        <v>1293919929</v>
      </c>
      <c r="K356" s="149">
        <v>1016158399</v>
      </c>
      <c r="L356" s="138">
        <v>1011858804.99</v>
      </c>
      <c r="M356" s="150">
        <v>7.1</v>
      </c>
    </row>
    <row r="357" spans="2:13">
      <c r="B357" s="137" t="s">
        <v>143</v>
      </c>
      <c r="C357" t="s">
        <v>529</v>
      </c>
      <c r="D357" s="20"/>
      <c r="E357" t="s">
        <v>136</v>
      </c>
      <c r="F357" t="s">
        <v>137</v>
      </c>
      <c r="G357" t="s">
        <v>595</v>
      </c>
      <c r="H357" t="s">
        <v>590</v>
      </c>
      <c r="I357" t="s">
        <v>138</v>
      </c>
      <c r="J357" s="149">
        <v>1293919929</v>
      </c>
      <c r="K357" s="149">
        <v>1016158399</v>
      </c>
      <c r="L357" s="138">
        <v>1011858804.99</v>
      </c>
      <c r="M357" s="150">
        <v>7.1</v>
      </c>
    </row>
    <row r="358" spans="2:13">
      <c r="B358" s="137" t="s">
        <v>143</v>
      </c>
      <c r="C358" t="s">
        <v>529</v>
      </c>
      <c r="D358" s="20"/>
      <c r="E358" t="s">
        <v>136</v>
      </c>
      <c r="F358" t="s">
        <v>137</v>
      </c>
      <c r="G358" t="s">
        <v>596</v>
      </c>
      <c r="H358" t="s">
        <v>590</v>
      </c>
      <c r="I358" t="s">
        <v>138</v>
      </c>
      <c r="J358" s="149">
        <v>1293919929</v>
      </c>
      <c r="K358" s="149">
        <v>1016158399</v>
      </c>
      <c r="L358" s="138">
        <v>1011858804.99</v>
      </c>
      <c r="M358" s="150">
        <v>7.1</v>
      </c>
    </row>
    <row r="359" spans="2:13">
      <c r="B359" s="137" t="s">
        <v>143</v>
      </c>
      <c r="C359" t="s">
        <v>529</v>
      </c>
      <c r="D359" s="20"/>
      <c r="E359" t="s">
        <v>136</v>
      </c>
      <c r="F359" t="s">
        <v>137</v>
      </c>
      <c r="G359" t="s">
        <v>597</v>
      </c>
      <c r="H359" t="s">
        <v>590</v>
      </c>
      <c r="I359" t="s">
        <v>138</v>
      </c>
      <c r="J359" s="149">
        <v>1293919929</v>
      </c>
      <c r="K359" s="149">
        <v>1016158399</v>
      </c>
      <c r="L359" s="138">
        <v>1011858804.99</v>
      </c>
      <c r="M359" s="150">
        <v>7.1</v>
      </c>
    </row>
    <row r="360" spans="2:13">
      <c r="B360" s="137" t="s">
        <v>143</v>
      </c>
      <c r="C360" t="s">
        <v>529</v>
      </c>
      <c r="D360" s="20"/>
      <c r="E360" t="s">
        <v>136</v>
      </c>
      <c r="F360" t="s">
        <v>137</v>
      </c>
      <c r="G360" t="s">
        <v>598</v>
      </c>
      <c r="H360" t="s">
        <v>590</v>
      </c>
      <c r="I360" t="s">
        <v>138</v>
      </c>
      <c r="J360" s="149">
        <v>1293919929</v>
      </c>
      <c r="K360" s="149">
        <v>1016158399</v>
      </c>
      <c r="L360" s="138">
        <v>1011858804.99</v>
      </c>
      <c r="M360" s="150">
        <v>7.1</v>
      </c>
    </row>
    <row r="361" spans="2:13">
      <c r="B361" s="137" t="s">
        <v>143</v>
      </c>
      <c r="C361" t="s">
        <v>529</v>
      </c>
      <c r="D361" s="20"/>
      <c r="E361" t="s">
        <v>136</v>
      </c>
      <c r="F361" t="s">
        <v>137</v>
      </c>
      <c r="G361" t="s">
        <v>599</v>
      </c>
      <c r="H361" t="s">
        <v>590</v>
      </c>
      <c r="I361" t="s">
        <v>138</v>
      </c>
      <c r="J361" s="149">
        <v>1293919929</v>
      </c>
      <c r="K361" s="149">
        <v>1016158399</v>
      </c>
      <c r="L361" s="138">
        <v>1011858804.99</v>
      </c>
      <c r="M361" s="150">
        <v>7.1</v>
      </c>
    </row>
    <row r="362" spans="2:13">
      <c r="B362" s="137" t="s">
        <v>143</v>
      </c>
      <c r="C362" t="s">
        <v>529</v>
      </c>
      <c r="D362" s="20"/>
      <c r="E362" t="s">
        <v>136</v>
      </c>
      <c r="F362" t="s">
        <v>137</v>
      </c>
      <c r="G362" t="s">
        <v>600</v>
      </c>
      <c r="H362" t="s">
        <v>278</v>
      </c>
      <c r="I362" t="s">
        <v>138</v>
      </c>
      <c r="J362" s="149">
        <v>1271944945</v>
      </c>
      <c r="K362" s="149">
        <v>996036913</v>
      </c>
      <c r="L362" s="138">
        <v>1006505693.04</v>
      </c>
      <c r="M362" s="150">
        <v>7.13</v>
      </c>
    </row>
    <row r="363" spans="2:13">
      <c r="B363" s="137" t="s">
        <v>143</v>
      </c>
      <c r="C363" t="s">
        <v>529</v>
      </c>
      <c r="D363" s="20"/>
      <c r="E363" t="s">
        <v>136</v>
      </c>
      <c r="F363" t="s">
        <v>137</v>
      </c>
      <c r="G363" t="s">
        <v>601</v>
      </c>
      <c r="H363" t="s">
        <v>278</v>
      </c>
      <c r="I363" t="s">
        <v>138</v>
      </c>
      <c r="J363" s="149">
        <v>1271944945</v>
      </c>
      <c r="K363" s="149">
        <v>996036913</v>
      </c>
      <c r="L363" s="138">
        <v>1006505693.04</v>
      </c>
      <c r="M363" s="150">
        <v>7.13</v>
      </c>
    </row>
    <row r="364" spans="2:13">
      <c r="B364" s="137" t="s">
        <v>143</v>
      </c>
      <c r="C364" t="s">
        <v>529</v>
      </c>
      <c r="D364" s="20"/>
      <c r="E364" t="s">
        <v>136</v>
      </c>
      <c r="F364" t="s">
        <v>137</v>
      </c>
      <c r="G364" t="s">
        <v>602</v>
      </c>
      <c r="H364" t="s">
        <v>603</v>
      </c>
      <c r="I364" t="s">
        <v>138</v>
      </c>
      <c r="J364" s="149">
        <v>1275634955</v>
      </c>
      <c r="K364" s="149">
        <v>1002925436</v>
      </c>
      <c r="L364" s="138">
        <v>1010885372.34</v>
      </c>
      <c r="M364" s="150">
        <v>7.1</v>
      </c>
    </row>
    <row r="365" spans="2:13">
      <c r="B365" s="137" t="s">
        <v>143</v>
      </c>
      <c r="C365" t="s">
        <v>529</v>
      </c>
      <c r="D365" s="20"/>
      <c r="E365" t="s">
        <v>136</v>
      </c>
      <c r="F365" t="s">
        <v>137</v>
      </c>
      <c r="G365" t="s">
        <v>604</v>
      </c>
      <c r="H365" t="s">
        <v>603</v>
      </c>
      <c r="I365" t="s">
        <v>138</v>
      </c>
      <c r="J365" s="149">
        <v>1275634955</v>
      </c>
      <c r="K365" s="149">
        <v>1002925436</v>
      </c>
      <c r="L365" s="138">
        <v>1010885372.34</v>
      </c>
      <c r="M365" s="150">
        <v>7.1</v>
      </c>
    </row>
    <row r="366" spans="2:13">
      <c r="B366" s="137" t="s">
        <v>143</v>
      </c>
      <c r="C366" t="s">
        <v>529</v>
      </c>
      <c r="D366" s="20"/>
      <c r="E366" t="s">
        <v>136</v>
      </c>
      <c r="F366" t="s">
        <v>137</v>
      </c>
      <c r="G366" t="s">
        <v>605</v>
      </c>
      <c r="H366" t="s">
        <v>603</v>
      </c>
      <c r="I366" t="s">
        <v>138</v>
      </c>
      <c r="J366" s="149">
        <v>1275634955</v>
      </c>
      <c r="K366" s="149">
        <v>1002925436</v>
      </c>
      <c r="L366" s="138">
        <v>1010885372.34</v>
      </c>
      <c r="M366" s="150">
        <v>7.1</v>
      </c>
    </row>
    <row r="367" spans="2:13">
      <c r="B367" s="137" t="s">
        <v>143</v>
      </c>
      <c r="C367" t="s">
        <v>529</v>
      </c>
      <c r="D367" s="20"/>
      <c r="E367" t="s">
        <v>136</v>
      </c>
      <c r="F367" t="s">
        <v>137</v>
      </c>
      <c r="G367" t="s">
        <v>606</v>
      </c>
      <c r="H367" t="s">
        <v>603</v>
      </c>
      <c r="I367" t="s">
        <v>138</v>
      </c>
      <c r="J367" s="149">
        <v>1275634955</v>
      </c>
      <c r="K367" s="149">
        <v>1002925436</v>
      </c>
      <c r="L367" s="138">
        <v>1010885372.34</v>
      </c>
      <c r="M367" s="150">
        <v>7.1</v>
      </c>
    </row>
    <row r="368" spans="2:13">
      <c r="B368" s="137" t="s">
        <v>143</v>
      </c>
      <c r="C368" t="s">
        <v>529</v>
      </c>
      <c r="D368" s="20"/>
      <c r="E368" t="s">
        <v>136</v>
      </c>
      <c r="F368" t="s">
        <v>137</v>
      </c>
      <c r="G368" t="s">
        <v>607</v>
      </c>
      <c r="H368" t="s">
        <v>603</v>
      </c>
      <c r="I368" t="s">
        <v>138</v>
      </c>
      <c r="J368" s="149">
        <v>1275634955</v>
      </c>
      <c r="K368" s="149">
        <v>1002925436</v>
      </c>
      <c r="L368" s="138">
        <v>1010885372.34</v>
      </c>
      <c r="M368" s="150">
        <v>7.1</v>
      </c>
    </row>
    <row r="369" spans="2:13">
      <c r="B369" s="137" t="s">
        <v>143</v>
      </c>
      <c r="C369" t="s">
        <v>529</v>
      </c>
      <c r="D369" s="20"/>
      <c r="E369" t="s">
        <v>136</v>
      </c>
      <c r="F369" t="s">
        <v>137</v>
      </c>
      <c r="G369" t="s">
        <v>608</v>
      </c>
      <c r="H369" t="s">
        <v>603</v>
      </c>
      <c r="I369" t="s">
        <v>138</v>
      </c>
      <c r="J369" s="149">
        <v>1275634955</v>
      </c>
      <c r="K369" s="149">
        <v>1002925436</v>
      </c>
      <c r="L369" s="138">
        <v>1010885372.34</v>
      </c>
      <c r="M369" s="150">
        <v>7.1</v>
      </c>
    </row>
    <row r="370" spans="2:13">
      <c r="B370" s="137" t="s">
        <v>143</v>
      </c>
      <c r="C370" t="s">
        <v>529</v>
      </c>
      <c r="D370" s="20"/>
      <c r="E370" t="s">
        <v>136</v>
      </c>
      <c r="F370" t="s">
        <v>137</v>
      </c>
      <c r="G370" t="s">
        <v>609</v>
      </c>
      <c r="H370" t="s">
        <v>603</v>
      </c>
      <c r="I370" t="s">
        <v>138</v>
      </c>
      <c r="J370" s="149">
        <v>1275634955</v>
      </c>
      <c r="K370" s="149">
        <v>1002925436</v>
      </c>
      <c r="L370" s="138">
        <v>1010885372.34</v>
      </c>
      <c r="M370" s="150">
        <v>7.1</v>
      </c>
    </row>
    <row r="371" spans="2:13">
      <c r="B371" s="137" t="s">
        <v>143</v>
      </c>
      <c r="C371" t="s">
        <v>529</v>
      </c>
      <c r="D371" s="20"/>
      <c r="E371" t="s">
        <v>136</v>
      </c>
      <c r="F371" t="s">
        <v>137</v>
      </c>
      <c r="G371" t="s">
        <v>610</v>
      </c>
      <c r="H371" t="s">
        <v>603</v>
      </c>
      <c r="I371" t="s">
        <v>138</v>
      </c>
      <c r="J371" s="149">
        <v>1275634955</v>
      </c>
      <c r="K371" s="149">
        <v>1002925436</v>
      </c>
      <c r="L371" s="138">
        <v>1010885372.34</v>
      </c>
      <c r="M371" s="150">
        <v>7.1</v>
      </c>
    </row>
    <row r="372" spans="2:13">
      <c r="B372" s="137" t="s">
        <v>143</v>
      </c>
      <c r="C372" t="s">
        <v>529</v>
      </c>
      <c r="D372" s="20"/>
      <c r="E372" t="s">
        <v>136</v>
      </c>
      <c r="F372" t="s">
        <v>137</v>
      </c>
      <c r="G372" t="s">
        <v>611</v>
      </c>
      <c r="H372" t="s">
        <v>603</v>
      </c>
      <c r="I372" t="s">
        <v>138</v>
      </c>
      <c r="J372" s="149">
        <v>1275634955</v>
      </c>
      <c r="K372" s="149">
        <v>1002925436</v>
      </c>
      <c r="L372" s="138">
        <v>1010885372.34</v>
      </c>
      <c r="M372" s="150">
        <v>7.1</v>
      </c>
    </row>
    <row r="373" spans="2:13">
      <c r="B373" s="137" t="s">
        <v>143</v>
      </c>
      <c r="C373" t="s">
        <v>529</v>
      </c>
      <c r="D373" s="20"/>
      <c r="E373" t="s">
        <v>136</v>
      </c>
      <c r="F373" t="s">
        <v>137</v>
      </c>
      <c r="G373" t="s">
        <v>612</v>
      </c>
      <c r="H373" t="s">
        <v>603</v>
      </c>
      <c r="I373" t="s">
        <v>138</v>
      </c>
      <c r="J373" s="149">
        <v>1275634955</v>
      </c>
      <c r="K373" s="149">
        <v>1002925436</v>
      </c>
      <c r="L373" s="138">
        <v>1010885372.34</v>
      </c>
      <c r="M373" s="150">
        <v>7.1</v>
      </c>
    </row>
    <row r="374" spans="2:13">
      <c r="B374" s="137" t="s">
        <v>139</v>
      </c>
      <c r="C374" t="s">
        <v>529</v>
      </c>
      <c r="D374" s="20"/>
      <c r="E374" t="s">
        <v>136</v>
      </c>
      <c r="F374" t="s">
        <v>137</v>
      </c>
      <c r="G374" t="s">
        <v>613</v>
      </c>
      <c r="H374" t="s">
        <v>474</v>
      </c>
      <c r="I374" t="s">
        <v>138</v>
      </c>
      <c r="J374" s="149">
        <v>5735000000</v>
      </c>
      <c r="K374" s="149">
        <v>5131972808</v>
      </c>
      <c r="L374" s="138">
        <v>5163978829.3599997</v>
      </c>
      <c r="M374" s="150">
        <v>7.35</v>
      </c>
    </row>
    <row r="375" spans="2:13">
      <c r="B375" s="137" t="s">
        <v>143</v>
      </c>
      <c r="C375" t="s">
        <v>529</v>
      </c>
      <c r="D375" s="20"/>
      <c r="E375" t="s">
        <v>136</v>
      </c>
      <c r="F375" t="s">
        <v>137</v>
      </c>
      <c r="G375" t="s">
        <v>614</v>
      </c>
      <c r="H375" t="s">
        <v>278</v>
      </c>
      <c r="I375" t="s">
        <v>138</v>
      </c>
      <c r="J375" s="149">
        <v>1271944945</v>
      </c>
      <c r="K375" s="149">
        <v>1007087932</v>
      </c>
      <c r="L375" s="138">
        <v>1010732434.71</v>
      </c>
      <c r="M375" s="150">
        <v>7</v>
      </c>
    </row>
    <row r="376" spans="2:13">
      <c r="B376" s="137" t="s">
        <v>143</v>
      </c>
      <c r="C376" t="s">
        <v>529</v>
      </c>
      <c r="D376" s="20"/>
      <c r="E376" t="s">
        <v>136</v>
      </c>
      <c r="F376" t="s">
        <v>137</v>
      </c>
      <c r="G376" t="s">
        <v>615</v>
      </c>
      <c r="H376" t="s">
        <v>278</v>
      </c>
      <c r="I376" t="s">
        <v>138</v>
      </c>
      <c r="J376" s="149">
        <v>1271944945</v>
      </c>
      <c r="K376" s="149">
        <v>1007087932</v>
      </c>
      <c r="L376" s="138">
        <v>1010732434.71</v>
      </c>
      <c r="M376" s="150">
        <v>7</v>
      </c>
    </row>
    <row r="377" spans="2:13">
      <c r="B377" s="137" t="s">
        <v>143</v>
      </c>
      <c r="C377" t="s">
        <v>529</v>
      </c>
      <c r="D377" s="20"/>
      <c r="E377" t="s">
        <v>136</v>
      </c>
      <c r="F377" t="s">
        <v>137</v>
      </c>
      <c r="G377" t="s">
        <v>616</v>
      </c>
      <c r="H377" t="s">
        <v>278</v>
      </c>
      <c r="I377" t="s">
        <v>138</v>
      </c>
      <c r="J377" s="149">
        <v>1271944945</v>
      </c>
      <c r="K377" s="149">
        <v>1007087932</v>
      </c>
      <c r="L377" s="138">
        <v>1010732434.71</v>
      </c>
      <c r="M377" s="150">
        <v>7</v>
      </c>
    </row>
    <row r="378" spans="2:13">
      <c r="B378" s="137" t="s">
        <v>143</v>
      </c>
      <c r="C378" t="s">
        <v>529</v>
      </c>
      <c r="D378" s="20"/>
      <c r="E378" t="s">
        <v>136</v>
      </c>
      <c r="F378" t="s">
        <v>137</v>
      </c>
      <c r="G378" t="s">
        <v>616</v>
      </c>
      <c r="H378" t="s">
        <v>278</v>
      </c>
      <c r="I378" t="s">
        <v>138</v>
      </c>
      <c r="J378" s="149">
        <v>1271944945</v>
      </c>
      <c r="K378" s="149">
        <v>1007087932</v>
      </c>
      <c r="L378" s="138">
        <v>1010732434.71</v>
      </c>
      <c r="M378" s="150">
        <v>7</v>
      </c>
    </row>
    <row r="379" spans="2:13">
      <c r="B379" s="137" t="s">
        <v>143</v>
      </c>
      <c r="C379" t="s">
        <v>529</v>
      </c>
      <c r="D379" s="20"/>
      <c r="E379" t="s">
        <v>136</v>
      </c>
      <c r="F379" t="s">
        <v>137</v>
      </c>
      <c r="G379" t="s">
        <v>617</v>
      </c>
      <c r="H379" t="s">
        <v>278</v>
      </c>
      <c r="I379" t="s">
        <v>138</v>
      </c>
      <c r="J379" s="149">
        <v>1271944945</v>
      </c>
      <c r="K379" s="149">
        <v>1007087932</v>
      </c>
      <c r="L379" s="138">
        <v>1010732434.71</v>
      </c>
      <c r="M379" s="150">
        <v>7</v>
      </c>
    </row>
    <row r="380" spans="2:13">
      <c r="B380" s="137" t="s">
        <v>139</v>
      </c>
      <c r="C380" t="s">
        <v>529</v>
      </c>
      <c r="D380" s="20"/>
      <c r="E380" t="s">
        <v>136</v>
      </c>
      <c r="F380" t="s">
        <v>137</v>
      </c>
      <c r="G380" t="s">
        <v>618</v>
      </c>
      <c r="H380" t="s">
        <v>387</v>
      </c>
      <c r="I380" t="s">
        <v>138</v>
      </c>
      <c r="J380" s="149">
        <v>2066288628</v>
      </c>
      <c r="K380" s="149">
        <v>2063123288</v>
      </c>
      <c r="L380" s="138">
        <v>2065496838.01</v>
      </c>
      <c r="M380" s="150">
        <v>7</v>
      </c>
    </row>
    <row r="381" spans="2:13">
      <c r="B381" s="137" t="s">
        <v>139</v>
      </c>
      <c r="C381" t="s">
        <v>529</v>
      </c>
      <c r="D381" s="20"/>
      <c r="E381" t="s">
        <v>136</v>
      </c>
      <c r="F381" t="s">
        <v>137</v>
      </c>
      <c r="G381" t="s">
        <v>619</v>
      </c>
      <c r="H381" t="s">
        <v>387</v>
      </c>
      <c r="I381" t="s">
        <v>138</v>
      </c>
      <c r="J381" s="149">
        <v>1006884909</v>
      </c>
      <c r="K381" s="149">
        <v>1005342466</v>
      </c>
      <c r="L381" s="138">
        <v>1006499076.54</v>
      </c>
      <c r="M381" s="150">
        <v>7</v>
      </c>
    </row>
    <row r="382" spans="2:13">
      <c r="B382" s="137" t="s">
        <v>143</v>
      </c>
      <c r="C382" t="s">
        <v>529</v>
      </c>
      <c r="D382" s="20"/>
      <c r="E382" t="s">
        <v>136</v>
      </c>
      <c r="F382" t="s">
        <v>137</v>
      </c>
      <c r="G382" t="s">
        <v>620</v>
      </c>
      <c r="H382" t="s">
        <v>278</v>
      </c>
      <c r="I382" t="s">
        <v>138</v>
      </c>
      <c r="J382" s="149">
        <v>1271944945</v>
      </c>
      <c r="K382" s="149">
        <v>1001635995</v>
      </c>
      <c r="L382" s="138">
        <v>1002622347.16</v>
      </c>
      <c r="M382" s="150">
        <v>7.25</v>
      </c>
    </row>
    <row r="383" spans="2:13">
      <c r="B383" s="137" t="s">
        <v>143</v>
      </c>
      <c r="C383" t="s">
        <v>280</v>
      </c>
      <c r="D383" s="20"/>
      <c r="E383" t="s">
        <v>136</v>
      </c>
      <c r="F383" t="s">
        <v>137</v>
      </c>
      <c r="G383" t="s">
        <v>282</v>
      </c>
      <c r="H383" t="s">
        <v>281</v>
      </c>
      <c r="I383" t="s">
        <v>138</v>
      </c>
      <c r="J383" s="149">
        <v>2472290411</v>
      </c>
      <c r="K383" s="149">
        <v>2000000000</v>
      </c>
      <c r="L383" s="138">
        <v>2013293889.9400001</v>
      </c>
      <c r="M383" s="150">
        <v>7.85</v>
      </c>
    </row>
    <row r="384" spans="2:13">
      <c r="B384" s="137" t="s">
        <v>143</v>
      </c>
      <c r="C384" t="s">
        <v>280</v>
      </c>
      <c r="D384" s="20"/>
      <c r="E384" t="s">
        <v>136</v>
      </c>
      <c r="F384" t="s">
        <v>137</v>
      </c>
      <c r="G384" t="s">
        <v>283</v>
      </c>
      <c r="H384" t="s">
        <v>281</v>
      </c>
      <c r="I384" t="s">
        <v>138</v>
      </c>
      <c r="J384" s="149">
        <v>2472290411</v>
      </c>
      <c r="K384" s="149">
        <v>2000000000</v>
      </c>
      <c r="L384" s="138">
        <v>2013293889.9400001</v>
      </c>
      <c r="M384" s="150">
        <v>7.85</v>
      </c>
    </row>
    <row r="385" spans="2:13">
      <c r="B385" s="137" t="s">
        <v>143</v>
      </c>
      <c r="C385" t="s">
        <v>280</v>
      </c>
      <c r="D385" s="20"/>
      <c r="E385" t="s">
        <v>136</v>
      </c>
      <c r="F385" t="s">
        <v>137</v>
      </c>
      <c r="G385" t="s">
        <v>284</v>
      </c>
      <c r="H385" t="s">
        <v>281</v>
      </c>
      <c r="I385" t="s">
        <v>138</v>
      </c>
      <c r="J385" s="149">
        <v>2472290411</v>
      </c>
      <c r="K385" s="149">
        <v>2000000000</v>
      </c>
      <c r="L385" s="138">
        <v>2013293889.9400001</v>
      </c>
      <c r="M385" s="150">
        <v>7.85</v>
      </c>
    </row>
    <row r="386" spans="2:13">
      <c r="B386" s="137" t="s">
        <v>143</v>
      </c>
      <c r="C386" t="s">
        <v>280</v>
      </c>
      <c r="D386" s="20"/>
      <c r="E386" t="s">
        <v>136</v>
      </c>
      <c r="F386" t="s">
        <v>137</v>
      </c>
      <c r="G386" t="s">
        <v>285</v>
      </c>
      <c r="H386" t="s">
        <v>281</v>
      </c>
      <c r="I386" t="s">
        <v>138</v>
      </c>
      <c r="J386" s="149">
        <v>2472290411</v>
      </c>
      <c r="K386" s="149">
        <v>2000000000</v>
      </c>
      <c r="L386" s="138">
        <v>2013293889.9400001</v>
      </c>
      <c r="M386" s="150">
        <v>7.85</v>
      </c>
    </row>
    <row r="387" spans="2:13">
      <c r="B387" s="137" t="s">
        <v>143</v>
      </c>
      <c r="C387" t="s">
        <v>280</v>
      </c>
      <c r="D387" s="20"/>
      <c r="E387" t="s">
        <v>136</v>
      </c>
      <c r="F387" t="s">
        <v>137</v>
      </c>
      <c r="G387" t="s">
        <v>286</v>
      </c>
      <c r="H387" t="s">
        <v>281</v>
      </c>
      <c r="I387" t="s">
        <v>138</v>
      </c>
      <c r="J387" s="149">
        <v>1236145205</v>
      </c>
      <c r="K387" s="149">
        <v>1000000000</v>
      </c>
      <c r="L387" s="138">
        <v>1006646945.28</v>
      </c>
      <c r="M387" s="150">
        <v>7.85</v>
      </c>
    </row>
    <row r="388" spans="2:13">
      <c r="B388" s="137" t="s">
        <v>143</v>
      </c>
      <c r="C388" t="s">
        <v>280</v>
      </c>
      <c r="D388" s="20"/>
      <c r="E388" t="s">
        <v>136</v>
      </c>
      <c r="F388" t="s">
        <v>137</v>
      </c>
      <c r="G388" t="s">
        <v>287</v>
      </c>
      <c r="H388" t="s">
        <v>281</v>
      </c>
      <c r="I388" t="s">
        <v>138</v>
      </c>
      <c r="J388" s="149">
        <v>1236145205</v>
      </c>
      <c r="K388" s="149">
        <v>1000000000</v>
      </c>
      <c r="L388" s="138">
        <v>1006646945.28</v>
      </c>
      <c r="M388" s="150">
        <v>7.85</v>
      </c>
    </row>
    <row r="389" spans="2:13">
      <c r="B389" s="137" t="s">
        <v>143</v>
      </c>
      <c r="C389" t="s">
        <v>280</v>
      </c>
      <c r="D389" s="20"/>
      <c r="E389" t="s">
        <v>136</v>
      </c>
      <c r="F389" t="s">
        <v>137</v>
      </c>
      <c r="G389" t="s">
        <v>287</v>
      </c>
      <c r="H389" t="s">
        <v>281</v>
      </c>
      <c r="I389" t="s">
        <v>138</v>
      </c>
      <c r="J389" s="149">
        <v>1236145205</v>
      </c>
      <c r="K389" s="149">
        <v>1000000000</v>
      </c>
      <c r="L389" s="138">
        <v>1006646945.28</v>
      </c>
      <c r="M389" s="150">
        <v>7.85</v>
      </c>
    </row>
    <row r="390" spans="2:13">
      <c r="B390" s="137" t="s">
        <v>143</v>
      </c>
      <c r="C390" t="s">
        <v>280</v>
      </c>
      <c r="D390" s="20"/>
      <c r="E390" t="s">
        <v>136</v>
      </c>
      <c r="F390" t="s">
        <v>137</v>
      </c>
      <c r="G390" t="s">
        <v>288</v>
      </c>
      <c r="H390" t="s">
        <v>281</v>
      </c>
      <c r="I390" t="s">
        <v>138</v>
      </c>
      <c r="J390" s="149">
        <v>1236145205</v>
      </c>
      <c r="K390" s="149">
        <v>1000000000</v>
      </c>
      <c r="L390" s="138">
        <v>1006646945.28</v>
      </c>
      <c r="M390" s="150">
        <v>7.85</v>
      </c>
    </row>
    <row r="391" spans="2:13">
      <c r="B391" s="137" t="s">
        <v>143</v>
      </c>
      <c r="C391" t="s">
        <v>280</v>
      </c>
      <c r="D391" s="20"/>
      <c r="E391" t="s">
        <v>136</v>
      </c>
      <c r="F391" t="s">
        <v>137</v>
      </c>
      <c r="G391" t="s">
        <v>289</v>
      </c>
      <c r="H391" t="s">
        <v>281</v>
      </c>
      <c r="I391" t="s">
        <v>138</v>
      </c>
      <c r="J391" s="149">
        <v>1236145205</v>
      </c>
      <c r="K391" s="149">
        <v>1000000000</v>
      </c>
      <c r="L391" s="138">
        <v>1006646945.28</v>
      </c>
      <c r="M391" s="150">
        <v>7.85</v>
      </c>
    </row>
    <row r="392" spans="2:13">
      <c r="B392" s="137" t="s">
        <v>143</v>
      </c>
      <c r="C392" t="s">
        <v>280</v>
      </c>
      <c r="D392" s="20"/>
      <c r="E392" t="s">
        <v>136</v>
      </c>
      <c r="F392" t="s">
        <v>137</v>
      </c>
      <c r="G392" t="s">
        <v>290</v>
      </c>
      <c r="H392" t="s">
        <v>281</v>
      </c>
      <c r="I392" t="s">
        <v>138</v>
      </c>
      <c r="J392" s="149">
        <v>1236145205</v>
      </c>
      <c r="K392" s="149">
        <v>1000000000</v>
      </c>
      <c r="L392" s="138">
        <v>1006646945.28</v>
      </c>
      <c r="M392" s="150">
        <v>7.85</v>
      </c>
    </row>
    <row r="393" spans="2:13">
      <c r="B393" s="137" t="s">
        <v>143</v>
      </c>
      <c r="C393" t="s">
        <v>280</v>
      </c>
      <c r="D393" s="20"/>
      <c r="E393" t="s">
        <v>136</v>
      </c>
      <c r="F393" t="s">
        <v>137</v>
      </c>
      <c r="G393" t="s">
        <v>291</v>
      </c>
      <c r="H393" t="s">
        <v>281</v>
      </c>
      <c r="I393" t="s">
        <v>138</v>
      </c>
      <c r="J393" s="149">
        <v>1236145205</v>
      </c>
      <c r="K393" s="149">
        <v>1000000000</v>
      </c>
      <c r="L393" s="138">
        <v>1006646945.28</v>
      </c>
      <c r="M393" s="150">
        <v>7.85</v>
      </c>
    </row>
    <row r="394" spans="2:13">
      <c r="B394" s="137" t="s">
        <v>143</v>
      </c>
      <c r="C394" t="s">
        <v>280</v>
      </c>
      <c r="D394" s="20"/>
      <c r="E394" t="s">
        <v>136</v>
      </c>
      <c r="F394" t="s">
        <v>137</v>
      </c>
      <c r="G394" t="s">
        <v>292</v>
      </c>
      <c r="H394" t="s">
        <v>281</v>
      </c>
      <c r="I394" t="s">
        <v>138</v>
      </c>
      <c r="J394" s="149">
        <v>1236145205</v>
      </c>
      <c r="K394" s="149">
        <v>1000000000</v>
      </c>
      <c r="L394" s="138">
        <v>1006646945.28</v>
      </c>
      <c r="M394" s="150">
        <v>7.85</v>
      </c>
    </row>
    <row r="395" spans="2:13">
      <c r="B395" s="137" t="s">
        <v>143</v>
      </c>
      <c r="C395" t="s">
        <v>280</v>
      </c>
      <c r="D395" s="20"/>
      <c r="E395" t="s">
        <v>136</v>
      </c>
      <c r="F395" t="s">
        <v>137</v>
      </c>
      <c r="G395" t="s">
        <v>293</v>
      </c>
      <c r="H395" t="s">
        <v>281</v>
      </c>
      <c r="I395" t="s">
        <v>138</v>
      </c>
      <c r="J395" s="149">
        <v>1236145205</v>
      </c>
      <c r="K395" s="149">
        <v>1000000000</v>
      </c>
      <c r="L395" s="138">
        <v>1006646945.28</v>
      </c>
      <c r="M395" s="150">
        <v>7.85</v>
      </c>
    </row>
    <row r="396" spans="2:13">
      <c r="B396" s="137" t="s">
        <v>143</v>
      </c>
      <c r="C396" t="s">
        <v>280</v>
      </c>
      <c r="D396" s="20"/>
      <c r="E396" t="s">
        <v>136</v>
      </c>
      <c r="F396" t="s">
        <v>137</v>
      </c>
      <c r="G396" t="s">
        <v>294</v>
      </c>
      <c r="H396" t="s">
        <v>281</v>
      </c>
      <c r="I396" t="s">
        <v>138</v>
      </c>
      <c r="J396" s="149">
        <v>1236145205</v>
      </c>
      <c r="K396" s="149">
        <v>1000000000</v>
      </c>
      <c r="L396" s="138">
        <v>1006646945.28</v>
      </c>
      <c r="M396" s="150">
        <v>7.85</v>
      </c>
    </row>
    <row r="397" spans="2:13">
      <c r="B397" s="137" t="s">
        <v>143</v>
      </c>
      <c r="C397" t="s">
        <v>280</v>
      </c>
      <c r="D397" s="20"/>
      <c r="E397" t="s">
        <v>136</v>
      </c>
      <c r="F397" t="s">
        <v>137</v>
      </c>
      <c r="G397" t="s">
        <v>295</v>
      </c>
      <c r="H397" t="s">
        <v>281</v>
      </c>
      <c r="I397" t="s">
        <v>138</v>
      </c>
      <c r="J397" s="149">
        <v>1236145205</v>
      </c>
      <c r="K397" s="149">
        <v>1000000000</v>
      </c>
      <c r="L397" s="138">
        <v>1006646945.28</v>
      </c>
      <c r="M397" s="150">
        <v>7.85</v>
      </c>
    </row>
    <row r="398" spans="2:13">
      <c r="B398" s="137" t="s">
        <v>143</v>
      </c>
      <c r="C398" t="s">
        <v>280</v>
      </c>
      <c r="D398" s="20"/>
      <c r="E398" t="s">
        <v>136</v>
      </c>
      <c r="F398" t="s">
        <v>137</v>
      </c>
      <c r="G398" t="s">
        <v>296</v>
      </c>
      <c r="H398" t="s">
        <v>281</v>
      </c>
      <c r="I398" t="s">
        <v>138</v>
      </c>
      <c r="J398" s="149">
        <v>1236145205</v>
      </c>
      <c r="K398" s="149">
        <v>1000000000</v>
      </c>
      <c r="L398" s="138">
        <v>1006646945.28</v>
      </c>
      <c r="M398" s="150">
        <v>7.85</v>
      </c>
    </row>
    <row r="399" spans="2:13">
      <c r="B399" s="137" t="s">
        <v>143</v>
      </c>
      <c r="C399" t="s">
        <v>280</v>
      </c>
      <c r="D399" s="20"/>
      <c r="E399" t="s">
        <v>136</v>
      </c>
      <c r="F399" t="s">
        <v>137</v>
      </c>
      <c r="G399" t="s">
        <v>297</v>
      </c>
      <c r="H399" t="s">
        <v>281</v>
      </c>
      <c r="I399" t="s">
        <v>138</v>
      </c>
      <c r="J399" s="149">
        <v>1236145205</v>
      </c>
      <c r="K399" s="149">
        <v>1000000000</v>
      </c>
      <c r="L399" s="138">
        <v>1006646945.28</v>
      </c>
      <c r="M399" s="150">
        <v>7.85</v>
      </c>
    </row>
    <row r="400" spans="2:13">
      <c r="B400" s="137" t="s">
        <v>143</v>
      </c>
      <c r="C400" t="s">
        <v>280</v>
      </c>
      <c r="D400" s="20"/>
      <c r="E400" t="s">
        <v>136</v>
      </c>
      <c r="F400" t="s">
        <v>137</v>
      </c>
      <c r="G400" t="s">
        <v>298</v>
      </c>
      <c r="H400" t="s">
        <v>281</v>
      </c>
      <c r="I400" t="s">
        <v>138</v>
      </c>
      <c r="J400" s="149">
        <v>1236145205</v>
      </c>
      <c r="K400" s="149">
        <v>1000000000</v>
      </c>
      <c r="L400" s="138">
        <v>1006646945.28</v>
      </c>
      <c r="M400" s="150">
        <v>7.85</v>
      </c>
    </row>
    <row r="401" spans="2:13">
      <c r="B401" s="137" t="s">
        <v>143</v>
      </c>
      <c r="C401" t="s">
        <v>280</v>
      </c>
      <c r="D401" s="20"/>
      <c r="E401" t="s">
        <v>136</v>
      </c>
      <c r="F401" t="s">
        <v>137</v>
      </c>
      <c r="G401" t="s">
        <v>299</v>
      </c>
      <c r="H401" t="s">
        <v>281</v>
      </c>
      <c r="I401" t="s">
        <v>138</v>
      </c>
      <c r="J401" s="149">
        <v>1236145205</v>
      </c>
      <c r="K401" s="149">
        <v>1000000000</v>
      </c>
      <c r="L401" s="138">
        <v>1006646945.28</v>
      </c>
      <c r="M401" s="150">
        <v>7.85</v>
      </c>
    </row>
    <row r="402" spans="2:13">
      <c r="B402" s="137" t="s">
        <v>143</v>
      </c>
      <c r="C402" t="s">
        <v>280</v>
      </c>
      <c r="D402" s="20"/>
      <c r="E402" t="s">
        <v>136</v>
      </c>
      <c r="F402" t="s">
        <v>137</v>
      </c>
      <c r="G402" t="s">
        <v>300</v>
      </c>
      <c r="H402" t="s">
        <v>281</v>
      </c>
      <c r="I402" t="s">
        <v>138</v>
      </c>
      <c r="J402" s="149">
        <v>1236145205</v>
      </c>
      <c r="K402" s="149">
        <v>1000000000</v>
      </c>
      <c r="L402" s="138">
        <v>1006646945.28</v>
      </c>
      <c r="M402" s="150">
        <v>7.85</v>
      </c>
    </row>
    <row r="403" spans="2:13">
      <c r="B403" s="137" t="s">
        <v>143</v>
      </c>
      <c r="C403" t="s">
        <v>280</v>
      </c>
      <c r="D403" s="20"/>
      <c r="E403" t="s">
        <v>136</v>
      </c>
      <c r="F403" t="s">
        <v>137</v>
      </c>
      <c r="G403" t="s">
        <v>301</v>
      </c>
      <c r="H403" t="s">
        <v>281</v>
      </c>
      <c r="I403" t="s">
        <v>138</v>
      </c>
      <c r="J403" s="149">
        <v>1236145205</v>
      </c>
      <c r="K403" s="149">
        <v>1000000000</v>
      </c>
      <c r="L403" s="138">
        <v>1006646945.28</v>
      </c>
      <c r="M403" s="150">
        <v>7.85</v>
      </c>
    </row>
    <row r="404" spans="2:13">
      <c r="B404" s="137" t="s">
        <v>143</v>
      </c>
      <c r="C404" t="s">
        <v>280</v>
      </c>
      <c r="D404" s="20"/>
      <c r="E404" t="s">
        <v>136</v>
      </c>
      <c r="F404" t="s">
        <v>137</v>
      </c>
      <c r="G404" t="s">
        <v>302</v>
      </c>
      <c r="H404" t="s">
        <v>281</v>
      </c>
      <c r="I404" t="s">
        <v>138</v>
      </c>
      <c r="J404" s="149">
        <v>1236145205</v>
      </c>
      <c r="K404" s="149">
        <v>1000000000</v>
      </c>
      <c r="L404" s="138">
        <v>1006646945.28</v>
      </c>
      <c r="M404" s="150">
        <v>7.85</v>
      </c>
    </row>
    <row r="405" spans="2:13">
      <c r="B405" s="137" t="s">
        <v>143</v>
      </c>
      <c r="C405" t="s">
        <v>280</v>
      </c>
      <c r="D405" s="20"/>
      <c r="E405" t="s">
        <v>136</v>
      </c>
      <c r="F405" t="s">
        <v>137</v>
      </c>
      <c r="G405" t="s">
        <v>303</v>
      </c>
      <c r="H405" t="s">
        <v>281</v>
      </c>
      <c r="I405" t="s">
        <v>138</v>
      </c>
      <c r="J405" s="149">
        <v>1236145205</v>
      </c>
      <c r="K405" s="149">
        <v>1000000000</v>
      </c>
      <c r="L405" s="138">
        <v>1006646945.28</v>
      </c>
      <c r="M405" s="150">
        <v>7.85</v>
      </c>
    </row>
    <row r="406" spans="2:13">
      <c r="B406" s="137" t="s">
        <v>143</v>
      </c>
      <c r="C406" t="s">
        <v>280</v>
      </c>
      <c r="D406" s="20"/>
      <c r="E406" t="s">
        <v>136</v>
      </c>
      <c r="F406" t="s">
        <v>137</v>
      </c>
      <c r="G406" t="s">
        <v>304</v>
      </c>
      <c r="H406" t="s">
        <v>281</v>
      </c>
      <c r="I406" t="s">
        <v>138</v>
      </c>
      <c r="J406" s="149">
        <v>1236145205</v>
      </c>
      <c r="K406" s="149">
        <v>1000000000</v>
      </c>
      <c r="L406" s="138">
        <v>1006646945.28</v>
      </c>
      <c r="M406" s="150">
        <v>7.85</v>
      </c>
    </row>
    <row r="407" spans="2:13">
      <c r="B407" s="137" t="s">
        <v>143</v>
      </c>
      <c r="C407" t="s">
        <v>280</v>
      </c>
      <c r="D407" s="20"/>
      <c r="E407" t="s">
        <v>136</v>
      </c>
      <c r="F407" t="s">
        <v>137</v>
      </c>
      <c r="G407" t="s">
        <v>305</v>
      </c>
      <c r="H407" t="s">
        <v>281</v>
      </c>
      <c r="I407" t="s">
        <v>138</v>
      </c>
      <c r="J407" s="149">
        <v>1236145205</v>
      </c>
      <c r="K407" s="149">
        <v>1000000000</v>
      </c>
      <c r="L407" s="138">
        <v>1006646945.28</v>
      </c>
      <c r="M407" s="150">
        <v>7.85</v>
      </c>
    </row>
    <row r="408" spans="2:13">
      <c r="B408" s="137" t="s">
        <v>143</v>
      </c>
      <c r="C408" t="s">
        <v>280</v>
      </c>
      <c r="D408" s="20"/>
      <c r="E408" t="s">
        <v>136</v>
      </c>
      <c r="F408" t="s">
        <v>137</v>
      </c>
      <c r="G408" t="s">
        <v>306</v>
      </c>
      <c r="H408" t="s">
        <v>281</v>
      </c>
      <c r="I408" t="s">
        <v>138</v>
      </c>
      <c r="J408" s="149">
        <v>1236145205</v>
      </c>
      <c r="K408" s="149">
        <v>1000000000</v>
      </c>
      <c r="L408" s="138">
        <v>1006646945.28</v>
      </c>
      <c r="M408" s="150">
        <v>7.85</v>
      </c>
    </row>
    <row r="409" spans="2:13">
      <c r="B409" s="137" t="s">
        <v>143</v>
      </c>
      <c r="C409" t="s">
        <v>280</v>
      </c>
      <c r="D409" s="20"/>
      <c r="E409" t="s">
        <v>136</v>
      </c>
      <c r="F409" t="s">
        <v>137</v>
      </c>
      <c r="G409" t="s">
        <v>307</v>
      </c>
      <c r="H409" t="s">
        <v>281</v>
      </c>
      <c r="I409" t="s">
        <v>138</v>
      </c>
      <c r="J409" s="149">
        <v>1236145205</v>
      </c>
      <c r="K409" s="149">
        <v>1000000000</v>
      </c>
      <c r="L409" s="138">
        <v>1006646945.28</v>
      </c>
      <c r="M409" s="150">
        <v>7.85</v>
      </c>
    </row>
    <row r="410" spans="2:13">
      <c r="B410" s="137" t="s">
        <v>143</v>
      </c>
      <c r="C410" t="s">
        <v>280</v>
      </c>
      <c r="D410" s="20"/>
      <c r="E410" t="s">
        <v>136</v>
      </c>
      <c r="F410" t="s">
        <v>137</v>
      </c>
      <c r="G410" t="s">
        <v>307</v>
      </c>
      <c r="H410" t="s">
        <v>281</v>
      </c>
      <c r="I410" t="s">
        <v>138</v>
      </c>
      <c r="J410" s="149">
        <v>1236145205</v>
      </c>
      <c r="K410" s="149">
        <v>1000000000</v>
      </c>
      <c r="L410" s="138">
        <v>1006646945.28</v>
      </c>
      <c r="M410" s="150">
        <v>7.85</v>
      </c>
    </row>
    <row r="411" spans="2:13">
      <c r="B411" s="137" t="s">
        <v>143</v>
      </c>
      <c r="C411" t="s">
        <v>280</v>
      </c>
      <c r="D411" s="20"/>
      <c r="E411" t="s">
        <v>136</v>
      </c>
      <c r="F411" t="s">
        <v>137</v>
      </c>
      <c r="G411" t="s">
        <v>308</v>
      </c>
      <c r="H411" t="s">
        <v>281</v>
      </c>
      <c r="I411" t="s">
        <v>138</v>
      </c>
      <c r="J411" s="149">
        <v>1236145205</v>
      </c>
      <c r="K411" s="149">
        <v>1000000000</v>
      </c>
      <c r="L411" s="138">
        <v>1006646945.28</v>
      </c>
      <c r="M411" s="150">
        <v>7.85</v>
      </c>
    </row>
    <row r="412" spans="2:13">
      <c r="B412" s="137" t="s">
        <v>143</v>
      </c>
      <c r="C412" t="s">
        <v>280</v>
      </c>
      <c r="D412" s="20"/>
      <c r="E412" t="s">
        <v>136</v>
      </c>
      <c r="F412" t="s">
        <v>137</v>
      </c>
      <c r="G412" t="s">
        <v>309</v>
      </c>
      <c r="H412" t="s">
        <v>281</v>
      </c>
      <c r="I412" t="s">
        <v>138</v>
      </c>
      <c r="J412" s="149">
        <v>1236145205</v>
      </c>
      <c r="K412" s="149">
        <v>1013127931</v>
      </c>
      <c r="L412" s="138">
        <v>1006646945.28</v>
      </c>
      <c r="M412" s="150">
        <v>7.85</v>
      </c>
    </row>
    <row r="413" spans="2:13">
      <c r="B413" s="137" t="s">
        <v>143</v>
      </c>
      <c r="C413" t="s">
        <v>280</v>
      </c>
      <c r="D413" s="20"/>
      <c r="E413" t="s">
        <v>136</v>
      </c>
      <c r="F413" t="s">
        <v>137</v>
      </c>
      <c r="G413" t="s">
        <v>310</v>
      </c>
      <c r="H413" t="s">
        <v>281</v>
      </c>
      <c r="I413" t="s">
        <v>138</v>
      </c>
      <c r="J413" s="149">
        <v>1236145205</v>
      </c>
      <c r="K413" s="149">
        <v>1018806814</v>
      </c>
      <c r="L413" s="138">
        <v>1006646945.28</v>
      </c>
      <c r="M413" s="150">
        <v>7.85</v>
      </c>
    </row>
    <row r="414" spans="2:13">
      <c r="B414" s="137" t="s">
        <v>143</v>
      </c>
      <c r="C414" t="s">
        <v>280</v>
      </c>
      <c r="D414" s="20"/>
      <c r="E414" t="s">
        <v>136</v>
      </c>
      <c r="F414" t="s">
        <v>137</v>
      </c>
      <c r="G414" t="s">
        <v>311</v>
      </c>
      <c r="H414" t="s">
        <v>281</v>
      </c>
      <c r="I414" t="s">
        <v>138</v>
      </c>
      <c r="J414" s="149">
        <v>1236145205</v>
      </c>
      <c r="K414" s="149">
        <v>1022398726</v>
      </c>
      <c r="L414" s="138">
        <v>1006646945.28</v>
      </c>
      <c r="M414" s="150">
        <v>7.85</v>
      </c>
    </row>
    <row r="415" spans="2:13">
      <c r="B415" s="137" t="s">
        <v>143</v>
      </c>
      <c r="C415" t="s">
        <v>280</v>
      </c>
      <c r="D415" s="20"/>
      <c r="E415" t="s">
        <v>136</v>
      </c>
      <c r="F415" t="s">
        <v>137</v>
      </c>
      <c r="G415" t="s">
        <v>482</v>
      </c>
      <c r="H415" t="s">
        <v>281</v>
      </c>
      <c r="I415" t="s">
        <v>138</v>
      </c>
      <c r="J415" s="149">
        <v>2472290411</v>
      </c>
      <c r="K415" s="149">
        <v>2110132691</v>
      </c>
      <c r="L415" s="138">
        <v>2013266196.8199999</v>
      </c>
      <c r="M415" s="150">
        <v>7.85</v>
      </c>
    </row>
    <row r="416" spans="2:13">
      <c r="B416" s="137" t="s">
        <v>143</v>
      </c>
      <c r="C416" t="s">
        <v>280</v>
      </c>
      <c r="D416" s="20"/>
      <c r="E416" t="s">
        <v>136</v>
      </c>
      <c r="F416" t="s">
        <v>137</v>
      </c>
      <c r="G416" t="s">
        <v>483</v>
      </c>
      <c r="H416" t="s">
        <v>281</v>
      </c>
      <c r="I416" t="s">
        <v>138</v>
      </c>
      <c r="J416" s="149">
        <v>2472290411</v>
      </c>
      <c r="K416" s="149">
        <v>2110132691</v>
      </c>
      <c r="L416" s="138">
        <v>2013266196.8199999</v>
      </c>
      <c r="M416" s="150">
        <v>7.85</v>
      </c>
    </row>
    <row r="417" spans="2:13">
      <c r="B417" s="137" t="s">
        <v>143</v>
      </c>
      <c r="C417" t="s">
        <v>280</v>
      </c>
      <c r="D417" s="20"/>
      <c r="E417" t="s">
        <v>136</v>
      </c>
      <c r="F417" t="s">
        <v>137</v>
      </c>
      <c r="G417" t="s">
        <v>484</v>
      </c>
      <c r="H417" t="s">
        <v>281</v>
      </c>
      <c r="I417" t="s">
        <v>138</v>
      </c>
      <c r="J417" s="149">
        <v>2472290411</v>
      </c>
      <c r="K417" s="149">
        <v>2116696243</v>
      </c>
      <c r="L417" s="138">
        <v>2013266197.3099999</v>
      </c>
      <c r="M417" s="150">
        <v>7.85</v>
      </c>
    </row>
    <row r="418" spans="2:13">
      <c r="B418" s="137" t="s">
        <v>143</v>
      </c>
      <c r="C418" t="s">
        <v>280</v>
      </c>
      <c r="D418" s="20"/>
      <c r="E418" t="s">
        <v>136</v>
      </c>
      <c r="F418" t="s">
        <v>137</v>
      </c>
      <c r="G418" t="s">
        <v>485</v>
      </c>
      <c r="H418" t="s">
        <v>281</v>
      </c>
      <c r="I418" t="s">
        <v>138</v>
      </c>
      <c r="J418" s="149">
        <v>2472290411</v>
      </c>
      <c r="K418" s="149">
        <v>2116696243</v>
      </c>
      <c r="L418" s="138">
        <v>2013266197.3099999</v>
      </c>
      <c r="M418" s="150">
        <v>7.85</v>
      </c>
    </row>
    <row r="419" spans="2:13">
      <c r="B419" s="137" t="s">
        <v>143</v>
      </c>
      <c r="C419" t="s">
        <v>280</v>
      </c>
      <c r="D419" s="20"/>
      <c r="E419" t="s">
        <v>136</v>
      </c>
      <c r="F419" t="s">
        <v>137</v>
      </c>
      <c r="G419" t="s">
        <v>486</v>
      </c>
      <c r="H419" t="s">
        <v>281</v>
      </c>
      <c r="I419" t="s">
        <v>138</v>
      </c>
      <c r="J419" s="149">
        <v>2472290411</v>
      </c>
      <c r="K419" s="149">
        <v>2116696243</v>
      </c>
      <c r="L419" s="138">
        <v>2013266197.3099999</v>
      </c>
      <c r="M419" s="150">
        <v>7.85</v>
      </c>
    </row>
    <row r="420" spans="2:13">
      <c r="B420" s="137" t="s">
        <v>143</v>
      </c>
      <c r="C420" t="s">
        <v>280</v>
      </c>
      <c r="D420" s="20"/>
      <c r="E420" t="s">
        <v>136</v>
      </c>
      <c r="F420" t="s">
        <v>137</v>
      </c>
      <c r="G420" t="s">
        <v>487</v>
      </c>
      <c r="H420" t="s">
        <v>281</v>
      </c>
      <c r="I420" t="s">
        <v>138</v>
      </c>
      <c r="J420" s="149">
        <v>2472290411</v>
      </c>
      <c r="K420" s="149">
        <v>2116696243</v>
      </c>
      <c r="L420" s="138">
        <v>2013266197.3099999</v>
      </c>
      <c r="M420" s="150">
        <v>7.85</v>
      </c>
    </row>
    <row r="421" spans="2:13">
      <c r="B421" s="137" t="s">
        <v>143</v>
      </c>
      <c r="C421" t="s">
        <v>446</v>
      </c>
      <c r="D421" s="20"/>
      <c r="E421" t="s">
        <v>136</v>
      </c>
      <c r="F421" t="s">
        <v>137</v>
      </c>
      <c r="G421" t="s">
        <v>621</v>
      </c>
      <c r="H421" t="s">
        <v>622</v>
      </c>
      <c r="I421" t="s">
        <v>138</v>
      </c>
      <c r="J421" s="149">
        <v>536246573</v>
      </c>
      <c r="K421" s="149">
        <v>516660160</v>
      </c>
      <c r="L421" s="138">
        <v>505759062.02999997</v>
      </c>
      <c r="M421" s="150">
        <v>7.8</v>
      </c>
    </row>
    <row r="422" spans="2:13">
      <c r="B422" s="137" t="s">
        <v>143</v>
      </c>
      <c r="C422" t="s">
        <v>446</v>
      </c>
      <c r="D422" s="20"/>
      <c r="E422" t="s">
        <v>136</v>
      </c>
      <c r="F422" t="s">
        <v>137</v>
      </c>
      <c r="G422" t="s">
        <v>623</v>
      </c>
      <c r="H422" t="s">
        <v>622</v>
      </c>
      <c r="I422" t="s">
        <v>138</v>
      </c>
      <c r="J422" s="149">
        <v>536246573</v>
      </c>
      <c r="K422" s="149">
        <v>516660160</v>
      </c>
      <c r="L422" s="138">
        <v>505759062.02999997</v>
      </c>
      <c r="M422" s="150">
        <v>7.8</v>
      </c>
    </row>
    <row r="423" spans="2:13">
      <c r="B423" s="137" t="s">
        <v>143</v>
      </c>
      <c r="C423" t="s">
        <v>446</v>
      </c>
      <c r="D423" s="20"/>
      <c r="E423" t="s">
        <v>136</v>
      </c>
      <c r="F423" t="s">
        <v>137</v>
      </c>
      <c r="G423" t="s">
        <v>624</v>
      </c>
      <c r="H423" t="s">
        <v>622</v>
      </c>
      <c r="I423" t="s">
        <v>138</v>
      </c>
      <c r="J423" s="149">
        <v>536246573</v>
      </c>
      <c r="K423" s="149">
        <v>516660160</v>
      </c>
      <c r="L423" s="138">
        <v>505759062.02999997</v>
      </c>
      <c r="M423" s="150">
        <v>7.8</v>
      </c>
    </row>
    <row r="424" spans="2:13">
      <c r="B424" s="137" t="s">
        <v>143</v>
      </c>
      <c r="C424" t="s">
        <v>446</v>
      </c>
      <c r="D424" s="20"/>
      <c r="E424" t="s">
        <v>136</v>
      </c>
      <c r="F424" t="s">
        <v>137</v>
      </c>
      <c r="G424" t="s">
        <v>625</v>
      </c>
      <c r="H424" t="s">
        <v>622</v>
      </c>
      <c r="I424" t="s">
        <v>138</v>
      </c>
      <c r="J424" s="149">
        <v>536246573</v>
      </c>
      <c r="K424" s="149">
        <v>516643046</v>
      </c>
      <c r="L424" s="138">
        <v>505639430.33999997</v>
      </c>
      <c r="M424" s="150">
        <v>7.85</v>
      </c>
    </row>
    <row r="425" spans="2:13">
      <c r="B425" s="137" t="s">
        <v>143</v>
      </c>
      <c r="C425" t="s">
        <v>446</v>
      </c>
      <c r="D425" s="20"/>
      <c r="E425" t="s">
        <v>136</v>
      </c>
      <c r="F425" t="s">
        <v>137</v>
      </c>
      <c r="G425" t="s">
        <v>626</v>
      </c>
      <c r="H425" t="s">
        <v>622</v>
      </c>
      <c r="I425" t="s">
        <v>138</v>
      </c>
      <c r="J425" s="149">
        <v>536246573</v>
      </c>
      <c r="K425" s="149">
        <v>516643046</v>
      </c>
      <c r="L425" s="138">
        <v>505639430.33999997</v>
      </c>
      <c r="M425" s="150">
        <v>7.85</v>
      </c>
    </row>
    <row r="426" spans="2:13">
      <c r="B426" s="137" t="s">
        <v>143</v>
      </c>
      <c r="C426" t="s">
        <v>446</v>
      </c>
      <c r="D426" s="20"/>
      <c r="E426" t="s">
        <v>136</v>
      </c>
      <c r="F426" t="s">
        <v>137</v>
      </c>
      <c r="G426" t="s">
        <v>627</v>
      </c>
      <c r="H426" t="s">
        <v>622</v>
      </c>
      <c r="I426" t="s">
        <v>138</v>
      </c>
      <c r="J426" s="149">
        <v>536246573</v>
      </c>
      <c r="K426" s="149">
        <v>516643046</v>
      </c>
      <c r="L426" s="138">
        <v>505639430.33999997</v>
      </c>
      <c r="M426" s="150">
        <v>7.85</v>
      </c>
    </row>
    <row r="427" spans="2:13">
      <c r="B427" s="137" t="s">
        <v>134</v>
      </c>
      <c r="C427" t="s">
        <v>530</v>
      </c>
      <c r="D427" s="20"/>
      <c r="E427" t="s">
        <v>136</v>
      </c>
      <c r="F427" t="s">
        <v>137</v>
      </c>
      <c r="G427" t="s">
        <v>314</v>
      </c>
      <c r="H427" t="s">
        <v>315</v>
      </c>
      <c r="I427" t="s">
        <v>138</v>
      </c>
      <c r="J427" s="149">
        <v>1140328013</v>
      </c>
      <c r="K427" s="149">
        <v>970000000</v>
      </c>
      <c r="L427" s="138">
        <v>736966584.78999996</v>
      </c>
      <c r="M427" s="150">
        <v>7.75</v>
      </c>
    </row>
    <row r="428" spans="2:13">
      <c r="B428" s="137" t="s">
        <v>134</v>
      </c>
      <c r="C428" t="s">
        <v>530</v>
      </c>
      <c r="D428" s="20"/>
      <c r="E428" t="s">
        <v>136</v>
      </c>
      <c r="F428" t="s">
        <v>137</v>
      </c>
      <c r="G428" t="s">
        <v>488</v>
      </c>
      <c r="H428" t="s">
        <v>489</v>
      </c>
      <c r="I428" t="s">
        <v>138</v>
      </c>
      <c r="J428" s="149">
        <v>1147118151</v>
      </c>
      <c r="K428" s="149">
        <v>1000000000</v>
      </c>
      <c r="L428" s="138">
        <v>1020713730.37</v>
      </c>
      <c r="M428" s="150">
        <v>6.5</v>
      </c>
    </row>
    <row r="429" spans="2:13">
      <c r="B429" s="137" t="s">
        <v>134</v>
      </c>
      <c r="C429" t="s">
        <v>531</v>
      </c>
      <c r="D429" s="20"/>
      <c r="E429" t="s">
        <v>136</v>
      </c>
      <c r="F429" t="s">
        <v>137</v>
      </c>
      <c r="G429" t="s">
        <v>319</v>
      </c>
      <c r="H429" t="s">
        <v>320</v>
      </c>
      <c r="I429" t="s">
        <v>138</v>
      </c>
      <c r="J429" s="149">
        <v>6400547944</v>
      </c>
      <c r="K429" s="149">
        <v>5145890412</v>
      </c>
      <c r="L429" s="138">
        <v>5038764719.8400002</v>
      </c>
      <c r="M429" s="150">
        <v>7.1</v>
      </c>
    </row>
    <row r="430" spans="2:13">
      <c r="B430" s="137" t="s">
        <v>134</v>
      </c>
      <c r="C430" t="s">
        <v>531</v>
      </c>
      <c r="D430" s="20"/>
      <c r="E430" t="s">
        <v>136</v>
      </c>
      <c r="F430" t="s">
        <v>137</v>
      </c>
      <c r="G430" t="s">
        <v>321</v>
      </c>
      <c r="H430" t="s">
        <v>320</v>
      </c>
      <c r="I430" t="s">
        <v>138</v>
      </c>
      <c r="J430" s="149">
        <v>6400547944</v>
      </c>
      <c r="K430" s="149">
        <v>5159506849</v>
      </c>
      <c r="L430" s="138">
        <v>5038622719.71</v>
      </c>
      <c r="M430" s="150">
        <v>7.1</v>
      </c>
    </row>
    <row r="431" spans="2:13">
      <c r="B431" s="137" t="s">
        <v>134</v>
      </c>
      <c r="C431" t="s">
        <v>531</v>
      </c>
      <c r="D431" s="20"/>
      <c r="E431" t="s">
        <v>136</v>
      </c>
      <c r="F431" t="s">
        <v>137</v>
      </c>
      <c r="G431" t="s">
        <v>628</v>
      </c>
      <c r="H431" t="s">
        <v>629</v>
      </c>
      <c r="I431" t="s">
        <v>138</v>
      </c>
      <c r="J431" s="149">
        <v>5450049318</v>
      </c>
      <c r="K431" s="149">
        <v>3730493225</v>
      </c>
      <c r="L431" s="138">
        <v>3745610142.6700001</v>
      </c>
      <c r="M431" s="150">
        <v>7.92</v>
      </c>
    </row>
    <row r="432" spans="2:13">
      <c r="B432" s="137" t="s">
        <v>322</v>
      </c>
      <c r="C432" t="s">
        <v>532</v>
      </c>
      <c r="D432" s="20"/>
      <c r="E432" t="s">
        <v>136</v>
      </c>
      <c r="F432" t="s">
        <v>137</v>
      </c>
      <c r="G432" t="s">
        <v>325</v>
      </c>
      <c r="H432" t="s">
        <v>326</v>
      </c>
      <c r="I432" t="s">
        <v>138</v>
      </c>
      <c r="J432" s="149">
        <v>16240000000</v>
      </c>
      <c r="K432" s="149">
        <v>10247296348</v>
      </c>
      <c r="L432" s="138">
        <v>10256100431.18</v>
      </c>
      <c r="M432" s="150">
        <v>7.38</v>
      </c>
    </row>
    <row r="433" spans="2:13">
      <c r="B433" s="137" t="s">
        <v>322</v>
      </c>
      <c r="C433" t="s">
        <v>532</v>
      </c>
      <c r="D433" s="20"/>
      <c r="E433" t="s">
        <v>136</v>
      </c>
      <c r="F433" t="s">
        <v>137</v>
      </c>
      <c r="G433" t="s">
        <v>327</v>
      </c>
      <c r="H433" t="s">
        <v>326</v>
      </c>
      <c r="I433" t="s">
        <v>138</v>
      </c>
      <c r="J433" s="149">
        <v>3248000000</v>
      </c>
      <c r="K433" s="149">
        <v>2047511869</v>
      </c>
      <c r="L433" s="138">
        <v>2049680188.6900001</v>
      </c>
      <c r="M433" s="150">
        <v>7.39</v>
      </c>
    </row>
    <row r="434" spans="2:13">
      <c r="B434" s="137" t="s">
        <v>322</v>
      </c>
      <c r="C434" t="s">
        <v>532</v>
      </c>
      <c r="D434" s="20"/>
      <c r="E434" t="s">
        <v>136</v>
      </c>
      <c r="F434" t="s">
        <v>137</v>
      </c>
      <c r="G434" t="s">
        <v>328</v>
      </c>
      <c r="H434" t="s">
        <v>329</v>
      </c>
      <c r="I434" t="s">
        <v>138</v>
      </c>
      <c r="J434" s="149">
        <v>20450000000</v>
      </c>
      <c r="K434" s="149">
        <v>11506141304</v>
      </c>
      <c r="L434" s="138">
        <v>11541678308.200001</v>
      </c>
      <c r="M434" s="150">
        <v>7.5</v>
      </c>
    </row>
    <row r="435" spans="2:13">
      <c r="B435" s="137" t="s">
        <v>322</v>
      </c>
      <c r="C435" t="s">
        <v>532</v>
      </c>
      <c r="D435" s="20"/>
      <c r="E435" t="s">
        <v>136</v>
      </c>
      <c r="F435" t="s">
        <v>137</v>
      </c>
      <c r="G435" t="s">
        <v>330</v>
      </c>
      <c r="H435" t="s">
        <v>331</v>
      </c>
      <c r="I435" t="s">
        <v>138</v>
      </c>
      <c r="J435" s="149">
        <v>3786973000</v>
      </c>
      <c r="K435" s="149">
        <v>1759897080</v>
      </c>
      <c r="L435" s="138">
        <v>1697217522.29</v>
      </c>
      <c r="M435" s="150">
        <v>7.9</v>
      </c>
    </row>
    <row r="436" spans="2:13">
      <c r="B436" s="137" t="s">
        <v>322</v>
      </c>
      <c r="C436" t="s">
        <v>532</v>
      </c>
      <c r="D436" s="20"/>
      <c r="E436" t="s">
        <v>136</v>
      </c>
      <c r="F436" t="s">
        <v>137</v>
      </c>
      <c r="G436" t="s">
        <v>332</v>
      </c>
      <c r="H436" t="s">
        <v>329</v>
      </c>
      <c r="I436" t="s">
        <v>138</v>
      </c>
      <c r="J436" s="149">
        <v>10225000000</v>
      </c>
      <c r="K436" s="149">
        <v>5755652173</v>
      </c>
      <c r="L436" s="138">
        <v>5771088067.1499996</v>
      </c>
      <c r="M436" s="150">
        <v>7.5</v>
      </c>
    </row>
    <row r="437" spans="2:13">
      <c r="B437" s="137" t="s">
        <v>322</v>
      </c>
      <c r="C437" t="s">
        <v>532</v>
      </c>
      <c r="D437" s="20"/>
      <c r="E437" t="s">
        <v>136</v>
      </c>
      <c r="F437" t="s">
        <v>137</v>
      </c>
      <c r="G437" t="s">
        <v>333</v>
      </c>
      <c r="H437" t="s">
        <v>329</v>
      </c>
      <c r="I437" t="s">
        <v>138</v>
      </c>
      <c r="J437" s="149">
        <v>7362000000</v>
      </c>
      <c r="K437" s="149">
        <v>4145928262</v>
      </c>
      <c r="L437" s="138">
        <v>4155362101.0599999</v>
      </c>
      <c r="M437" s="150">
        <v>7.5</v>
      </c>
    </row>
    <row r="438" spans="2:13">
      <c r="B438" s="137" t="s">
        <v>322</v>
      </c>
      <c r="C438" t="s">
        <v>532</v>
      </c>
      <c r="D438" s="20"/>
      <c r="E438" t="s">
        <v>136</v>
      </c>
      <c r="F438" t="s">
        <v>137</v>
      </c>
      <c r="G438" t="s">
        <v>490</v>
      </c>
      <c r="H438" t="s">
        <v>324</v>
      </c>
      <c r="I438" t="s">
        <v>138</v>
      </c>
      <c r="J438" s="149">
        <v>384000000</v>
      </c>
      <c r="K438" s="149">
        <v>211490218</v>
      </c>
      <c r="L438" s="138">
        <v>209904758.25999999</v>
      </c>
      <c r="M438" s="150">
        <v>7.41</v>
      </c>
    </row>
    <row r="439" spans="2:13">
      <c r="B439" s="137" t="s">
        <v>322</v>
      </c>
      <c r="C439" t="s">
        <v>532</v>
      </c>
      <c r="D439" s="20"/>
      <c r="E439" t="s">
        <v>136</v>
      </c>
      <c r="F439" t="s">
        <v>137</v>
      </c>
      <c r="G439" t="s">
        <v>630</v>
      </c>
      <c r="H439" t="s">
        <v>631</v>
      </c>
      <c r="I439" t="s">
        <v>138</v>
      </c>
      <c r="J439" s="149">
        <v>20138197588</v>
      </c>
      <c r="K439" s="149">
        <v>20108695652</v>
      </c>
      <c r="L439" s="138">
        <v>20121334043.139999</v>
      </c>
      <c r="M439" s="150">
        <v>7.65</v>
      </c>
    </row>
    <row r="440" spans="2:13">
      <c r="B440" s="137" t="s">
        <v>143</v>
      </c>
      <c r="C440" t="s">
        <v>442</v>
      </c>
      <c r="D440" s="20"/>
      <c r="E440" t="s">
        <v>136</v>
      </c>
      <c r="F440" t="s">
        <v>137</v>
      </c>
      <c r="G440" t="s">
        <v>491</v>
      </c>
      <c r="H440" t="s">
        <v>492</v>
      </c>
      <c r="I440" t="s">
        <v>138</v>
      </c>
      <c r="J440" s="149">
        <v>160871918</v>
      </c>
      <c r="K440" s="149">
        <v>156311290</v>
      </c>
      <c r="L440" s="138">
        <v>160233995.63</v>
      </c>
      <c r="M440" s="150">
        <v>7.15</v>
      </c>
    </row>
    <row r="441" spans="2:13">
      <c r="B441" s="137" t="s">
        <v>143</v>
      </c>
      <c r="C441" t="s">
        <v>334</v>
      </c>
      <c r="D441" s="20"/>
      <c r="E441" t="s">
        <v>136</v>
      </c>
      <c r="F441" t="s">
        <v>137</v>
      </c>
      <c r="G441" t="s">
        <v>493</v>
      </c>
      <c r="H441" t="s">
        <v>494</v>
      </c>
      <c r="I441" t="s">
        <v>138</v>
      </c>
      <c r="J441" s="149">
        <v>1224790753</v>
      </c>
      <c r="K441" s="149">
        <v>982400536</v>
      </c>
      <c r="L441" s="138">
        <v>986165557.11000001</v>
      </c>
      <c r="M441" s="150">
        <v>8.5</v>
      </c>
    </row>
    <row r="442" spans="2:13">
      <c r="B442" s="137" t="s">
        <v>143</v>
      </c>
      <c r="C442" t="s">
        <v>334</v>
      </c>
      <c r="D442" s="20"/>
      <c r="E442" t="s">
        <v>136</v>
      </c>
      <c r="F442" t="s">
        <v>137</v>
      </c>
      <c r="G442" t="s">
        <v>495</v>
      </c>
      <c r="H442" t="s">
        <v>496</v>
      </c>
      <c r="I442" t="s">
        <v>138</v>
      </c>
      <c r="J442" s="149">
        <v>211643836</v>
      </c>
      <c r="K442" s="149">
        <v>198924886</v>
      </c>
      <c r="L442" s="138">
        <v>199329108.99000001</v>
      </c>
      <c r="M442" s="150">
        <v>7.15</v>
      </c>
    </row>
    <row r="443" spans="2:13">
      <c r="B443" s="137" t="s">
        <v>143</v>
      </c>
      <c r="C443" t="s">
        <v>334</v>
      </c>
      <c r="D443" s="20"/>
      <c r="E443" t="s">
        <v>136</v>
      </c>
      <c r="F443" t="s">
        <v>137</v>
      </c>
      <c r="G443" t="s">
        <v>497</v>
      </c>
      <c r="H443" t="s">
        <v>496</v>
      </c>
      <c r="I443" t="s">
        <v>138</v>
      </c>
      <c r="J443" s="149">
        <v>211643836</v>
      </c>
      <c r="K443" s="149">
        <v>198924886</v>
      </c>
      <c r="L443" s="138">
        <v>199329108.99000001</v>
      </c>
      <c r="M443" s="150">
        <v>7.15</v>
      </c>
    </row>
    <row r="444" spans="2:13">
      <c r="B444" s="137" t="s">
        <v>143</v>
      </c>
      <c r="C444" t="s">
        <v>334</v>
      </c>
      <c r="D444" s="20"/>
      <c r="E444" t="s">
        <v>136</v>
      </c>
      <c r="F444" t="s">
        <v>137</v>
      </c>
      <c r="G444" t="s">
        <v>498</v>
      </c>
      <c r="H444" t="s">
        <v>499</v>
      </c>
      <c r="I444" t="s">
        <v>138</v>
      </c>
      <c r="J444" s="149">
        <v>528852740</v>
      </c>
      <c r="K444" s="149">
        <v>497347924</v>
      </c>
      <c r="L444" s="138">
        <v>498359297.45999998</v>
      </c>
      <c r="M444" s="150">
        <v>7.15</v>
      </c>
    </row>
    <row r="445" spans="2:13">
      <c r="B445" s="137" t="s">
        <v>143</v>
      </c>
      <c r="C445" t="s">
        <v>334</v>
      </c>
      <c r="D445" s="20"/>
      <c r="E445" t="s">
        <v>136</v>
      </c>
      <c r="F445" t="s">
        <v>137</v>
      </c>
      <c r="G445" t="s">
        <v>500</v>
      </c>
      <c r="H445" t="s">
        <v>499</v>
      </c>
      <c r="I445" t="s">
        <v>138</v>
      </c>
      <c r="J445" s="149">
        <v>528852740</v>
      </c>
      <c r="K445" s="149">
        <v>497347924</v>
      </c>
      <c r="L445" s="138">
        <v>498359297.45999998</v>
      </c>
      <c r="M445" s="150">
        <v>7.15</v>
      </c>
    </row>
    <row r="446" spans="2:13">
      <c r="B446" s="137" t="s">
        <v>143</v>
      </c>
      <c r="C446" t="s">
        <v>334</v>
      </c>
      <c r="D446" s="20"/>
      <c r="E446" t="s">
        <v>136</v>
      </c>
      <c r="F446" t="s">
        <v>137</v>
      </c>
      <c r="G446" t="s">
        <v>632</v>
      </c>
      <c r="H446" t="s">
        <v>633</v>
      </c>
      <c r="I446" t="s">
        <v>138</v>
      </c>
      <c r="J446" s="149">
        <v>220750684</v>
      </c>
      <c r="K446" s="149">
        <v>200079348</v>
      </c>
      <c r="L446" s="138">
        <v>202393248.93000001</v>
      </c>
      <c r="M446" s="150">
        <v>7</v>
      </c>
    </row>
    <row r="447" spans="2:13">
      <c r="B447" s="137" t="s">
        <v>143</v>
      </c>
      <c r="C447" t="s">
        <v>334</v>
      </c>
      <c r="D447" s="20"/>
      <c r="E447" t="s">
        <v>136</v>
      </c>
      <c r="F447" t="s">
        <v>137</v>
      </c>
      <c r="G447" t="s">
        <v>634</v>
      </c>
      <c r="H447" t="s">
        <v>335</v>
      </c>
      <c r="I447" t="s">
        <v>138</v>
      </c>
      <c r="J447" s="149">
        <v>5357500000</v>
      </c>
      <c r="K447" s="149">
        <v>5002558547</v>
      </c>
      <c r="L447" s="138">
        <v>5014786885.5100002</v>
      </c>
      <c r="M447" s="150">
        <v>7.1</v>
      </c>
    </row>
    <row r="448" spans="2:13">
      <c r="B448" s="137" t="s">
        <v>143</v>
      </c>
      <c r="C448" t="s">
        <v>334</v>
      </c>
      <c r="D448" s="20"/>
      <c r="E448" t="s">
        <v>136</v>
      </c>
      <c r="F448" t="s">
        <v>137</v>
      </c>
      <c r="G448" t="s">
        <v>635</v>
      </c>
      <c r="H448" t="s">
        <v>636</v>
      </c>
      <c r="I448" t="s">
        <v>138</v>
      </c>
      <c r="J448" s="149">
        <v>188414384</v>
      </c>
      <c r="K448" s="149">
        <v>182647688</v>
      </c>
      <c r="L448" s="138">
        <v>183032196.66</v>
      </c>
      <c r="M448" s="150">
        <v>7.75</v>
      </c>
    </row>
    <row r="449" spans="2:13">
      <c r="B449" s="137" t="s">
        <v>134</v>
      </c>
      <c r="C449" t="s">
        <v>336</v>
      </c>
      <c r="D449" s="20"/>
      <c r="E449" t="s">
        <v>136</v>
      </c>
      <c r="F449" t="s">
        <v>137</v>
      </c>
      <c r="G449" t="s">
        <v>337</v>
      </c>
      <c r="H449" t="s">
        <v>338</v>
      </c>
      <c r="I449" t="s">
        <v>138</v>
      </c>
      <c r="J449" s="149">
        <v>3673643831</v>
      </c>
      <c r="K449" s="149">
        <v>3010617977</v>
      </c>
      <c r="L449" s="138">
        <v>3002094484.6599998</v>
      </c>
      <c r="M449" s="150">
        <v>6</v>
      </c>
    </row>
    <row r="450" spans="2:13">
      <c r="B450" s="137" t="s">
        <v>134</v>
      </c>
      <c r="C450" t="s">
        <v>336</v>
      </c>
      <c r="D450" s="20"/>
      <c r="E450" t="s">
        <v>136</v>
      </c>
      <c r="F450" t="s">
        <v>137</v>
      </c>
      <c r="G450" t="s">
        <v>339</v>
      </c>
      <c r="H450" t="s">
        <v>340</v>
      </c>
      <c r="I450" t="s">
        <v>138</v>
      </c>
      <c r="J450" s="149">
        <v>2759210958</v>
      </c>
      <c r="K450" s="149">
        <v>2000000000</v>
      </c>
      <c r="L450" s="138">
        <v>1999999662.77</v>
      </c>
      <c r="M450" s="150">
        <v>6.7</v>
      </c>
    </row>
    <row r="451" spans="2:13">
      <c r="B451" s="137" t="s">
        <v>134</v>
      </c>
      <c r="C451" t="s">
        <v>336</v>
      </c>
      <c r="D451" s="20"/>
      <c r="E451" t="s">
        <v>136</v>
      </c>
      <c r="F451" t="s">
        <v>137</v>
      </c>
      <c r="G451" t="s">
        <v>536</v>
      </c>
      <c r="H451" t="s">
        <v>340</v>
      </c>
      <c r="I451" t="s">
        <v>138</v>
      </c>
      <c r="J451" s="149">
        <v>6898027402</v>
      </c>
      <c r="K451" s="149">
        <v>5020191780</v>
      </c>
      <c r="L451" s="138">
        <v>5000009618.0600004</v>
      </c>
      <c r="M451" s="150">
        <v>6.7</v>
      </c>
    </row>
    <row r="452" spans="2:13">
      <c r="B452" s="137" t="s">
        <v>134</v>
      </c>
      <c r="C452" t="s">
        <v>336</v>
      </c>
      <c r="D452" s="20"/>
      <c r="E452" t="s">
        <v>136</v>
      </c>
      <c r="F452" t="s">
        <v>137</v>
      </c>
      <c r="G452" t="s">
        <v>341</v>
      </c>
      <c r="H452" t="s">
        <v>340</v>
      </c>
      <c r="I452" t="s">
        <v>138</v>
      </c>
      <c r="J452" s="149">
        <v>171818089</v>
      </c>
      <c r="K452" s="149">
        <v>126555092</v>
      </c>
      <c r="L452" s="138">
        <v>126000388.86</v>
      </c>
      <c r="M452" s="150">
        <v>6.7</v>
      </c>
    </row>
    <row r="453" spans="2:13">
      <c r="B453" s="137" t="s">
        <v>134</v>
      </c>
      <c r="C453" t="s">
        <v>336</v>
      </c>
      <c r="D453" s="20"/>
      <c r="E453" t="s">
        <v>136</v>
      </c>
      <c r="F453" t="s">
        <v>137</v>
      </c>
      <c r="G453" t="s">
        <v>342</v>
      </c>
      <c r="H453" t="s">
        <v>340</v>
      </c>
      <c r="I453" t="s">
        <v>138</v>
      </c>
      <c r="J453" s="149">
        <v>6818178087</v>
      </c>
      <c r="K453" s="149">
        <v>5022027394</v>
      </c>
      <c r="L453" s="138">
        <v>5000015386.4399996</v>
      </c>
      <c r="M453" s="150">
        <v>6.7</v>
      </c>
    </row>
    <row r="454" spans="2:13">
      <c r="B454" s="137" t="s">
        <v>134</v>
      </c>
      <c r="C454" t="s">
        <v>336</v>
      </c>
      <c r="D454" s="20"/>
      <c r="E454" t="s">
        <v>136</v>
      </c>
      <c r="F454" t="s">
        <v>137</v>
      </c>
      <c r="G454" t="s">
        <v>637</v>
      </c>
      <c r="H454" t="s">
        <v>340</v>
      </c>
      <c r="I454" t="s">
        <v>138</v>
      </c>
      <c r="J454" s="149">
        <v>12512958906</v>
      </c>
      <c r="K454" s="149">
        <v>10007342464</v>
      </c>
      <c r="L454" s="138">
        <v>10000016048.93</v>
      </c>
      <c r="M454" s="150">
        <v>6.7</v>
      </c>
    </row>
    <row r="455" spans="2:13">
      <c r="B455" s="137" t="s">
        <v>134</v>
      </c>
      <c r="C455" t="s">
        <v>336</v>
      </c>
      <c r="D455" s="20"/>
      <c r="E455" t="s">
        <v>136</v>
      </c>
      <c r="F455" t="s">
        <v>137</v>
      </c>
      <c r="G455" t="s">
        <v>638</v>
      </c>
      <c r="H455" t="s">
        <v>639</v>
      </c>
      <c r="I455" t="s">
        <v>138</v>
      </c>
      <c r="J455" s="149">
        <v>10078224057</v>
      </c>
      <c r="K455" s="149">
        <v>10049315068</v>
      </c>
      <c r="L455" s="138">
        <v>10000106409.290001</v>
      </c>
      <c r="M455" s="150">
        <v>7.5</v>
      </c>
    </row>
    <row r="456" spans="2:13">
      <c r="B456" s="137" t="s">
        <v>134</v>
      </c>
      <c r="C456" t="s">
        <v>336</v>
      </c>
      <c r="D456" s="20"/>
      <c r="E456" t="s">
        <v>136</v>
      </c>
      <c r="F456" t="s">
        <v>137</v>
      </c>
      <c r="G456" t="s">
        <v>640</v>
      </c>
      <c r="H456" t="s">
        <v>641</v>
      </c>
      <c r="I456" t="s">
        <v>138</v>
      </c>
      <c r="J456" s="149">
        <v>10080284762</v>
      </c>
      <c r="K456" s="149">
        <v>10051369863</v>
      </c>
      <c r="L456" s="138">
        <v>10000098099.73</v>
      </c>
      <c r="M456" s="150">
        <v>7.5</v>
      </c>
    </row>
    <row r="457" spans="2:13">
      <c r="B457" s="137" t="s">
        <v>134</v>
      </c>
      <c r="C457" t="s">
        <v>336</v>
      </c>
      <c r="D457" s="20"/>
      <c r="E457" t="s">
        <v>136</v>
      </c>
      <c r="F457" t="s">
        <v>137</v>
      </c>
      <c r="G457" t="s">
        <v>642</v>
      </c>
      <c r="H457" t="s">
        <v>387</v>
      </c>
      <c r="I457" t="s">
        <v>138</v>
      </c>
      <c r="J457" s="149">
        <v>10067885063</v>
      </c>
      <c r="K457" s="149">
        <v>10053424658</v>
      </c>
      <c r="L457" s="138">
        <v>10000071482.49</v>
      </c>
      <c r="M457" s="150">
        <v>7.5</v>
      </c>
    </row>
    <row r="458" spans="2:13">
      <c r="B458" s="137" t="s">
        <v>134</v>
      </c>
      <c r="C458" t="s">
        <v>336</v>
      </c>
      <c r="D458" s="20"/>
      <c r="E458" t="s">
        <v>136</v>
      </c>
      <c r="F458" t="s">
        <v>137</v>
      </c>
      <c r="G458" t="s">
        <v>643</v>
      </c>
      <c r="H458" t="s">
        <v>644</v>
      </c>
      <c r="I458" t="s">
        <v>138</v>
      </c>
      <c r="J458" s="149">
        <v>15104914219</v>
      </c>
      <c r="K458" s="149">
        <v>15083219178</v>
      </c>
      <c r="L458" s="138">
        <v>15000098294.43</v>
      </c>
      <c r="M458" s="150">
        <v>7.5</v>
      </c>
    </row>
    <row r="459" spans="2:13">
      <c r="B459" s="137" t="s">
        <v>143</v>
      </c>
      <c r="C459" t="s">
        <v>343</v>
      </c>
      <c r="D459" s="20"/>
      <c r="E459" t="s">
        <v>136</v>
      </c>
      <c r="F459" t="s">
        <v>137</v>
      </c>
      <c r="G459" t="s">
        <v>344</v>
      </c>
      <c r="H459" t="s">
        <v>345</v>
      </c>
      <c r="I459" t="s">
        <v>138</v>
      </c>
      <c r="J459" s="149">
        <v>1081698630</v>
      </c>
      <c r="K459" s="149">
        <v>1005518590</v>
      </c>
      <c r="L459" s="138">
        <v>1027955999.3</v>
      </c>
      <c r="M459" s="150">
        <v>8</v>
      </c>
    </row>
    <row r="460" spans="2:13">
      <c r="B460" s="137" t="s">
        <v>143</v>
      </c>
      <c r="C460" t="s">
        <v>343</v>
      </c>
      <c r="D460" s="20"/>
      <c r="E460" t="s">
        <v>136</v>
      </c>
      <c r="F460" t="s">
        <v>137</v>
      </c>
      <c r="G460" t="s">
        <v>346</v>
      </c>
      <c r="H460" t="s">
        <v>347</v>
      </c>
      <c r="I460" t="s">
        <v>138</v>
      </c>
      <c r="J460" s="149">
        <v>1080054794</v>
      </c>
      <c r="K460" s="149">
        <v>1010199881</v>
      </c>
      <c r="L460" s="138">
        <v>1033787902.39</v>
      </c>
      <c r="M460" s="150">
        <v>8</v>
      </c>
    </row>
    <row r="461" spans="2:13">
      <c r="B461" s="137" t="s">
        <v>143</v>
      </c>
      <c r="C461" t="s">
        <v>343</v>
      </c>
      <c r="D461" s="20"/>
      <c r="E461" t="s">
        <v>136</v>
      </c>
      <c r="F461" t="s">
        <v>137</v>
      </c>
      <c r="G461" t="s">
        <v>348</v>
      </c>
      <c r="H461" t="s">
        <v>347</v>
      </c>
      <c r="I461" t="s">
        <v>138</v>
      </c>
      <c r="J461" s="149">
        <v>1080054794</v>
      </c>
      <c r="K461" s="149">
        <v>1010199881</v>
      </c>
      <c r="L461" s="138">
        <v>1033787902.39</v>
      </c>
      <c r="M461" s="150">
        <v>8</v>
      </c>
    </row>
    <row r="462" spans="2:13">
      <c r="B462" s="137" t="s">
        <v>143</v>
      </c>
      <c r="C462" t="s">
        <v>343</v>
      </c>
      <c r="D462" s="20"/>
      <c r="E462" t="s">
        <v>136</v>
      </c>
      <c r="F462" t="s">
        <v>137</v>
      </c>
      <c r="G462" t="s">
        <v>349</v>
      </c>
      <c r="H462" t="s">
        <v>347</v>
      </c>
      <c r="I462" t="s">
        <v>138</v>
      </c>
      <c r="J462" s="149">
        <v>1080054794</v>
      </c>
      <c r="K462" s="149">
        <v>1010199881</v>
      </c>
      <c r="L462" s="138">
        <v>1033787902.39</v>
      </c>
      <c r="M462" s="150">
        <v>8</v>
      </c>
    </row>
    <row r="463" spans="2:13">
      <c r="B463" s="137" t="s">
        <v>143</v>
      </c>
      <c r="C463" t="s">
        <v>343</v>
      </c>
      <c r="D463" s="20"/>
      <c r="E463" t="s">
        <v>136</v>
      </c>
      <c r="F463" t="s">
        <v>137</v>
      </c>
      <c r="G463" t="s">
        <v>350</v>
      </c>
      <c r="H463" t="s">
        <v>345</v>
      </c>
      <c r="I463" t="s">
        <v>138</v>
      </c>
      <c r="J463" s="149">
        <v>1081698630</v>
      </c>
      <c r="K463" s="149">
        <v>1010935479</v>
      </c>
      <c r="L463" s="138">
        <v>1027955999.3</v>
      </c>
      <c r="M463" s="150">
        <v>8</v>
      </c>
    </row>
    <row r="464" spans="2:13">
      <c r="B464" s="137" t="s">
        <v>143</v>
      </c>
      <c r="C464" t="s">
        <v>343</v>
      </c>
      <c r="D464" s="20"/>
      <c r="E464" t="s">
        <v>136</v>
      </c>
      <c r="F464" t="s">
        <v>137</v>
      </c>
      <c r="G464" t="s">
        <v>351</v>
      </c>
      <c r="H464" t="s">
        <v>352</v>
      </c>
      <c r="I464" t="s">
        <v>138</v>
      </c>
      <c r="J464" s="149">
        <v>1082224658</v>
      </c>
      <c r="K464" s="149">
        <v>1000220198</v>
      </c>
      <c r="L464" s="138">
        <v>1013746629.91</v>
      </c>
      <c r="M464" s="150">
        <v>8.1999999999999993</v>
      </c>
    </row>
    <row r="465" spans="2:13">
      <c r="B465" s="137" t="s">
        <v>143</v>
      </c>
      <c r="C465" t="s">
        <v>343</v>
      </c>
      <c r="D465" s="20"/>
      <c r="E465" t="s">
        <v>136</v>
      </c>
      <c r="F465" t="s">
        <v>137</v>
      </c>
      <c r="G465" t="s">
        <v>353</v>
      </c>
      <c r="H465" t="s">
        <v>352</v>
      </c>
      <c r="I465" t="s">
        <v>138</v>
      </c>
      <c r="J465" s="149">
        <v>1082224658</v>
      </c>
      <c r="K465" s="149">
        <v>1000220198</v>
      </c>
      <c r="L465" s="138">
        <v>1013746629.91</v>
      </c>
      <c r="M465" s="150">
        <v>8.1999999999999993</v>
      </c>
    </row>
    <row r="466" spans="2:13">
      <c r="B466" s="137" t="s">
        <v>143</v>
      </c>
      <c r="C466" t="s">
        <v>343</v>
      </c>
      <c r="D466" s="20"/>
      <c r="E466" t="s">
        <v>136</v>
      </c>
      <c r="F466" t="s">
        <v>137</v>
      </c>
      <c r="G466" t="s">
        <v>354</v>
      </c>
      <c r="H466" t="s">
        <v>352</v>
      </c>
      <c r="I466" t="s">
        <v>138</v>
      </c>
      <c r="J466" s="149">
        <v>1082224658</v>
      </c>
      <c r="K466" s="149">
        <v>1000220198</v>
      </c>
      <c r="L466" s="138">
        <v>1013746629.91</v>
      </c>
      <c r="M466" s="150">
        <v>8.1999999999999993</v>
      </c>
    </row>
    <row r="467" spans="2:13">
      <c r="B467" s="137" t="s">
        <v>143</v>
      </c>
      <c r="C467" t="s">
        <v>343</v>
      </c>
      <c r="D467" s="20"/>
      <c r="E467" t="s">
        <v>136</v>
      </c>
      <c r="F467" t="s">
        <v>137</v>
      </c>
      <c r="G467" t="s">
        <v>355</v>
      </c>
      <c r="H467" t="s">
        <v>352</v>
      </c>
      <c r="I467" t="s">
        <v>138</v>
      </c>
      <c r="J467" s="149">
        <v>1082224658</v>
      </c>
      <c r="K467" s="149">
        <v>1000220198</v>
      </c>
      <c r="L467" s="138">
        <v>1013746629.91</v>
      </c>
      <c r="M467" s="150">
        <v>8.1999999999999993</v>
      </c>
    </row>
    <row r="468" spans="2:13">
      <c r="B468" s="137" t="s">
        <v>143</v>
      </c>
      <c r="C468" t="s">
        <v>343</v>
      </c>
      <c r="D468" s="20"/>
      <c r="E468" t="s">
        <v>136</v>
      </c>
      <c r="F468" t="s">
        <v>137</v>
      </c>
      <c r="G468" t="s">
        <v>356</v>
      </c>
      <c r="H468" t="s">
        <v>352</v>
      </c>
      <c r="I468" t="s">
        <v>138</v>
      </c>
      <c r="J468" s="149">
        <v>1082224658</v>
      </c>
      <c r="K468" s="149">
        <v>1000220198</v>
      </c>
      <c r="L468" s="138">
        <v>1013746629.91</v>
      </c>
      <c r="M468" s="150">
        <v>8.1999999999999993</v>
      </c>
    </row>
    <row r="469" spans="2:13">
      <c r="B469" s="137" t="s">
        <v>143</v>
      </c>
      <c r="C469" t="s">
        <v>343</v>
      </c>
      <c r="D469" s="20"/>
      <c r="E469" t="s">
        <v>136</v>
      </c>
      <c r="F469" t="s">
        <v>137</v>
      </c>
      <c r="G469" t="s">
        <v>357</v>
      </c>
      <c r="H469" t="s">
        <v>352</v>
      </c>
      <c r="I469" t="s">
        <v>138</v>
      </c>
      <c r="J469" s="149">
        <v>1082224658</v>
      </c>
      <c r="K469" s="149">
        <v>1000220198</v>
      </c>
      <c r="L469" s="138">
        <v>1013746629.91</v>
      </c>
      <c r="M469" s="150">
        <v>8.1999999999999993</v>
      </c>
    </row>
    <row r="470" spans="2:13">
      <c r="B470" s="137" t="s">
        <v>143</v>
      </c>
      <c r="C470" t="s">
        <v>343</v>
      </c>
      <c r="D470" s="20"/>
      <c r="E470" t="s">
        <v>136</v>
      </c>
      <c r="F470" t="s">
        <v>137</v>
      </c>
      <c r="G470" t="s">
        <v>358</v>
      </c>
      <c r="H470" t="s">
        <v>352</v>
      </c>
      <c r="I470" t="s">
        <v>138</v>
      </c>
      <c r="J470" s="149">
        <v>1082224658</v>
      </c>
      <c r="K470" s="149">
        <v>1000220198</v>
      </c>
      <c r="L470" s="138">
        <v>1013746629.91</v>
      </c>
      <c r="M470" s="150">
        <v>8.1999999999999993</v>
      </c>
    </row>
    <row r="471" spans="2:13">
      <c r="B471" s="137" t="s">
        <v>143</v>
      </c>
      <c r="C471" t="s">
        <v>343</v>
      </c>
      <c r="D471" s="20"/>
      <c r="E471" t="s">
        <v>136</v>
      </c>
      <c r="F471" t="s">
        <v>137</v>
      </c>
      <c r="G471" t="s">
        <v>359</v>
      </c>
      <c r="H471" t="s">
        <v>352</v>
      </c>
      <c r="I471" t="s">
        <v>138</v>
      </c>
      <c r="J471" s="149">
        <v>1082224658</v>
      </c>
      <c r="K471" s="149">
        <v>1000220198</v>
      </c>
      <c r="L471" s="138">
        <v>1013746629.91</v>
      </c>
      <c r="M471" s="150">
        <v>8.1999999999999993</v>
      </c>
    </row>
    <row r="472" spans="2:13">
      <c r="B472" s="137" t="s">
        <v>143</v>
      </c>
      <c r="C472" t="s">
        <v>343</v>
      </c>
      <c r="D472" s="20"/>
      <c r="E472" t="s">
        <v>136</v>
      </c>
      <c r="F472" t="s">
        <v>137</v>
      </c>
      <c r="G472" t="s">
        <v>360</v>
      </c>
      <c r="H472" t="s">
        <v>352</v>
      </c>
      <c r="I472" t="s">
        <v>138</v>
      </c>
      <c r="J472" s="149">
        <v>1082224658</v>
      </c>
      <c r="K472" s="149">
        <v>1000220198</v>
      </c>
      <c r="L472" s="138">
        <v>1013746629.91</v>
      </c>
      <c r="M472" s="150">
        <v>8.1999999999999993</v>
      </c>
    </row>
    <row r="473" spans="2:13">
      <c r="B473" s="137" t="s">
        <v>143</v>
      </c>
      <c r="C473" t="s">
        <v>343</v>
      </c>
      <c r="D473" s="20"/>
      <c r="E473" t="s">
        <v>136</v>
      </c>
      <c r="F473" t="s">
        <v>137</v>
      </c>
      <c r="G473" t="s">
        <v>361</v>
      </c>
      <c r="H473" t="s">
        <v>352</v>
      </c>
      <c r="I473" t="s">
        <v>138</v>
      </c>
      <c r="J473" s="149">
        <v>1082224658</v>
      </c>
      <c r="K473" s="149">
        <v>1000220198</v>
      </c>
      <c r="L473" s="138">
        <v>1013746629.91</v>
      </c>
      <c r="M473" s="150">
        <v>8.1999999999999993</v>
      </c>
    </row>
    <row r="474" spans="2:13">
      <c r="B474" s="137" t="s">
        <v>143</v>
      </c>
      <c r="C474" t="s">
        <v>343</v>
      </c>
      <c r="D474" s="20"/>
      <c r="E474" t="s">
        <v>136</v>
      </c>
      <c r="F474" t="s">
        <v>137</v>
      </c>
      <c r="G474" t="s">
        <v>362</v>
      </c>
      <c r="H474" t="s">
        <v>363</v>
      </c>
      <c r="I474" t="s">
        <v>138</v>
      </c>
      <c r="J474" s="149">
        <v>554147944</v>
      </c>
      <c r="K474" s="149">
        <v>522892383</v>
      </c>
      <c r="L474" s="138">
        <v>507223732.66000003</v>
      </c>
      <c r="M474" s="150">
        <v>8</v>
      </c>
    </row>
    <row r="475" spans="2:13">
      <c r="B475" s="137" t="s">
        <v>143</v>
      </c>
      <c r="C475" t="s">
        <v>343</v>
      </c>
      <c r="D475" s="20"/>
      <c r="E475" t="s">
        <v>136</v>
      </c>
      <c r="F475" t="s">
        <v>137</v>
      </c>
      <c r="G475" t="s">
        <v>364</v>
      </c>
      <c r="H475" t="s">
        <v>363</v>
      </c>
      <c r="I475" t="s">
        <v>138</v>
      </c>
      <c r="J475" s="149">
        <v>554147944</v>
      </c>
      <c r="K475" s="149">
        <v>522892383</v>
      </c>
      <c r="L475" s="138">
        <v>507223732.66000003</v>
      </c>
      <c r="M475" s="150">
        <v>8</v>
      </c>
    </row>
    <row r="476" spans="2:13">
      <c r="B476" s="137" t="s">
        <v>143</v>
      </c>
      <c r="C476" t="s">
        <v>343</v>
      </c>
      <c r="D476" s="20"/>
      <c r="E476" t="s">
        <v>136</v>
      </c>
      <c r="F476" t="s">
        <v>137</v>
      </c>
      <c r="G476" t="s">
        <v>365</v>
      </c>
      <c r="H476" t="s">
        <v>363</v>
      </c>
      <c r="I476" t="s">
        <v>138</v>
      </c>
      <c r="J476" s="149">
        <v>554147944</v>
      </c>
      <c r="K476" s="149">
        <v>522892383</v>
      </c>
      <c r="L476" s="138">
        <v>507223732.66000003</v>
      </c>
      <c r="M476" s="150">
        <v>8</v>
      </c>
    </row>
    <row r="477" spans="2:13">
      <c r="B477" s="137" t="s">
        <v>143</v>
      </c>
      <c r="C477" t="s">
        <v>343</v>
      </c>
      <c r="D477" s="20"/>
      <c r="E477" t="s">
        <v>136</v>
      </c>
      <c r="F477" t="s">
        <v>137</v>
      </c>
      <c r="G477" t="s">
        <v>366</v>
      </c>
      <c r="H477" t="s">
        <v>363</v>
      </c>
      <c r="I477" t="s">
        <v>138</v>
      </c>
      <c r="J477" s="149">
        <v>554147944</v>
      </c>
      <c r="K477" s="149">
        <v>522892383</v>
      </c>
      <c r="L477" s="138">
        <v>507223732.66000003</v>
      </c>
      <c r="M477" s="150">
        <v>8</v>
      </c>
    </row>
    <row r="478" spans="2:13">
      <c r="B478" s="137" t="s">
        <v>143</v>
      </c>
      <c r="C478" t="s">
        <v>343</v>
      </c>
      <c r="D478" s="20"/>
      <c r="E478" t="s">
        <v>136</v>
      </c>
      <c r="F478" t="s">
        <v>137</v>
      </c>
      <c r="G478" t="s">
        <v>367</v>
      </c>
      <c r="H478" t="s">
        <v>363</v>
      </c>
      <c r="I478" t="s">
        <v>138</v>
      </c>
      <c r="J478" s="149">
        <v>554147944</v>
      </c>
      <c r="K478" s="149">
        <v>522892383</v>
      </c>
      <c r="L478" s="138">
        <v>507223732.66000003</v>
      </c>
      <c r="M478" s="150">
        <v>8</v>
      </c>
    </row>
    <row r="479" spans="2:13">
      <c r="B479" s="137" t="s">
        <v>143</v>
      </c>
      <c r="C479" t="s">
        <v>343</v>
      </c>
      <c r="D479" s="20"/>
      <c r="E479" t="s">
        <v>136</v>
      </c>
      <c r="F479" t="s">
        <v>137</v>
      </c>
      <c r="G479" t="s">
        <v>368</v>
      </c>
      <c r="H479" t="s">
        <v>363</v>
      </c>
      <c r="I479" t="s">
        <v>138</v>
      </c>
      <c r="J479" s="149">
        <v>554147944</v>
      </c>
      <c r="K479" s="149">
        <v>522892383</v>
      </c>
      <c r="L479" s="138">
        <v>507223732.66000003</v>
      </c>
      <c r="M479" s="150">
        <v>8</v>
      </c>
    </row>
    <row r="480" spans="2:13">
      <c r="B480" s="137" t="s">
        <v>143</v>
      </c>
      <c r="C480" t="s">
        <v>343</v>
      </c>
      <c r="D480" s="20"/>
      <c r="E480" t="s">
        <v>136</v>
      </c>
      <c r="F480" t="s">
        <v>137</v>
      </c>
      <c r="G480" t="s">
        <v>368</v>
      </c>
      <c r="H480" t="s">
        <v>363</v>
      </c>
      <c r="I480" t="s">
        <v>138</v>
      </c>
      <c r="J480" s="149">
        <v>554147944</v>
      </c>
      <c r="K480" s="149">
        <v>522892383</v>
      </c>
      <c r="L480" s="138">
        <v>507223732.66000003</v>
      </c>
      <c r="M480" s="150">
        <v>8</v>
      </c>
    </row>
    <row r="481" spans="2:13">
      <c r="B481" s="137" t="s">
        <v>143</v>
      </c>
      <c r="C481" t="s">
        <v>343</v>
      </c>
      <c r="D481" s="20"/>
      <c r="E481" t="s">
        <v>136</v>
      </c>
      <c r="F481" t="s">
        <v>137</v>
      </c>
      <c r="G481" t="s">
        <v>369</v>
      </c>
      <c r="H481" t="s">
        <v>363</v>
      </c>
      <c r="I481" t="s">
        <v>138</v>
      </c>
      <c r="J481" s="149">
        <v>554147944</v>
      </c>
      <c r="K481" s="149">
        <v>522892383</v>
      </c>
      <c r="L481" s="138">
        <v>507223732.66000003</v>
      </c>
      <c r="M481" s="150">
        <v>8</v>
      </c>
    </row>
    <row r="482" spans="2:13">
      <c r="B482" s="137" t="s">
        <v>143</v>
      </c>
      <c r="C482" t="s">
        <v>343</v>
      </c>
      <c r="D482" s="20"/>
      <c r="E482" t="s">
        <v>136</v>
      </c>
      <c r="F482" t="s">
        <v>137</v>
      </c>
      <c r="G482" t="s">
        <v>370</v>
      </c>
      <c r="H482" t="s">
        <v>363</v>
      </c>
      <c r="I482" t="s">
        <v>138</v>
      </c>
      <c r="J482" s="149">
        <v>554147944</v>
      </c>
      <c r="K482" s="149">
        <v>522892383</v>
      </c>
      <c r="L482" s="138">
        <v>507223732.66000003</v>
      </c>
      <c r="M482" s="150">
        <v>8</v>
      </c>
    </row>
    <row r="483" spans="2:13">
      <c r="B483" s="137" t="s">
        <v>143</v>
      </c>
      <c r="C483" t="s">
        <v>343</v>
      </c>
      <c r="D483" s="20"/>
      <c r="E483" t="s">
        <v>136</v>
      </c>
      <c r="F483" t="s">
        <v>137</v>
      </c>
      <c r="G483" t="s">
        <v>371</v>
      </c>
      <c r="H483" t="s">
        <v>363</v>
      </c>
      <c r="I483" t="s">
        <v>138</v>
      </c>
      <c r="J483" s="149">
        <v>554147944</v>
      </c>
      <c r="K483" s="149">
        <v>522892383</v>
      </c>
      <c r="L483" s="138">
        <v>507223732.66000003</v>
      </c>
      <c r="M483" s="150">
        <v>8</v>
      </c>
    </row>
    <row r="484" spans="2:13">
      <c r="B484" s="137" t="s">
        <v>143</v>
      </c>
      <c r="C484" t="s">
        <v>343</v>
      </c>
      <c r="D484" s="20"/>
      <c r="E484" t="s">
        <v>136</v>
      </c>
      <c r="F484" t="s">
        <v>137</v>
      </c>
      <c r="G484" t="s">
        <v>372</v>
      </c>
      <c r="H484" t="s">
        <v>373</v>
      </c>
      <c r="I484" t="s">
        <v>138</v>
      </c>
      <c r="J484" s="149">
        <v>1126508218</v>
      </c>
      <c r="K484" s="149">
        <v>1013319965</v>
      </c>
      <c r="L484" s="138">
        <v>1013705361.0700001</v>
      </c>
      <c r="M484" s="150">
        <v>8.35</v>
      </c>
    </row>
    <row r="485" spans="2:13">
      <c r="B485" s="137" t="s">
        <v>143</v>
      </c>
      <c r="C485" t="s">
        <v>343</v>
      </c>
      <c r="D485" s="20"/>
      <c r="E485" t="s">
        <v>136</v>
      </c>
      <c r="F485" t="s">
        <v>137</v>
      </c>
      <c r="G485" t="s">
        <v>374</v>
      </c>
      <c r="H485" t="s">
        <v>373</v>
      </c>
      <c r="I485" t="s">
        <v>138</v>
      </c>
      <c r="J485" s="149">
        <v>1126508218</v>
      </c>
      <c r="K485" s="149">
        <v>1013319965</v>
      </c>
      <c r="L485" s="138">
        <v>1013705361.0700001</v>
      </c>
      <c r="M485" s="150">
        <v>8.35</v>
      </c>
    </row>
    <row r="486" spans="2:13">
      <c r="B486" s="137" t="s">
        <v>143</v>
      </c>
      <c r="C486" t="s">
        <v>343</v>
      </c>
      <c r="D486" s="20"/>
      <c r="E486" t="s">
        <v>136</v>
      </c>
      <c r="F486" t="s">
        <v>137</v>
      </c>
      <c r="G486" t="s">
        <v>375</v>
      </c>
      <c r="H486" t="s">
        <v>373</v>
      </c>
      <c r="I486" t="s">
        <v>138</v>
      </c>
      <c r="J486" s="149">
        <v>1126508218</v>
      </c>
      <c r="K486" s="149">
        <v>1013319965</v>
      </c>
      <c r="L486" s="138">
        <v>1013705361.0700001</v>
      </c>
      <c r="M486" s="150">
        <v>8.35</v>
      </c>
    </row>
    <row r="487" spans="2:13">
      <c r="B487" s="137" t="s">
        <v>143</v>
      </c>
      <c r="C487" t="s">
        <v>343</v>
      </c>
      <c r="D487" s="20"/>
      <c r="E487" t="s">
        <v>136</v>
      </c>
      <c r="F487" t="s">
        <v>137</v>
      </c>
      <c r="G487" t="s">
        <v>376</v>
      </c>
      <c r="H487" t="s">
        <v>373</v>
      </c>
      <c r="I487" t="s">
        <v>138</v>
      </c>
      <c r="J487" s="149">
        <v>1126508218</v>
      </c>
      <c r="K487" s="149">
        <v>1013319965</v>
      </c>
      <c r="L487" s="138">
        <v>1013705361.0700001</v>
      </c>
      <c r="M487" s="150">
        <v>8.35</v>
      </c>
    </row>
    <row r="488" spans="2:13">
      <c r="B488" s="137" t="s">
        <v>143</v>
      </c>
      <c r="C488" t="s">
        <v>343</v>
      </c>
      <c r="D488" s="20"/>
      <c r="E488" t="s">
        <v>136</v>
      </c>
      <c r="F488" t="s">
        <v>137</v>
      </c>
      <c r="G488" t="s">
        <v>377</v>
      </c>
      <c r="H488" t="s">
        <v>373</v>
      </c>
      <c r="I488" t="s">
        <v>138</v>
      </c>
      <c r="J488" s="149">
        <v>1126508218</v>
      </c>
      <c r="K488" s="149">
        <v>1013319965</v>
      </c>
      <c r="L488" s="138">
        <v>1013705361.0700001</v>
      </c>
      <c r="M488" s="150">
        <v>8.35</v>
      </c>
    </row>
    <row r="489" spans="2:13">
      <c r="B489" s="137" t="s">
        <v>143</v>
      </c>
      <c r="C489" t="s">
        <v>343</v>
      </c>
      <c r="D489" s="20"/>
      <c r="E489" t="s">
        <v>136</v>
      </c>
      <c r="F489" t="s">
        <v>137</v>
      </c>
      <c r="G489" t="s">
        <v>378</v>
      </c>
      <c r="H489" t="s">
        <v>373</v>
      </c>
      <c r="I489" t="s">
        <v>138</v>
      </c>
      <c r="J489" s="149">
        <v>1126508218</v>
      </c>
      <c r="K489" s="149">
        <v>1013319965</v>
      </c>
      <c r="L489" s="138">
        <v>1013705361.0700001</v>
      </c>
      <c r="M489" s="150">
        <v>8.35</v>
      </c>
    </row>
    <row r="490" spans="2:13">
      <c r="B490" s="137" t="s">
        <v>143</v>
      </c>
      <c r="C490" t="s">
        <v>343</v>
      </c>
      <c r="D490" s="20"/>
      <c r="E490" t="s">
        <v>136</v>
      </c>
      <c r="F490" t="s">
        <v>137</v>
      </c>
      <c r="G490" t="s">
        <v>379</v>
      </c>
      <c r="H490" t="s">
        <v>373</v>
      </c>
      <c r="I490" t="s">
        <v>138</v>
      </c>
      <c r="J490" s="149">
        <v>1126508218</v>
      </c>
      <c r="K490" s="149">
        <v>1013319965</v>
      </c>
      <c r="L490" s="138">
        <v>1013705361.0700001</v>
      </c>
      <c r="M490" s="150">
        <v>8.35</v>
      </c>
    </row>
    <row r="491" spans="2:13">
      <c r="B491" s="137" t="s">
        <v>143</v>
      </c>
      <c r="C491" t="s">
        <v>343</v>
      </c>
      <c r="D491" s="20"/>
      <c r="E491" t="s">
        <v>136</v>
      </c>
      <c r="F491" t="s">
        <v>137</v>
      </c>
      <c r="G491" t="s">
        <v>379</v>
      </c>
      <c r="H491" t="s">
        <v>373</v>
      </c>
      <c r="I491" t="s">
        <v>138</v>
      </c>
      <c r="J491" s="149">
        <v>1126508218</v>
      </c>
      <c r="K491" s="149">
        <v>1013319965</v>
      </c>
      <c r="L491" s="138">
        <v>1013705361.0700001</v>
      </c>
      <c r="M491" s="150">
        <v>8.35</v>
      </c>
    </row>
    <row r="492" spans="2:13">
      <c r="B492" s="137" t="s">
        <v>143</v>
      </c>
      <c r="C492" t="s">
        <v>343</v>
      </c>
      <c r="D492" s="20"/>
      <c r="E492" t="s">
        <v>136</v>
      </c>
      <c r="F492" t="s">
        <v>137</v>
      </c>
      <c r="G492" t="s">
        <v>380</v>
      </c>
      <c r="H492" t="s">
        <v>373</v>
      </c>
      <c r="I492" t="s">
        <v>138</v>
      </c>
      <c r="J492" s="149">
        <v>1126508218</v>
      </c>
      <c r="K492" s="149">
        <v>1013319965</v>
      </c>
      <c r="L492" s="138">
        <v>1013705361.0700001</v>
      </c>
      <c r="M492" s="150">
        <v>8.35</v>
      </c>
    </row>
    <row r="493" spans="2:13">
      <c r="B493" s="137" t="s">
        <v>143</v>
      </c>
      <c r="C493" t="s">
        <v>343</v>
      </c>
      <c r="D493" s="20"/>
      <c r="E493" t="s">
        <v>136</v>
      </c>
      <c r="F493" t="s">
        <v>137</v>
      </c>
      <c r="G493" t="s">
        <v>381</v>
      </c>
      <c r="H493" t="s">
        <v>373</v>
      </c>
      <c r="I493" t="s">
        <v>138</v>
      </c>
      <c r="J493" s="149">
        <v>1126508218</v>
      </c>
      <c r="K493" s="149">
        <v>1013319965</v>
      </c>
      <c r="L493" s="138">
        <v>1013705361.0700001</v>
      </c>
      <c r="M493" s="150">
        <v>8.35</v>
      </c>
    </row>
    <row r="494" spans="2:13">
      <c r="B494" s="137" t="s">
        <v>143</v>
      </c>
      <c r="C494" t="s">
        <v>343</v>
      </c>
      <c r="D494" s="20"/>
      <c r="E494" t="s">
        <v>136</v>
      </c>
      <c r="F494" t="s">
        <v>137</v>
      </c>
      <c r="G494" t="s">
        <v>501</v>
      </c>
      <c r="H494" t="s">
        <v>502</v>
      </c>
      <c r="I494" t="s">
        <v>138</v>
      </c>
      <c r="J494" s="149">
        <v>598654546</v>
      </c>
      <c r="K494" s="149">
        <v>569167430</v>
      </c>
      <c r="L494" s="138">
        <v>587136754.11000001</v>
      </c>
      <c r="M494" s="150">
        <v>8.6999999999999993</v>
      </c>
    </row>
    <row r="495" spans="2:13">
      <c r="B495" s="137" t="s">
        <v>143</v>
      </c>
      <c r="C495" t="s">
        <v>343</v>
      </c>
      <c r="D495" s="20"/>
      <c r="E495" t="s">
        <v>136</v>
      </c>
      <c r="F495" t="s">
        <v>137</v>
      </c>
      <c r="G495" t="s">
        <v>503</v>
      </c>
      <c r="H495" t="s">
        <v>502</v>
      </c>
      <c r="I495" t="s">
        <v>138</v>
      </c>
      <c r="J495" s="149">
        <v>598654546</v>
      </c>
      <c r="K495" s="149">
        <v>569167430</v>
      </c>
      <c r="L495" s="138">
        <v>587136754.11000001</v>
      </c>
      <c r="M495" s="150">
        <v>8.6999999999999993</v>
      </c>
    </row>
    <row r="496" spans="2:13">
      <c r="B496" s="137" t="s">
        <v>143</v>
      </c>
      <c r="C496" t="s">
        <v>343</v>
      </c>
      <c r="D496" s="20"/>
      <c r="E496" t="s">
        <v>136</v>
      </c>
      <c r="F496" t="s">
        <v>137</v>
      </c>
      <c r="G496" t="s">
        <v>645</v>
      </c>
      <c r="H496" t="s">
        <v>646</v>
      </c>
      <c r="I496" t="s">
        <v>138</v>
      </c>
      <c r="J496" s="149">
        <v>162819863</v>
      </c>
      <c r="K496" s="149">
        <v>157950508</v>
      </c>
      <c r="L496" s="138">
        <v>159961453.91</v>
      </c>
      <c r="M496" s="150">
        <v>8</v>
      </c>
    </row>
    <row r="497" spans="2:13">
      <c r="B497" s="137" t="s">
        <v>143</v>
      </c>
      <c r="C497" t="s">
        <v>343</v>
      </c>
      <c r="D497" s="20"/>
      <c r="E497" t="s">
        <v>136</v>
      </c>
      <c r="F497" t="s">
        <v>137</v>
      </c>
      <c r="G497" t="s">
        <v>647</v>
      </c>
      <c r="H497" t="s">
        <v>646</v>
      </c>
      <c r="I497" t="s">
        <v>138</v>
      </c>
      <c r="J497" s="149">
        <v>162819863</v>
      </c>
      <c r="K497" s="149">
        <v>157950508</v>
      </c>
      <c r="L497" s="138">
        <v>159961453.91</v>
      </c>
      <c r="M497" s="150">
        <v>8</v>
      </c>
    </row>
    <row r="498" spans="2:13">
      <c r="B498" s="137" t="s">
        <v>143</v>
      </c>
      <c r="C498" t="s">
        <v>343</v>
      </c>
      <c r="D498" s="20"/>
      <c r="E498" t="s">
        <v>136</v>
      </c>
      <c r="F498" t="s">
        <v>137</v>
      </c>
      <c r="G498" t="s">
        <v>648</v>
      </c>
      <c r="H498" t="s">
        <v>646</v>
      </c>
      <c r="I498" t="s">
        <v>138</v>
      </c>
      <c r="J498" s="149">
        <v>162819863</v>
      </c>
      <c r="K498" s="149">
        <v>157950508</v>
      </c>
      <c r="L498" s="138">
        <v>159961453.91</v>
      </c>
      <c r="M498" s="150">
        <v>8</v>
      </c>
    </row>
    <row r="499" spans="2:13">
      <c r="B499" s="137" t="s">
        <v>143</v>
      </c>
      <c r="C499" t="s">
        <v>343</v>
      </c>
      <c r="D499" s="20"/>
      <c r="E499" t="s">
        <v>136</v>
      </c>
      <c r="F499" t="s">
        <v>137</v>
      </c>
      <c r="G499" t="s">
        <v>649</v>
      </c>
      <c r="H499" t="s">
        <v>646</v>
      </c>
      <c r="I499" t="s">
        <v>138</v>
      </c>
      <c r="J499" s="149">
        <v>162819863</v>
      </c>
      <c r="K499" s="149">
        <v>157950508</v>
      </c>
      <c r="L499" s="138">
        <v>159961453.91</v>
      </c>
      <c r="M499" s="150">
        <v>8</v>
      </c>
    </row>
    <row r="500" spans="2:13">
      <c r="B500" s="137" t="s">
        <v>143</v>
      </c>
      <c r="C500" t="s">
        <v>343</v>
      </c>
      <c r="D500" s="20"/>
      <c r="E500" t="s">
        <v>136</v>
      </c>
      <c r="F500" t="s">
        <v>137</v>
      </c>
      <c r="G500" t="s">
        <v>650</v>
      </c>
      <c r="H500" t="s">
        <v>646</v>
      </c>
      <c r="I500" t="s">
        <v>138</v>
      </c>
      <c r="J500" s="149">
        <v>162819863</v>
      </c>
      <c r="K500" s="149">
        <v>157950508</v>
      </c>
      <c r="L500" s="138">
        <v>159961453.91</v>
      </c>
      <c r="M500" s="150">
        <v>8</v>
      </c>
    </row>
    <row r="501" spans="2:13">
      <c r="B501" s="137" t="s">
        <v>143</v>
      </c>
      <c r="C501" t="s">
        <v>343</v>
      </c>
      <c r="D501" s="20"/>
      <c r="E501" t="s">
        <v>136</v>
      </c>
      <c r="F501" t="s">
        <v>137</v>
      </c>
      <c r="G501" t="s">
        <v>651</v>
      </c>
      <c r="H501" t="s">
        <v>646</v>
      </c>
      <c r="I501" t="s">
        <v>138</v>
      </c>
      <c r="J501" s="149">
        <v>162819863</v>
      </c>
      <c r="K501" s="149">
        <v>157950508</v>
      </c>
      <c r="L501" s="138">
        <v>159961453.91</v>
      </c>
      <c r="M501" s="150">
        <v>8</v>
      </c>
    </row>
    <row r="502" spans="2:13">
      <c r="B502" s="137" t="s">
        <v>143</v>
      </c>
      <c r="C502" t="s">
        <v>343</v>
      </c>
      <c r="D502" s="20"/>
      <c r="E502" t="s">
        <v>136</v>
      </c>
      <c r="F502" t="s">
        <v>137</v>
      </c>
      <c r="G502" t="s">
        <v>652</v>
      </c>
      <c r="H502" t="s">
        <v>646</v>
      </c>
      <c r="I502" t="s">
        <v>138</v>
      </c>
      <c r="J502" s="149">
        <v>162819863</v>
      </c>
      <c r="K502" s="149">
        <v>157950508</v>
      </c>
      <c r="L502" s="138">
        <v>159961453.91</v>
      </c>
      <c r="M502" s="150">
        <v>8</v>
      </c>
    </row>
    <row r="503" spans="2:13">
      <c r="B503" s="137" t="s">
        <v>143</v>
      </c>
      <c r="C503" t="s">
        <v>343</v>
      </c>
      <c r="D503" s="20"/>
      <c r="E503" t="s">
        <v>136</v>
      </c>
      <c r="F503" t="s">
        <v>137</v>
      </c>
      <c r="G503" t="s">
        <v>653</v>
      </c>
      <c r="H503" t="s">
        <v>646</v>
      </c>
      <c r="I503" t="s">
        <v>138</v>
      </c>
      <c r="J503" s="149">
        <v>162819863</v>
      </c>
      <c r="K503" s="149">
        <v>157950508</v>
      </c>
      <c r="L503" s="138">
        <v>159961453.91</v>
      </c>
      <c r="M503" s="150">
        <v>8</v>
      </c>
    </row>
    <row r="504" spans="2:13">
      <c r="B504" s="137" t="s">
        <v>143</v>
      </c>
      <c r="C504" t="s">
        <v>343</v>
      </c>
      <c r="D504" s="20"/>
      <c r="E504" t="s">
        <v>136</v>
      </c>
      <c r="F504" t="s">
        <v>137</v>
      </c>
      <c r="G504" t="s">
        <v>654</v>
      </c>
      <c r="H504" t="s">
        <v>646</v>
      </c>
      <c r="I504" t="s">
        <v>138</v>
      </c>
      <c r="J504" s="149">
        <v>162819863</v>
      </c>
      <c r="K504" s="149">
        <v>157950508</v>
      </c>
      <c r="L504" s="138">
        <v>159961453.91</v>
      </c>
      <c r="M504" s="150">
        <v>8</v>
      </c>
    </row>
    <row r="505" spans="2:13">
      <c r="B505" s="137" t="s">
        <v>143</v>
      </c>
      <c r="C505" t="s">
        <v>343</v>
      </c>
      <c r="D505" s="20"/>
      <c r="E505" t="s">
        <v>136</v>
      </c>
      <c r="F505" t="s">
        <v>137</v>
      </c>
      <c r="G505" t="s">
        <v>654</v>
      </c>
      <c r="H505" t="s">
        <v>646</v>
      </c>
      <c r="I505" t="s">
        <v>138</v>
      </c>
      <c r="J505" s="149">
        <v>162819863</v>
      </c>
      <c r="K505" s="149">
        <v>157950508</v>
      </c>
      <c r="L505" s="138">
        <v>159961453.91</v>
      </c>
      <c r="M505" s="150">
        <v>8</v>
      </c>
    </row>
    <row r="506" spans="2:13">
      <c r="B506" s="137" t="s">
        <v>143</v>
      </c>
      <c r="C506" t="s">
        <v>343</v>
      </c>
      <c r="D506" s="20"/>
      <c r="E506" t="s">
        <v>136</v>
      </c>
      <c r="F506" t="s">
        <v>137</v>
      </c>
      <c r="G506" t="s">
        <v>655</v>
      </c>
      <c r="H506" t="s">
        <v>646</v>
      </c>
      <c r="I506" t="s">
        <v>138</v>
      </c>
      <c r="J506" s="149">
        <v>162819863</v>
      </c>
      <c r="K506" s="149">
        <v>157950508</v>
      </c>
      <c r="L506" s="138">
        <v>159961453.91</v>
      </c>
      <c r="M506" s="150">
        <v>8</v>
      </c>
    </row>
    <row r="507" spans="2:13">
      <c r="B507" s="137" t="s">
        <v>143</v>
      </c>
      <c r="C507" t="s">
        <v>343</v>
      </c>
      <c r="D507" s="20"/>
      <c r="E507" t="s">
        <v>136</v>
      </c>
      <c r="F507" t="s">
        <v>137</v>
      </c>
      <c r="G507" t="s">
        <v>656</v>
      </c>
      <c r="H507" t="s">
        <v>646</v>
      </c>
      <c r="I507" t="s">
        <v>138</v>
      </c>
      <c r="J507" s="149">
        <v>162819863</v>
      </c>
      <c r="K507" s="149">
        <v>157950508</v>
      </c>
      <c r="L507" s="138">
        <v>159961453.91</v>
      </c>
      <c r="M507" s="150">
        <v>8</v>
      </c>
    </row>
    <row r="508" spans="2:13">
      <c r="B508" s="137" t="s">
        <v>143</v>
      </c>
      <c r="C508" t="s">
        <v>343</v>
      </c>
      <c r="D508" s="20"/>
      <c r="E508" t="s">
        <v>136</v>
      </c>
      <c r="F508" t="s">
        <v>137</v>
      </c>
      <c r="G508" t="s">
        <v>657</v>
      </c>
      <c r="H508" t="s">
        <v>646</v>
      </c>
      <c r="I508" t="s">
        <v>138</v>
      </c>
      <c r="J508" s="149">
        <v>162819863</v>
      </c>
      <c r="K508" s="149">
        <v>157950508</v>
      </c>
      <c r="L508" s="138">
        <v>159961453.91</v>
      </c>
      <c r="M508" s="150">
        <v>8</v>
      </c>
    </row>
    <row r="509" spans="2:13">
      <c r="B509" s="137" t="s">
        <v>143</v>
      </c>
      <c r="C509" t="s">
        <v>382</v>
      </c>
      <c r="D509" s="27" t="s">
        <v>725</v>
      </c>
      <c r="E509" t="s">
        <v>136</v>
      </c>
      <c r="F509" t="s">
        <v>137</v>
      </c>
      <c r="G509" t="s">
        <v>383</v>
      </c>
      <c r="H509" t="s">
        <v>384</v>
      </c>
      <c r="I509" t="s">
        <v>138</v>
      </c>
      <c r="J509" s="149">
        <v>1134879452</v>
      </c>
      <c r="K509" s="149">
        <v>1000249315</v>
      </c>
      <c r="L509" s="138">
        <v>1000974447.22</v>
      </c>
      <c r="M509" s="150">
        <v>9.1</v>
      </c>
    </row>
    <row r="510" spans="2:13">
      <c r="B510" s="137" t="s">
        <v>143</v>
      </c>
      <c r="C510" t="s">
        <v>382</v>
      </c>
      <c r="D510" s="27" t="s">
        <v>725</v>
      </c>
      <c r="E510" t="s">
        <v>136</v>
      </c>
      <c r="F510" t="s">
        <v>137</v>
      </c>
      <c r="G510" t="s">
        <v>385</v>
      </c>
      <c r="H510" t="s">
        <v>384</v>
      </c>
      <c r="I510" t="s">
        <v>138</v>
      </c>
      <c r="J510" s="149">
        <v>1134879452</v>
      </c>
      <c r="K510" s="149">
        <v>1000249315</v>
      </c>
      <c r="L510" s="138">
        <v>1000974447.22</v>
      </c>
      <c r="M510" s="150">
        <v>9.1</v>
      </c>
    </row>
    <row r="511" spans="2:13">
      <c r="B511" s="137" t="s">
        <v>143</v>
      </c>
      <c r="C511" t="s">
        <v>382</v>
      </c>
      <c r="D511" s="27" t="s">
        <v>725</v>
      </c>
      <c r="E511" t="s">
        <v>136</v>
      </c>
      <c r="F511" t="s">
        <v>137</v>
      </c>
      <c r="G511" t="s">
        <v>386</v>
      </c>
      <c r="H511" t="s">
        <v>387</v>
      </c>
      <c r="I511" t="s">
        <v>138</v>
      </c>
      <c r="J511" s="149">
        <v>1088742466</v>
      </c>
      <c r="K511" s="149">
        <v>1000241803</v>
      </c>
      <c r="L511" s="138">
        <v>1044118192.75</v>
      </c>
      <c r="M511" s="150">
        <v>8.85</v>
      </c>
    </row>
    <row r="512" spans="2:13">
      <c r="B512" s="137" t="s">
        <v>143</v>
      </c>
      <c r="C512" t="s">
        <v>382</v>
      </c>
      <c r="D512" s="27" t="s">
        <v>725</v>
      </c>
      <c r="E512" t="s">
        <v>136</v>
      </c>
      <c r="F512" t="s">
        <v>137</v>
      </c>
      <c r="G512" t="s">
        <v>388</v>
      </c>
      <c r="H512" t="s">
        <v>387</v>
      </c>
      <c r="I512" t="s">
        <v>138</v>
      </c>
      <c r="J512" s="149">
        <v>1088742466</v>
      </c>
      <c r="K512" s="149">
        <v>1000241803</v>
      </c>
      <c r="L512" s="138">
        <v>1044118192.75</v>
      </c>
      <c r="M512" s="150">
        <v>8.85</v>
      </c>
    </row>
    <row r="513" spans="2:13">
      <c r="B513" s="137" t="s">
        <v>143</v>
      </c>
      <c r="C513" t="s">
        <v>382</v>
      </c>
      <c r="D513" s="27" t="s">
        <v>725</v>
      </c>
      <c r="E513" t="s">
        <v>136</v>
      </c>
      <c r="F513" t="s">
        <v>137</v>
      </c>
      <c r="G513" t="s">
        <v>389</v>
      </c>
      <c r="H513" t="s">
        <v>387</v>
      </c>
      <c r="I513" t="s">
        <v>138</v>
      </c>
      <c r="J513" s="149">
        <v>1088742466</v>
      </c>
      <c r="K513" s="149">
        <v>1000241803</v>
      </c>
      <c r="L513" s="138">
        <v>1044118192.75</v>
      </c>
      <c r="M513" s="150">
        <v>8.85</v>
      </c>
    </row>
    <row r="514" spans="2:13">
      <c r="B514" s="137" t="s">
        <v>143</v>
      </c>
      <c r="C514" t="s">
        <v>382</v>
      </c>
      <c r="D514" s="27" t="s">
        <v>725</v>
      </c>
      <c r="E514" t="s">
        <v>136</v>
      </c>
      <c r="F514" t="s">
        <v>137</v>
      </c>
      <c r="G514" t="s">
        <v>390</v>
      </c>
      <c r="H514" t="s">
        <v>387</v>
      </c>
      <c r="I514" t="s">
        <v>138</v>
      </c>
      <c r="J514" s="149">
        <v>1088742466</v>
      </c>
      <c r="K514" s="149">
        <v>1000241803</v>
      </c>
      <c r="L514" s="138">
        <v>1044118192.75</v>
      </c>
      <c r="M514" s="150">
        <v>8.85</v>
      </c>
    </row>
    <row r="515" spans="2:13">
      <c r="B515" s="137" t="s">
        <v>143</v>
      </c>
      <c r="C515" t="s">
        <v>382</v>
      </c>
      <c r="D515" s="27" t="s">
        <v>725</v>
      </c>
      <c r="E515" t="s">
        <v>136</v>
      </c>
      <c r="F515" t="s">
        <v>137</v>
      </c>
      <c r="G515" t="s">
        <v>391</v>
      </c>
      <c r="H515" t="s">
        <v>387</v>
      </c>
      <c r="I515" t="s">
        <v>138</v>
      </c>
      <c r="J515" s="149">
        <v>1088742466</v>
      </c>
      <c r="K515" s="149">
        <v>1000241803</v>
      </c>
      <c r="L515" s="138">
        <v>1044118192.75</v>
      </c>
      <c r="M515" s="150">
        <v>8.85</v>
      </c>
    </row>
    <row r="516" spans="2:13">
      <c r="B516" s="137" t="s">
        <v>143</v>
      </c>
      <c r="C516" t="s">
        <v>382</v>
      </c>
      <c r="D516" s="27" t="s">
        <v>725</v>
      </c>
      <c r="E516" t="s">
        <v>136</v>
      </c>
      <c r="F516" t="s">
        <v>137</v>
      </c>
      <c r="G516" t="s">
        <v>392</v>
      </c>
      <c r="H516" t="s">
        <v>387</v>
      </c>
      <c r="I516" t="s">
        <v>138</v>
      </c>
      <c r="J516" s="149">
        <v>1088742466</v>
      </c>
      <c r="K516" s="149">
        <v>1000241803</v>
      </c>
      <c r="L516" s="138">
        <v>1044118192.75</v>
      </c>
      <c r="M516" s="150">
        <v>8.85</v>
      </c>
    </row>
    <row r="517" spans="2:13">
      <c r="B517" s="137" t="s">
        <v>143</v>
      </c>
      <c r="C517" t="s">
        <v>382</v>
      </c>
      <c r="D517" s="27" t="s">
        <v>725</v>
      </c>
      <c r="E517" t="s">
        <v>136</v>
      </c>
      <c r="F517" t="s">
        <v>137</v>
      </c>
      <c r="G517" t="s">
        <v>393</v>
      </c>
      <c r="H517" t="s">
        <v>387</v>
      </c>
      <c r="I517" t="s">
        <v>138</v>
      </c>
      <c r="J517" s="149">
        <v>1088742466</v>
      </c>
      <c r="K517" s="149">
        <v>1000241803</v>
      </c>
      <c r="L517" s="138">
        <v>1044118192.75</v>
      </c>
      <c r="M517" s="150">
        <v>8.85</v>
      </c>
    </row>
    <row r="518" spans="2:13">
      <c r="B518" s="137" t="s">
        <v>143</v>
      </c>
      <c r="C518" t="s">
        <v>382</v>
      </c>
      <c r="D518" s="27" t="s">
        <v>725</v>
      </c>
      <c r="E518" t="s">
        <v>136</v>
      </c>
      <c r="F518" t="s">
        <v>137</v>
      </c>
      <c r="G518" t="s">
        <v>394</v>
      </c>
      <c r="H518" t="s">
        <v>387</v>
      </c>
      <c r="I518" t="s">
        <v>138</v>
      </c>
      <c r="J518" s="149">
        <v>1088742466</v>
      </c>
      <c r="K518" s="149">
        <v>1000241803</v>
      </c>
      <c r="L518" s="138">
        <v>1044118192.75</v>
      </c>
      <c r="M518" s="150">
        <v>8.85</v>
      </c>
    </row>
    <row r="519" spans="2:13">
      <c r="B519" s="137" t="s">
        <v>143</v>
      </c>
      <c r="C519" t="s">
        <v>382</v>
      </c>
      <c r="D519" s="27" t="s">
        <v>725</v>
      </c>
      <c r="E519" t="s">
        <v>136</v>
      </c>
      <c r="F519" t="s">
        <v>137</v>
      </c>
      <c r="G519" t="s">
        <v>395</v>
      </c>
      <c r="H519" t="s">
        <v>387</v>
      </c>
      <c r="I519" t="s">
        <v>138</v>
      </c>
      <c r="J519" s="149">
        <v>1088742466</v>
      </c>
      <c r="K519" s="149">
        <v>1000241803</v>
      </c>
      <c r="L519" s="138">
        <v>1044118192.75</v>
      </c>
      <c r="M519" s="150">
        <v>8.85</v>
      </c>
    </row>
    <row r="520" spans="2:13">
      <c r="B520" s="137" t="s">
        <v>143</v>
      </c>
      <c r="C520" t="s">
        <v>382</v>
      </c>
      <c r="D520" s="27" t="s">
        <v>725</v>
      </c>
      <c r="E520" t="s">
        <v>136</v>
      </c>
      <c r="F520" t="s">
        <v>137</v>
      </c>
      <c r="G520" t="s">
        <v>396</v>
      </c>
      <c r="H520" t="s">
        <v>387</v>
      </c>
      <c r="I520" t="s">
        <v>138</v>
      </c>
      <c r="J520" s="149">
        <v>1088742466</v>
      </c>
      <c r="K520" s="149">
        <v>1000241803</v>
      </c>
      <c r="L520" s="138">
        <v>1044118192.75</v>
      </c>
      <c r="M520" s="150">
        <v>8.85</v>
      </c>
    </row>
    <row r="521" spans="2:13">
      <c r="B521" s="137" t="s">
        <v>143</v>
      </c>
      <c r="C521" t="s">
        <v>382</v>
      </c>
      <c r="D521" s="27" t="s">
        <v>725</v>
      </c>
      <c r="E521" t="s">
        <v>136</v>
      </c>
      <c r="F521" t="s">
        <v>137</v>
      </c>
      <c r="G521" t="s">
        <v>397</v>
      </c>
      <c r="H521" t="s">
        <v>398</v>
      </c>
      <c r="I521" t="s">
        <v>138</v>
      </c>
      <c r="J521" s="149">
        <v>437435615</v>
      </c>
      <c r="K521" s="149">
        <v>401575461</v>
      </c>
      <c r="L521" s="138">
        <v>401488210.82999998</v>
      </c>
      <c r="M521" s="150">
        <v>8</v>
      </c>
    </row>
    <row r="522" spans="2:13">
      <c r="B522" s="137" t="s">
        <v>143</v>
      </c>
      <c r="C522" t="s">
        <v>382</v>
      </c>
      <c r="D522" s="27" t="s">
        <v>725</v>
      </c>
      <c r="E522" t="s">
        <v>136</v>
      </c>
      <c r="F522" t="s">
        <v>137</v>
      </c>
      <c r="G522" t="s">
        <v>504</v>
      </c>
      <c r="H522" t="s">
        <v>384</v>
      </c>
      <c r="I522" t="s">
        <v>138</v>
      </c>
      <c r="J522" s="149">
        <v>1089504110</v>
      </c>
      <c r="K522" s="149">
        <v>1000762810</v>
      </c>
      <c r="L522" s="138">
        <v>1000983675.03</v>
      </c>
      <c r="M522" s="150">
        <v>9.1</v>
      </c>
    </row>
    <row r="523" spans="2:13">
      <c r="B523" s="137" t="s">
        <v>143</v>
      </c>
      <c r="C523" t="s">
        <v>382</v>
      </c>
      <c r="D523" s="27" t="s">
        <v>725</v>
      </c>
      <c r="E523" t="s">
        <v>136</v>
      </c>
      <c r="F523" t="s">
        <v>137</v>
      </c>
      <c r="G523" t="s">
        <v>505</v>
      </c>
      <c r="H523" t="s">
        <v>384</v>
      </c>
      <c r="I523" t="s">
        <v>138</v>
      </c>
      <c r="J523" s="149">
        <v>1089504110</v>
      </c>
      <c r="K523" s="149">
        <v>1000762810</v>
      </c>
      <c r="L523" s="138">
        <v>1000983675.03</v>
      </c>
      <c r="M523" s="150">
        <v>9.1</v>
      </c>
    </row>
    <row r="524" spans="2:13">
      <c r="B524" s="137" t="s">
        <v>143</v>
      </c>
      <c r="C524" t="s">
        <v>382</v>
      </c>
      <c r="D524" s="27" t="s">
        <v>725</v>
      </c>
      <c r="E524" t="s">
        <v>136</v>
      </c>
      <c r="F524" t="s">
        <v>137</v>
      </c>
      <c r="G524" t="s">
        <v>506</v>
      </c>
      <c r="H524" t="s">
        <v>384</v>
      </c>
      <c r="I524" t="s">
        <v>138</v>
      </c>
      <c r="J524" s="149">
        <v>1089504110</v>
      </c>
      <c r="K524" s="149">
        <v>1000762810</v>
      </c>
      <c r="L524" s="138">
        <v>1000983675.03</v>
      </c>
      <c r="M524" s="150">
        <v>9.1</v>
      </c>
    </row>
    <row r="525" spans="2:13">
      <c r="B525" s="137" t="s">
        <v>143</v>
      </c>
      <c r="C525" t="s">
        <v>382</v>
      </c>
      <c r="D525" s="27" t="s">
        <v>725</v>
      </c>
      <c r="E525" t="s">
        <v>136</v>
      </c>
      <c r="F525" t="s">
        <v>137</v>
      </c>
      <c r="G525" t="s">
        <v>507</v>
      </c>
      <c r="H525" t="s">
        <v>384</v>
      </c>
      <c r="I525" t="s">
        <v>138</v>
      </c>
      <c r="J525" s="149">
        <v>1089504110</v>
      </c>
      <c r="K525" s="149">
        <v>1000762810</v>
      </c>
      <c r="L525" s="138">
        <v>1000983675.03</v>
      </c>
      <c r="M525" s="150">
        <v>9.1</v>
      </c>
    </row>
    <row r="526" spans="2:13">
      <c r="B526" s="137" t="s">
        <v>143</v>
      </c>
      <c r="C526" t="s">
        <v>382</v>
      </c>
      <c r="D526" s="27" t="s">
        <v>725</v>
      </c>
      <c r="E526" t="s">
        <v>136</v>
      </c>
      <c r="F526" t="s">
        <v>137</v>
      </c>
      <c r="G526" t="s">
        <v>508</v>
      </c>
      <c r="H526" t="s">
        <v>384</v>
      </c>
      <c r="I526" t="s">
        <v>138</v>
      </c>
      <c r="J526" s="149">
        <v>1089504110</v>
      </c>
      <c r="K526" s="149">
        <v>1000762810</v>
      </c>
      <c r="L526" s="138">
        <v>1000983675.03</v>
      </c>
      <c r="M526" s="150">
        <v>9.1</v>
      </c>
    </row>
    <row r="527" spans="2:13">
      <c r="B527" s="137" t="s">
        <v>143</v>
      </c>
      <c r="C527" t="s">
        <v>382</v>
      </c>
      <c r="D527" s="27" t="s">
        <v>725</v>
      </c>
      <c r="E527" t="s">
        <v>136</v>
      </c>
      <c r="F527" t="s">
        <v>137</v>
      </c>
      <c r="G527" t="s">
        <v>509</v>
      </c>
      <c r="H527" t="s">
        <v>384</v>
      </c>
      <c r="I527" t="s">
        <v>138</v>
      </c>
      <c r="J527" s="149">
        <v>1089504110</v>
      </c>
      <c r="K527" s="149">
        <v>1000762810</v>
      </c>
      <c r="L527" s="138">
        <v>1000983675.03</v>
      </c>
      <c r="M527" s="150">
        <v>9.1</v>
      </c>
    </row>
    <row r="528" spans="2:13">
      <c r="B528" s="137" t="s">
        <v>143</v>
      </c>
      <c r="C528" t="s">
        <v>382</v>
      </c>
      <c r="D528" s="27" t="s">
        <v>725</v>
      </c>
      <c r="E528" t="s">
        <v>136</v>
      </c>
      <c r="F528" t="s">
        <v>137</v>
      </c>
      <c r="G528" t="s">
        <v>510</v>
      </c>
      <c r="H528" t="s">
        <v>384</v>
      </c>
      <c r="I528" t="s">
        <v>138</v>
      </c>
      <c r="J528" s="149">
        <v>1089504110</v>
      </c>
      <c r="K528" s="149">
        <v>1000762810</v>
      </c>
      <c r="L528" s="138">
        <v>1000983675.03</v>
      </c>
      <c r="M528" s="150">
        <v>9.1</v>
      </c>
    </row>
    <row r="529" spans="2:13">
      <c r="B529" s="137" t="s">
        <v>143</v>
      </c>
      <c r="C529" t="s">
        <v>382</v>
      </c>
      <c r="D529" s="27" t="s">
        <v>725</v>
      </c>
      <c r="E529" t="s">
        <v>136</v>
      </c>
      <c r="F529" t="s">
        <v>137</v>
      </c>
      <c r="G529" t="s">
        <v>511</v>
      </c>
      <c r="H529" t="s">
        <v>384</v>
      </c>
      <c r="I529" t="s">
        <v>138</v>
      </c>
      <c r="J529" s="149">
        <v>1089504110</v>
      </c>
      <c r="K529" s="149">
        <v>1000762810</v>
      </c>
      <c r="L529" s="138">
        <v>1000983675.03</v>
      </c>
      <c r="M529" s="150">
        <v>9.1</v>
      </c>
    </row>
    <row r="530" spans="2:13">
      <c r="B530" s="137" t="s">
        <v>143</v>
      </c>
      <c r="C530" t="s">
        <v>382</v>
      </c>
      <c r="D530" s="27" t="s">
        <v>725</v>
      </c>
      <c r="E530" t="s">
        <v>136</v>
      </c>
      <c r="F530" t="s">
        <v>137</v>
      </c>
      <c r="G530" t="s">
        <v>658</v>
      </c>
      <c r="H530" t="s">
        <v>659</v>
      </c>
      <c r="I530" t="s">
        <v>138</v>
      </c>
      <c r="J530" s="149">
        <v>1090246575</v>
      </c>
      <c r="K530" s="149">
        <v>1001233850</v>
      </c>
      <c r="L530" s="138">
        <v>1012038833.6900001</v>
      </c>
      <c r="M530" s="150">
        <v>8.89</v>
      </c>
    </row>
    <row r="531" spans="2:13">
      <c r="B531" s="137" t="s">
        <v>143</v>
      </c>
      <c r="C531" t="s">
        <v>382</v>
      </c>
      <c r="D531" s="27" t="s">
        <v>725</v>
      </c>
      <c r="E531" t="s">
        <v>136</v>
      </c>
      <c r="F531" t="s">
        <v>137</v>
      </c>
      <c r="G531" t="s">
        <v>660</v>
      </c>
      <c r="H531" t="s">
        <v>659</v>
      </c>
      <c r="I531" t="s">
        <v>138</v>
      </c>
      <c r="J531" s="149">
        <v>1090246575</v>
      </c>
      <c r="K531" s="149">
        <v>1001233850</v>
      </c>
      <c r="L531" s="138">
        <v>1012038833.6900001</v>
      </c>
      <c r="M531" s="150">
        <v>8.89</v>
      </c>
    </row>
    <row r="532" spans="2:13">
      <c r="B532" s="137" t="s">
        <v>143</v>
      </c>
      <c r="C532" t="s">
        <v>382</v>
      </c>
      <c r="D532" s="27" t="s">
        <v>725</v>
      </c>
      <c r="E532" t="s">
        <v>136</v>
      </c>
      <c r="F532" t="s">
        <v>137</v>
      </c>
      <c r="G532" t="s">
        <v>661</v>
      </c>
      <c r="H532" t="s">
        <v>659</v>
      </c>
      <c r="I532" t="s">
        <v>138</v>
      </c>
      <c r="J532" s="149">
        <v>1090246575</v>
      </c>
      <c r="K532" s="149">
        <v>1001233850</v>
      </c>
      <c r="L532" s="138">
        <v>1012038833.6900001</v>
      </c>
      <c r="M532" s="150">
        <v>8.89</v>
      </c>
    </row>
    <row r="533" spans="2:13">
      <c r="B533" s="137" t="s">
        <v>143</v>
      </c>
      <c r="C533" t="s">
        <v>382</v>
      </c>
      <c r="D533" s="27" t="s">
        <v>725</v>
      </c>
      <c r="E533" t="s">
        <v>136</v>
      </c>
      <c r="F533" t="s">
        <v>137</v>
      </c>
      <c r="G533" t="s">
        <v>662</v>
      </c>
      <c r="H533" t="s">
        <v>659</v>
      </c>
      <c r="I533" t="s">
        <v>138</v>
      </c>
      <c r="J533" s="149">
        <v>1090246575</v>
      </c>
      <c r="K533" s="149">
        <v>1001233850</v>
      </c>
      <c r="L533" s="138">
        <v>1012038833.6900001</v>
      </c>
      <c r="M533" s="150">
        <v>8.89</v>
      </c>
    </row>
    <row r="534" spans="2:13">
      <c r="B534" s="137" t="s">
        <v>143</v>
      </c>
      <c r="C534" t="s">
        <v>382</v>
      </c>
      <c r="D534" s="27" t="s">
        <v>725</v>
      </c>
      <c r="E534" t="s">
        <v>136</v>
      </c>
      <c r="F534" t="s">
        <v>137</v>
      </c>
      <c r="G534" t="s">
        <v>663</v>
      </c>
      <c r="H534" t="s">
        <v>659</v>
      </c>
      <c r="I534" t="s">
        <v>138</v>
      </c>
      <c r="J534" s="149">
        <v>1090246575</v>
      </c>
      <c r="K534" s="149">
        <v>1001233850</v>
      </c>
      <c r="L534" s="138">
        <v>1012038833.6900001</v>
      </c>
      <c r="M534" s="150">
        <v>8.89</v>
      </c>
    </row>
    <row r="535" spans="2:13">
      <c r="B535" s="137" t="s">
        <v>143</v>
      </c>
      <c r="C535" t="s">
        <v>382</v>
      </c>
      <c r="D535" s="27" t="s">
        <v>725</v>
      </c>
      <c r="E535" t="s">
        <v>136</v>
      </c>
      <c r="F535" t="s">
        <v>137</v>
      </c>
      <c r="G535" t="s">
        <v>664</v>
      </c>
      <c r="H535" t="s">
        <v>659</v>
      </c>
      <c r="I535" t="s">
        <v>138</v>
      </c>
      <c r="J535" s="149">
        <v>1090246575</v>
      </c>
      <c r="K535" s="149">
        <v>1001233850</v>
      </c>
      <c r="L535" s="138">
        <v>1012038833.6900001</v>
      </c>
      <c r="M535" s="150">
        <v>8.89</v>
      </c>
    </row>
    <row r="536" spans="2:13">
      <c r="B536" s="137" t="s">
        <v>143</v>
      </c>
      <c r="C536" t="s">
        <v>382</v>
      </c>
      <c r="D536" s="27" t="s">
        <v>725</v>
      </c>
      <c r="E536" t="s">
        <v>136</v>
      </c>
      <c r="F536" t="s">
        <v>137</v>
      </c>
      <c r="G536" t="s">
        <v>665</v>
      </c>
      <c r="H536" t="s">
        <v>659</v>
      </c>
      <c r="I536" t="s">
        <v>138</v>
      </c>
      <c r="J536" s="149">
        <v>1090246575</v>
      </c>
      <c r="K536" s="149">
        <v>1001233850</v>
      </c>
      <c r="L536" s="138">
        <v>1012038833.6900001</v>
      </c>
      <c r="M536" s="150">
        <v>8.89</v>
      </c>
    </row>
    <row r="537" spans="2:13">
      <c r="B537" s="137" t="s">
        <v>143</v>
      </c>
      <c r="C537" t="s">
        <v>382</v>
      </c>
      <c r="D537" s="27" t="s">
        <v>725</v>
      </c>
      <c r="E537" t="s">
        <v>136</v>
      </c>
      <c r="F537" t="s">
        <v>137</v>
      </c>
      <c r="G537" t="s">
        <v>666</v>
      </c>
      <c r="H537" t="s">
        <v>659</v>
      </c>
      <c r="I537" t="s">
        <v>138</v>
      </c>
      <c r="J537" s="149">
        <v>1090246575</v>
      </c>
      <c r="K537" s="149">
        <v>1001233850</v>
      </c>
      <c r="L537" s="138">
        <v>1012038833.6900001</v>
      </c>
      <c r="M537" s="150">
        <v>8.89</v>
      </c>
    </row>
    <row r="538" spans="2:13">
      <c r="B538" s="137" t="s">
        <v>143</v>
      </c>
      <c r="C538" t="s">
        <v>382</v>
      </c>
      <c r="D538" s="27" t="s">
        <v>725</v>
      </c>
      <c r="E538" t="s">
        <v>136</v>
      </c>
      <c r="F538" t="s">
        <v>137</v>
      </c>
      <c r="G538" t="s">
        <v>667</v>
      </c>
      <c r="H538" t="s">
        <v>659</v>
      </c>
      <c r="I538" t="s">
        <v>138</v>
      </c>
      <c r="J538" s="149">
        <v>1090246575</v>
      </c>
      <c r="K538" s="149">
        <v>1001233850</v>
      </c>
      <c r="L538" s="138">
        <v>1012038833.6900001</v>
      </c>
      <c r="M538" s="150">
        <v>8.89</v>
      </c>
    </row>
    <row r="539" spans="2:13">
      <c r="B539" s="137" t="s">
        <v>143</v>
      </c>
      <c r="C539" t="s">
        <v>382</v>
      </c>
      <c r="D539" s="27" t="s">
        <v>725</v>
      </c>
      <c r="E539" t="s">
        <v>136</v>
      </c>
      <c r="F539" t="s">
        <v>137</v>
      </c>
      <c r="G539" t="s">
        <v>668</v>
      </c>
      <c r="H539" t="s">
        <v>659</v>
      </c>
      <c r="I539" t="s">
        <v>138</v>
      </c>
      <c r="J539" s="149">
        <v>1090246575</v>
      </c>
      <c r="K539" s="149">
        <v>1001233850</v>
      </c>
      <c r="L539" s="138">
        <v>1012038833.6900001</v>
      </c>
      <c r="M539" s="150">
        <v>8.89</v>
      </c>
    </row>
    <row r="540" spans="2:13">
      <c r="B540" s="137" t="s">
        <v>143</v>
      </c>
      <c r="C540" t="s">
        <v>382</v>
      </c>
      <c r="D540" s="27" t="s">
        <v>725</v>
      </c>
      <c r="E540" t="s">
        <v>136</v>
      </c>
      <c r="F540" t="s">
        <v>137</v>
      </c>
      <c r="G540" t="s">
        <v>669</v>
      </c>
      <c r="H540" t="s">
        <v>659</v>
      </c>
      <c r="I540" t="s">
        <v>138</v>
      </c>
      <c r="J540" s="149">
        <v>1090246575</v>
      </c>
      <c r="K540" s="149">
        <v>1001233850</v>
      </c>
      <c r="L540" s="138">
        <v>1012038833.6900001</v>
      </c>
      <c r="M540" s="150">
        <v>8.89</v>
      </c>
    </row>
    <row r="541" spans="2:13">
      <c r="B541" s="137" t="s">
        <v>143</v>
      </c>
      <c r="C541" t="s">
        <v>382</v>
      </c>
      <c r="D541" s="27" t="s">
        <v>725</v>
      </c>
      <c r="E541" t="s">
        <v>136</v>
      </c>
      <c r="F541" t="s">
        <v>137</v>
      </c>
      <c r="G541" t="s">
        <v>670</v>
      </c>
      <c r="H541" t="s">
        <v>659</v>
      </c>
      <c r="I541" t="s">
        <v>138</v>
      </c>
      <c r="J541" s="149">
        <v>1090246575</v>
      </c>
      <c r="K541" s="149">
        <v>1001233850</v>
      </c>
      <c r="L541" s="138">
        <v>1012038833.6900001</v>
      </c>
      <c r="M541" s="150">
        <v>8.89</v>
      </c>
    </row>
    <row r="542" spans="2:13">
      <c r="B542" s="137" t="s">
        <v>143</v>
      </c>
      <c r="C542" t="s">
        <v>382</v>
      </c>
      <c r="D542" s="27" t="s">
        <v>725</v>
      </c>
      <c r="E542" t="s">
        <v>136</v>
      </c>
      <c r="F542" t="s">
        <v>137</v>
      </c>
      <c r="G542" t="s">
        <v>671</v>
      </c>
      <c r="H542" t="s">
        <v>659</v>
      </c>
      <c r="I542" t="s">
        <v>138</v>
      </c>
      <c r="J542" s="149">
        <v>1090246575</v>
      </c>
      <c r="K542" s="149">
        <v>1001233850</v>
      </c>
      <c r="L542" s="138">
        <v>1012038833.6900001</v>
      </c>
      <c r="M542" s="150">
        <v>8.89</v>
      </c>
    </row>
    <row r="543" spans="2:13">
      <c r="B543" s="137" t="s">
        <v>143</v>
      </c>
      <c r="C543" t="s">
        <v>382</v>
      </c>
      <c r="D543" s="27" t="s">
        <v>725</v>
      </c>
      <c r="E543" t="s">
        <v>136</v>
      </c>
      <c r="F543" t="s">
        <v>137</v>
      </c>
      <c r="G543" t="s">
        <v>672</v>
      </c>
      <c r="H543" t="s">
        <v>659</v>
      </c>
      <c r="I543" t="s">
        <v>138</v>
      </c>
      <c r="J543" s="149">
        <v>1090246575</v>
      </c>
      <c r="K543" s="149">
        <v>1001233850</v>
      </c>
      <c r="L543" s="138">
        <v>1012038833.6900001</v>
      </c>
      <c r="M543" s="150">
        <v>8.89</v>
      </c>
    </row>
    <row r="544" spans="2:13">
      <c r="B544" s="137" t="s">
        <v>143</v>
      </c>
      <c r="C544" t="s">
        <v>382</v>
      </c>
      <c r="D544" s="27" t="s">
        <v>725</v>
      </c>
      <c r="E544" t="s">
        <v>136</v>
      </c>
      <c r="F544" t="s">
        <v>137</v>
      </c>
      <c r="G544" t="s">
        <v>673</v>
      </c>
      <c r="H544" t="s">
        <v>659</v>
      </c>
      <c r="I544" t="s">
        <v>138</v>
      </c>
      <c r="J544" s="149">
        <v>1090246575</v>
      </c>
      <c r="K544" s="149">
        <v>1001233850</v>
      </c>
      <c r="L544" s="138">
        <v>1012038833.6900001</v>
      </c>
      <c r="M544" s="150">
        <v>8.89</v>
      </c>
    </row>
    <row r="545" spans="2:13">
      <c r="B545" s="137" t="s">
        <v>143</v>
      </c>
      <c r="C545" t="s">
        <v>382</v>
      </c>
      <c r="D545" s="27" t="s">
        <v>725</v>
      </c>
      <c r="E545" t="s">
        <v>136</v>
      </c>
      <c r="F545" t="s">
        <v>137</v>
      </c>
      <c r="G545" t="s">
        <v>674</v>
      </c>
      <c r="H545" t="s">
        <v>659</v>
      </c>
      <c r="I545" t="s">
        <v>138</v>
      </c>
      <c r="J545" s="149">
        <v>1090246575</v>
      </c>
      <c r="K545" s="149">
        <v>1001233850</v>
      </c>
      <c r="L545" s="138">
        <v>1012038833.6900001</v>
      </c>
      <c r="M545" s="150">
        <v>8.89</v>
      </c>
    </row>
    <row r="546" spans="2:13">
      <c r="B546" s="137" t="s">
        <v>143</v>
      </c>
      <c r="C546" t="s">
        <v>382</v>
      </c>
      <c r="D546" s="27" t="s">
        <v>725</v>
      </c>
      <c r="E546" t="s">
        <v>136</v>
      </c>
      <c r="F546" t="s">
        <v>137</v>
      </c>
      <c r="G546" t="s">
        <v>675</v>
      </c>
      <c r="H546" t="s">
        <v>659</v>
      </c>
      <c r="I546" t="s">
        <v>138</v>
      </c>
      <c r="J546" s="149">
        <v>1090246575</v>
      </c>
      <c r="K546" s="149">
        <v>1001233850</v>
      </c>
      <c r="L546" s="138">
        <v>1012038833.6900001</v>
      </c>
      <c r="M546" s="150">
        <v>8.89</v>
      </c>
    </row>
    <row r="547" spans="2:13">
      <c r="B547" s="137" t="s">
        <v>143</v>
      </c>
      <c r="C547" t="s">
        <v>382</v>
      </c>
      <c r="D547" s="27" t="s">
        <v>725</v>
      </c>
      <c r="E547" t="s">
        <v>136</v>
      </c>
      <c r="F547" t="s">
        <v>137</v>
      </c>
      <c r="G547" t="s">
        <v>676</v>
      </c>
      <c r="H547" t="s">
        <v>659</v>
      </c>
      <c r="I547" t="s">
        <v>138</v>
      </c>
      <c r="J547" s="149">
        <v>1090246575</v>
      </c>
      <c r="K547" s="149">
        <v>1001233850</v>
      </c>
      <c r="L547" s="138">
        <v>1012038833.6900001</v>
      </c>
      <c r="M547" s="150">
        <v>8.89</v>
      </c>
    </row>
    <row r="548" spans="2:13">
      <c r="B548" s="137" t="s">
        <v>143</v>
      </c>
      <c r="C548" t="s">
        <v>382</v>
      </c>
      <c r="D548" s="27" t="s">
        <v>725</v>
      </c>
      <c r="E548" t="s">
        <v>136</v>
      </c>
      <c r="F548" t="s">
        <v>137</v>
      </c>
      <c r="G548" t="s">
        <v>677</v>
      </c>
      <c r="H548" t="s">
        <v>659</v>
      </c>
      <c r="I548" t="s">
        <v>138</v>
      </c>
      <c r="J548" s="149">
        <v>1090246575</v>
      </c>
      <c r="K548" s="149">
        <v>1001233850</v>
      </c>
      <c r="L548" s="138">
        <v>1012038833.6900001</v>
      </c>
      <c r="M548" s="150">
        <v>8.89</v>
      </c>
    </row>
    <row r="549" spans="2:13">
      <c r="B549" s="137" t="s">
        <v>143</v>
      </c>
      <c r="C549" t="s">
        <v>382</v>
      </c>
      <c r="D549" s="27" t="s">
        <v>725</v>
      </c>
      <c r="E549" t="s">
        <v>136</v>
      </c>
      <c r="F549" t="s">
        <v>137</v>
      </c>
      <c r="G549" t="s">
        <v>678</v>
      </c>
      <c r="H549" t="s">
        <v>659</v>
      </c>
      <c r="I549" t="s">
        <v>138</v>
      </c>
      <c r="J549" s="149">
        <v>1090246575</v>
      </c>
      <c r="K549" s="149">
        <v>1001233850</v>
      </c>
      <c r="L549" s="138">
        <v>1012038833.6900001</v>
      </c>
      <c r="M549" s="150">
        <v>8.89</v>
      </c>
    </row>
    <row r="550" spans="2:13">
      <c r="B550" s="137" t="s">
        <v>143</v>
      </c>
      <c r="C550" t="s">
        <v>382</v>
      </c>
      <c r="D550" s="27" t="s">
        <v>725</v>
      </c>
      <c r="E550" t="s">
        <v>136</v>
      </c>
      <c r="F550" t="s">
        <v>137</v>
      </c>
      <c r="G550" t="s">
        <v>679</v>
      </c>
      <c r="H550" t="s">
        <v>659</v>
      </c>
      <c r="I550" t="s">
        <v>138</v>
      </c>
      <c r="J550" s="149">
        <v>1090246575</v>
      </c>
      <c r="K550" s="149">
        <v>1001233850</v>
      </c>
      <c r="L550" s="138">
        <v>1012038833.6900001</v>
      </c>
      <c r="M550" s="150">
        <v>8.89</v>
      </c>
    </row>
    <row r="551" spans="2:13">
      <c r="B551" s="137" t="s">
        <v>143</v>
      </c>
      <c r="C551" t="s">
        <v>382</v>
      </c>
      <c r="D551" s="27" t="s">
        <v>725</v>
      </c>
      <c r="E551" t="s">
        <v>136</v>
      </c>
      <c r="F551" t="s">
        <v>137</v>
      </c>
      <c r="G551" t="s">
        <v>680</v>
      </c>
      <c r="H551" t="s">
        <v>659</v>
      </c>
      <c r="I551" t="s">
        <v>138</v>
      </c>
      <c r="J551" s="149">
        <v>1090246575</v>
      </c>
      <c r="K551" s="149">
        <v>1001233850</v>
      </c>
      <c r="L551" s="138">
        <v>1012038833.6900001</v>
      </c>
      <c r="M551" s="150">
        <v>8.89</v>
      </c>
    </row>
    <row r="552" spans="2:13">
      <c r="B552" s="137" t="s">
        <v>143</v>
      </c>
      <c r="C552" t="s">
        <v>382</v>
      </c>
      <c r="D552" s="27" t="s">
        <v>725</v>
      </c>
      <c r="E552" t="s">
        <v>136</v>
      </c>
      <c r="F552" t="s">
        <v>137</v>
      </c>
      <c r="G552" t="s">
        <v>681</v>
      </c>
      <c r="H552" t="s">
        <v>659</v>
      </c>
      <c r="I552" t="s">
        <v>138</v>
      </c>
      <c r="J552" s="149">
        <v>1090246575</v>
      </c>
      <c r="K552" s="149">
        <v>1001233850</v>
      </c>
      <c r="L552" s="138">
        <v>1012038833.6900001</v>
      </c>
      <c r="M552" s="150">
        <v>8.89</v>
      </c>
    </row>
    <row r="553" spans="2:13">
      <c r="B553" s="137" t="s">
        <v>143</v>
      </c>
      <c r="C553" t="s">
        <v>382</v>
      </c>
      <c r="D553" s="27" t="s">
        <v>725</v>
      </c>
      <c r="E553" t="s">
        <v>136</v>
      </c>
      <c r="F553" t="s">
        <v>137</v>
      </c>
      <c r="G553" t="s">
        <v>682</v>
      </c>
      <c r="H553" t="s">
        <v>659</v>
      </c>
      <c r="I553" t="s">
        <v>138</v>
      </c>
      <c r="J553" s="149">
        <v>1090246575</v>
      </c>
      <c r="K553" s="149">
        <v>1001233850</v>
      </c>
      <c r="L553" s="138">
        <v>1012038833.6900001</v>
      </c>
      <c r="M553" s="150">
        <v>8.89</v>
      </c>
    </row>
    <row r="554" spans="2:13">
      <c r="B554" s="137" t="s">
        <v>143</v>
      </c>
      <c r="C554" t="s">
        <v>382</v>
      </c>
      <c r="D554" s="27" t="s">
        <v>725</v>
      </c>
      <c r="E554" t="s">
        <v>136</v>
      </c>
      <c r="F554" t="s">
        <v>137</v>
      </c>
      <c r="G554" t="s">
        <v>683</v>
      </c>
      <c r="H554" t="s">
        <v>659</v>
      </c>
      <c r="I554" t="s">
        <v>138</v>
      </c>
      <c r="J554" s="149">
        <v>1090246575</v>
      </c>
      <c r="K554" s="149">
        <v>1001233850</v>
      </c>
      <c r="L554" s="138">
        <v>1012038833.6900001</v>
      </c>
      <c r="M554" s="150">
        <v>8.89</v>
      </c>
    </row>
    <row r="555" spans="2:13">
      <c r="B555" s="137" t="s">
        <v>143</v>
      </c>
      <c r="C555" t="s">
        <v>382</v>
      </c>
      <c r="D555" s="27" t="s">
        <v>725</v>
      </c>
      <c r="E555" t="s">
        <v>136</v>
      </c>
      <c r="F555" t="s">
        <v>137</v>
      </c>
      <c r="G555" t="s">
        <v>684</v>
      </c>
      <c r="H555" t="s">
        <v>685</v>
      </c>
      <c r="I555" t="s">
        <v>138</v>
      </c>
      <c r="J555" s="149">
        <v>5451232877</v>
      </c>
      <c r="K555" s="149">
        <v>5006859474</v>
      </c>
      <c r="L555" s="138">
        <v>5054780424.0600004</v>
      </c>
      <c r="M555" s="150">
        <v>8.85</v>
      </c>
    </row>
    <row r="556" spans="2:13">
      <c r="B556" s="137" t="s">
        <v>143</v>
      </c>
      <c r="C556" t="s">
        <v>382</v>
      </c>
      <c r="D556" s="27" t="s">
        <v>725</v>
      </c>
      <c r="E556" t="s">
        <v>136</v>
      </c>
      <c r="F556" t="s">
        <v>137</v>
      </c>
      <c r="G556" t="s">
        <v>686</v>
      </c>
      <c r="H556" t="s">
        <v>685</v>
      </c>
      <c r="I556" t="s">
        <v>138</v>
      </c>
      <c r="J556" s="149">
        <v>5451232877</v>
      </c>
      <c r="K556" s="149">
        <v>5006859474</v>
      </c>
      <c r="L556" s="138">
        <v>5054780424.0600004</v>
      </c>
      <c r="M556" s="150">
        <v>8.85</v>
      </c>
    </row>
    <row r="557" spans="2:13">
      <c r="B557" s="137" t="s">
        <v>143</v>
      </c>
      <c r="C557" t="s">
        <v>382</v>
      </c>
      <c r="D557" s="27" t="s">
        <v>725</v>
      </c>
      <c r="E557" t="s">
        <v>136</v>
      </c>
      <c r="F557" t="s">
        <v>137</v>
      </c>
      <c r="G557" t="s">
        <v>687</v>
      </c>
      <c r="H557" t="s">
        <v>399</v>
      </c>
      <c r="I557" t="s">
        <v>138</v>
      </c>
      <c r="J557" s="149">
        <v>1164999999</v>
      </c>
      <c r="K557" s="149">
        <v>1066861310</v>
      </c>
      <c r="L557" s="138">
        <v>1071272860.8</v>
      </c>
      <c r="M557" s="150">
        <v>8.25</v>
      </c>
    </row>
    <row r="558" spans="2:13">
      <c r="B558" s="137" t="s">
        <v>143</v>
      </c>
      <c r="C558" t="s">
        <v>382</v>
      </c>
      <c r="D558" s="27" t="s">
        <v>725</v>
      </c>
      <c r="E558" t="s">
        <v>136</v>
      </c>
      <c r="F558" t="s">
        <v>137</v>
      </c>
      <c r="G558" t="s">
        <v>688</v>
      </c>
      <c r="H558" t="s">
        <v>399</v>
      </c>
      <c r="I558" t="s">
        <v>138</v>
      </c>
      <c r="J558" s="149">
        <v>1164999999</v>
      </c>
      <c r="K558" s="149">
        <v>1066861310</v>
      </c>
      <c r="L558" s="138">
        <v>1071272860.8</v>
      </c>
      <c r="M558" s="150">
        <v>8.25</v>
      </c>
    </row>
    <row r="559" spans="2:13">
      <c r="B559" s="137" t="s">
        <v>143</v>
      </c>
      <c r="C559" t="s">
        <v>382</v>
      </c>
      <c r="D559" s="27" t="s">
        <v>725</v>
      </c>
      <c r="E559" t="s">
        <v>136</v>
      </c>
      <c r="F559" t="s">
        <v>137</v>
      </c>
      <c r="G559" t="s">
        <v>689</v>
      </c>
      <c r="H559" t="s">
        <v>399</v>
      </c>
      <c r="I559" t="s">
        <v>138</v>
      </c>
      <c r="J559" s="149">
        <v>1164999999</v>
      </c>
      <c r="K559" s="149">
        <v>1066861310</v>
      </c>
      <c r="L559" s="138">
        <v>1071272860.8</v>
      </c>
      <c r="M559" s="150">
        <v>8.25</v>
      </c>
    </row>
    <row r="560" spans="2:13">
      <c r="B560" s="137" t="s">
        <v>143</v>
      </c>
      <c r="C560" t="s">
        <v>382</v>
      </c>
      <c r="D560" s="27" t="s">
        <v>725</v>
      </c>
      <c r="E560" t="s">
        <v>136</v>
      </c>
      <c r="F560" t="s">
        <v>137</v>
      </c>
      <c r="G560" t="s">
        <v>690</v>
      </c>
      <c r="H560" t="s">
        <v>399</v>
      </c>
      <c r="I560" t="s">
        <v>138</v>
      </c>
      <c r="J560" s="149">
        <v>1164999999</v>
      </c>
      <c r="K560" s="149">
        <v>1066861310</v>
      </c>
      <c r="L560" s="138">
        <v>1071272860.8</v>
      </c>
      <c r="M560" s="150">
        <v>8.25</v>
      </c>
    </row>
    <row r="561" spans="2:13">
      <c r="B561" s="137" t="s">
        <v>143</v>
      </c>
      <c r="C561" t="s">
        <v>382</v>
      </c>
      <c r="D561" s="27" t="s">
        <v>725</v>
      </c>
      <c r="E561" t="s">
        <v>136</v>
      </c>
      <c r="F561" t="s">
        <v>137</v>
      </c>
      <c r="G561" t="s">
        <v>690</v>
      </c>
      <c r="H561" t="s">
        <v>399</v>
      </c>
      <c r="I561" t="s">
        <v>138</v>
      </c>
      <c r="J561" s="149">
        <v>1164999999</v>
      </c>
      <c r="K561" s="149">
        <v>1066861310</v>
      </c>
      <c r="L561" s="138">
        <v>1071272860.8</v>
      </c>
      <c r="M561" s="150">
        <v>8.25</v>
      </c>
    </row>
    <row r="562" spans="2:13">
      <c r="B562" s="137" t="s">
        <v>143</v>
      </c>
      <c r="C562" t="s">
        <v>382</v>
      </c>
      <c r="D562" s="27" t="s">
        <v>725</v>
      </c>
      <c r="E562" t="s">
        <v>136</v>
      </c>
      <c r="F562" t="s">
        <v>137</v>
      </c>
      <c r="G562" t="s">
        <v>691</v>
      </c>
      <c r="H562" t="s">
        <v>692</v>
      </c>
      <c r="I562" t="s">
        <v>138</v>
      </c>
      <c r="J562" s="149">
        <v>210671231</v>
      </c>
      <c r="K562" s="149">
        <v>203398809</v>
      </c>
      <c r="L562" s="138">
        <v>203922687.88999999</v>
      </c>
      <c r="M562" s="150">
        <v>9.5</v>
      </c>
    </row>
    <row r="563" spans="2:13">
      <c r="B563" s="137" t="s">
        <v>143</v>
      </c>
      <c r="C563" t="s">
        <v>382</v>
      </c>
      <c r="D563" s="27" t="s">
        <v>725</v>
      </c>
      <c r="E563" t="s">
        <v>136</v>
      </c>
      <c r="F563" t="s">
        <v>137</v>
      </c>
      <c r="G563" t="s">
        <v>693</v>
      </c>
      <c r="H563" t="s">
        <v>694</v>
      </c>
      <c r="I563" t="s">
        <v>138</v>
      </c>
      <c r="J563" s="149">
        <v>214882192</v>
      </c>
      <c r="K563" s="149">
        <v>204505434</v>
      </c>
      <c r="L563" s="138">
        <v>204505435.00999999</v>
      </c>
      <c r="M563" s="150">
        <v>9.5</v>
      </c>
    </row>
    <row r="564" spans="2:13">
      <c r="B564" s="137" t="s">
        <v>143</v>
      </c>
      <c r="C564" t="s">
        <v>382</v>
      </c>
      <c r="D564" s="27" t="s">
        <v>725</v>
      </c>
      <c r="E564" t="s">
        <v>136</v>
      </c>
      <c r="F564" t="s">
        <v>137</v>
      </c>
      <c r="G564" t="s">
        <v>695</v>
      </c>
      <c r="H564" t="s">
        <v>694</v>
      </c>
      <c r="I564" t="s">
        <v>138</v>
      </c>
      <c r="J564" s="149">
        <v>214882192</v>
      </c>
      <c r="K564" s="149">
        <v>204505434</v>
      </c>
      <c r="L564" s="138">
        <v>204505435.00999999</v>
      </c>
      <c r="M564" s="150">
        <v>9.5</v>
      </c>
    </row>
    <row r="565" spans="2:13">
      <c r="B565" s="137" t="s">
        <v>143</v>
      </c>
      <c r="C565" t="s">
        <v>382</v>
      </c>
      <c r="D565" s="27" t="s">
        <v>725</v>
      </c>
      <c r="E565" t="s">
        <v>136</v>
      </c>
      <c r="F565" t="s">
        <v>137</v>
      </c>
      <c r="G565" t="s">
        <v>696</v>
      </c>
      <c r="H565" t="s">
        <v>697</v>
      </c>
      <c r="I565" t="s">
        <v>138</v>
      </c>
      <c r="J565" s="149">
        <v>624228369</v>
      </c>
      <c r="K565" s="149">
        <v>622543851</v>
      </c>
      <c r="L565" s="138">
        <v>622543851.01999998</v>
      </c>
      <c r="M565" s="150">
        <v>9</v>
      </c>
    </row>
    <row r="566" spans="2:13">
      <c r="B566" s="137" t="s">
        <v>143</v>
      </c>
      <c r="C566" t="s">
        <v>382</v>
      </c>
      <c r="D566" s="27" t="s">
        <v>725</v>
      </c>
      <c r="E566" t="s">
        <v>136</v>
      </c>
      <c r="F566" t="s">
        <v>137</v>
      </c>
      <c r="G566" t="s">
        <v>698</v>
      </c>
      <c r="H566" t="s">
        <v>697</v>
      </c>
      <c r="I566" t="s">
        <v>138</v>
      </c>
      <c r="J566" s="149">
        <v>624228369</v>
      </c>
      <c r="K566" s="149">
        <v>622543851</v>
      </c>
      <c r="L566" s="138">
        <v>622543851.01999998</v>
      </c>
      <c r="M566" s="150">
        <v>9</v>
      </c>
    </row>
    <row r="567" spans="2:13">
      <c r="B567" s="137" t="s">
        <v>143</v>
      </c>
      <c r="C567" t="s">
        <v>382</v>
      </c>
      <c r="D567" s="27" t="s">
        <v>725</v>
      </c>
      <c r="E567" t="s">
        <v>136</v>
      </c>
      <c r="F567" t="s">
        <v>137</v>
      </c>
      <c r="G567" t="s">
        <v>699</v>
      </c>
      <c r="H567" t="s">
        <v>697</v>
      </c>
      <c r="I567" t="s">
        <v>138</v>
      </c>
      <c r="J567" s="149">
        <v>201039737</v>
      </c>
      <c r="K567" s="149">
        <v>200497219</v>
      </c>
      <c r="L567" s="138">
        <v>200497219.12</v>
      </c>
      <c r="M567" s="150">
        <v>9</v>
      </c>
    </row>
    <row r="568" spans="2:13">
      <c r="B568" s="137" t="s">
        <v>143</v>
      </c>
      <c r="C568" t="s">
        <v>400</v>
      </c>
      <c r="D568" s="20"/>
      <c r="E568" t="s">
        <v>136</v>
      </c>
      <c r="F568" t="s">
        <v>137</v>
      </c>
      <c r="G568" t="s">
        <v>401</v>
      </c>
      <c r="H568" t="s">
        <v>402</v>
      </c>
      <c r="I568" t="s">
        <v>138</v>
      </c>
      <c r="J568" s="149">
        <v>1242191780</v>
      </c>
      <c r="K568" s="149">
        <v>1024713204</v>
      </c>
      <c r="L568" s="138">
        <v>1036433634.09</v>
      </c>
      <c r="M568" s="150">
        <v>8</v>
      </c>
    </row>
    <row r="569" spans="2:13">
      <c r="B569" s="137" t="s">
        <v>143</v>
      </c>
      <c r="C569" t="s">
        <v>400</v>
      </c>
      <c r="D569" s="20"/>
      <c r="E569" t="s">
        <v>136</v>
      </c>
      <c r="F569" t="s">
        <v>137</v>
      </c>
      <c r="G569" t="s">
        <v>403</v>
      </c>
      <c r="H569" t="s">
        <v>402</v>
      </c>
      <c r="I569" t="s">
        <v>138</v>
      </c>
      <c r="J569" s="149">
        <v>1242191780</v>
      </c>
      <c r="K569" s="149">
        <v>1024713204</v>
      </c>
      <c r="L569" s="138">
        <v>1036433634.09</v>
      </c>
      <c r="M569" s="150">
        <v>8</v>
      </c>
    </row>
    <row r="570" spans="2:13">
      <c r="B570" s="137" t="s">
        <v>143</v>
      </c>
      <c r="C570" t="s">
        <v>400</v>
      </c>
      <c r="D570" s="20"/>
      <c r="E570" t="s">
        <v>136</v>
      </c>
      <c r="F570" t="s">
        <v>137</v>
      </c>
      <c r="G570" t="s">
        <v>404</v>
      </c>
      <c r="H570" t="s">
        <v>402</v>
      </c>
      <c r="I570" t="s">
        <v>138</v>
      </c>
      <c r="J570" s="149">
        <v>1242191780</v>
      </c>
      <c r="K570" s="149">
        <v>1024713204</v>
      </c>
      <c r="L570" s="138">
        <v>1036433634.09</v>
      </c>
      <c r="M570" s="150">
        <v>8</v>
      </c>
    </row>
    <row r="571" spans="2:13">
      <c r="B571" s="137" t="s">
        <v>143</v>
      </c>
      <c r="C571" t="s">
        <v>400</v>
      </c>
      <c r="D571" s="20"/>
      <c r="E571" t="s">
        <v>136</v>
      </c>
      <c r="F571" t="s">
        <v>137</v>
      </c>
      <c r="G571" t="s">
        <v>405</v>
      </c>
      <c r="H571" t="s">
        <v>402</v>
      </c>
      <c r="I571" t="s">
        <v>138</v>
      </c>
      <c r="J571" s="149">
        <v>1242191780</v>
      </c>
      <c r="K571" s="149">
        <v>1024713204</v>
      </c>
      <c r="L571" s="138">
        <v>1036433634.09</v>
      </c>
      <c r="M571" s="150">
        <v>8</v>
      </c>
    </row>
    <row r="572" spans="2:13">
      <c r="B572" s="137" t="s">
        <v>143</v>
      </c>
      <c r="C572" t="s">
        <v>400</v>
      </c>
      <c r="D572" s="20"/>
      <c r="E572" t="s">
        <v>136</v>
      </c>
      <c r="F572" t="s">
        <v>137</v>
      </c>
      <c r="G572" t="s">
        <v>406</v>
      </c>
      <c r="H572" t="s">
        <v>407</v>
      </c>
      <c r="I572" t="s">
        <v>138</v>
      </c>
      <c r="J572" s="149">
        <v>1242410958</v>
      </c>
      <c r="K572" s="149">
        <v>1030020673</v>
      </c>
      <c r="L572" s="138">
        <v>1001624419.6</v>
      </c>
      <c r="M572" s="150">
        <v>8</v>
      </c>
    </row>
    <row r="573" spans="2:13">
      <c r="B573" s="137" t="s">
        <v>143</v>
      </c>
      <c r="C573" t="s">
        <v>400</v>
      </c>
      <c r="D573" s="20"/>
      <c r="E573" t="s">
        <v>136</v>
      </c>
      <c r="F573" t="s">
        <v>137</v>
      </c>
      <c r="G573" t="s">
        <v>408</v>
      </c>
      <c r="H573" t="s">
        <v>407</v>
      </c>
      <c r="I573" t="s">
        <v>138</v>
      </c>
      <c r="J573" s="149">
        <v>1202520547</v>
      </c>
      <c r="K573" s="149">
        <v>1012684197</v>
      </c>
      <c r="L573" s="138">
        <v>1001624419.9</v>
      </c>
      <c r="M573" s="150">
        <v>8</v>
      </c>
    </row>
    <row r="574" spans="2:13">
      <c r="B574" s="137" t="s">
        <v>143</v>
      </c>
      <c r="C574" t="s">
        <v>400</v>
      </c>
      <c r="D574" s="20"/>
      <c r="E574" t="s">
        <v>136</v>
      </c>
      <c r="F574" t="s">
        <v>137</v>
      </c>
      <c r="G574" t="s">
        <v>409</v>
      </c>
      <c r="H574" t="s">
        <v>402</v>
      </c>
      <c r="I574" t="s">
        <v>138</v>
      </c>
      <c r="J574" s="149">
        <v>1202520547</v>
      </c>
      <c r="K574" s="149">
        <v>1021852972</v>
      </c>
      <c r="L574" s="138">
        <v>1036433634.09</v>
      </c>
      <c r="M574" s="150">
        <v>8</v>
      </c>
    </row>
    <row r="575" spans="2:13">
      <c r="B575" s="137" t="s">
        <v>143</v>
      </c>
      <c r="C575" t="s">
        <v>400</v>
      </c>
      <c r="D575" s="20"/>
      <c r="E575" t="s">
        <v>136</v>
      </c>
      <c r="F575" t="s">
        <v>137</v>
      </c>
      <c r="G575" t="s">
        <v>410</v>
      </c>
      <c r="H575" t="s">
        <v>402</v>
      </c>
      <c r="I575" t="s">
        <v>138</v>
      </c>
      <c r="J575" s="149">
        <v>1202520547</v>
      </c>
      <c r="K575" s="149">
        <v>1021859892</v>
      </c>
      <c r="L575" s="138">
        <v>1036659493.26</v>
      </c>
      <c r="M575" s="150">
        <v>8</v>
      </c>
    </row>
    <row r="576" spans="2:13">
      <c r="B576" s="137" t="s">
        <v>143</v>
      </c>
      <c r="C576" t="s">
        <v>400</v>
      </c>
      <c r="D576" s="20"/>
      <c r="E576" t="s">
        <v>136</v>
      </c>
      <c r="F576" t="s">
        <v>137</v>
      </c>
      <c r="G576" t="s">
        <v>411</v>
      </c>
      <c r="H576" t="s">
        <v>402</v>
      </c>
      <c r="I576" t="s">
        <v>138</v>
      </c>
      <c r="J576" s="149">
        <v>1202520547</v>
      </c>
      <c r="K576" s="149">
        <v>1021859892</v>
      </c>
      <c r="L576" s="138">
        <v>1036659493.26</v>
      </c>
      <c r="M576" s="150">
        <v>8</v>
      </c>
    </row>
    <row r="577" spans="2:13">
      <c r="B577" s="137" t="s">
        <v>143</v>
      </c>
      <c r="C577" t="s">
        <v>400</v>
      </c>
      <c r="D577" s="20"/>
      <c r="E577" t="s">
        <v>136</v>
      </c>
      <c r="F577" t="s">
        <v>137</v>
      </c>
      <c r="G577" t="s">
        <v>412</v>
      </c>
      <c r="H577" t="s">
        <v>402</v>
      </c>
      <c r="I577" t="s">
        <v>138</v>
      </c>
      <c r="J577" s="149">
        <v>1202520547</v>
      </c>
      <c r="K577" s="149">
        <v>1021859892</v>
      </c>
      <c r="L577" s="138">
        <v>1036659493.26</v>
      </c>
      <c r="M577" s="150">
        <v>8</v>
      </c>
    </row>
    <row r="578" spans="2:13">
      <c r="B578" s="137" t="s">
        <v>143</v>
      </c>
      <c r="C578" t="s">
        <v>400</v>
      </c>
      <c r="D578" s="20"/>
      <c r="E578" t="s">
        <v>136</v>
      </c>
      <c r="F578" t="s">
        <v>137</v>
      </c>
      <c r="G578" t="s">
        <v>413</v>
      </c>
      <c r="H578" t="s">
        <v>402</v>
      </c>
      <c r="I578" t="s">
        <v>138</v>
      </c>
      <c r="J578" s="149">
        <v>1202520547</v>
      </c>
      <c r="K578" s="149">
        <v>1021859892</v>
      </c>
      <c r="L578" s="138">
        <v>1036659493.26</v>
      </c>
      <c r="M578" s="150">
        <v>8</v>
      </c>
    </row>
    <row r="579" spans="2:13">
      <c r="B579" s="137" t="s">
        <v>143</v>
      </c>
      <c r="C579" t="s">
        <v>400</v>
      </c>
      <c r="D579" s="20"/>
      <c r="E579" t="s">
        <v>136</v>
      </c>
      <c r="F579" t="s">
        <v>137</v>
      </c>
      <c r="G579" t="s">
        <v>414</v>
      </c>
      <c r="H579" t="s">
        <v>402</v>
      </c>
      <c r="I579" t="s">
        <v>138</v>
      </c>
      <c r="J579" s="149">
        <v>1202520547</v>
      </c>
      <c r="K579" s="149">
        <v>1021859892</v>
      </c>
      <c r="L579" s="138">
        <v>1036659493.26</v>
      </c>
      <c r="M579" s="150">
        <v>8</v>
      </c>
    </row>
    <row r="580" spans="2:13">
      <c r="B580" s="137" t="s">
        <v>143</v>
      </c>
      <c r="C580" t="s">
        <v>400</v>
      </c>
      <c r="D580" s="20"/>
      <c r="E580" t="s">
        <v>136</v>
      </c>
      <c r="F580" t="s">
        <v>137</v>
      </c>
      <c r="G580" t="s">
        <v>415</v>
      </c>
      <c r="H580" t="s">
        <v>402</v>
      </c>
      <c r="I580" t="s">
        <v>138</v>
      </c>
      <c r="J580" s="149">
        <v>1202520547</v>
      </c>
      <c r="K580" s="149">
        <v>1021859892</v>
      </c>
      <c r="L580" s="138">
        <v>1036659493.26</v>
      </c>
      <c r="M580" s="150">
        <v>8</v>
      </c>
    </row>
    <row r="581" spans="2:13">
      <c r="B581" s="137" t="s">
        <v>143</v>
      </c>
      <c r="C581" t="s">
        <v>400</v>
      </c>
      <c r="D581" s="20"/>
      <c r="E581" t="s">
        <v>136</v>
      </c>
      <c r="F581" t="s">
        <v>137</v>
      </c>
      <c r="G581" t="s">
        <v>416</v>
      </c>
      <c r="H581" t="s">
        <v>402</v>
      </c>
      <c r="I581" t="s">
        <v>138</v>
      </c>
      <c r="J581" s="149">
        <v>1202520547</v>
      </c>
      <c r="K581" s="149">
        <v>1021859892</v>
      </c>
      <c r="L581" s="138">
        <v>1036659493.26</v>
      </c>
      <c r="M581" s="150">
        <v>8</v>
      </c>
    </row>
    <row r="582" spans="2:13">
      <c r="B582" s="137" t="s">
        <v>143</v>
      </c>
      <c r="C582" t="s">
        <v>400</v>
      </c>
      <c r="D582" s="20"/>
      <c r="E582" t="s">
        <v>136</v>
      </c>
      <c r="F582" t="s">
        <v>137</v>
      </c>
      <c r="G582" t="s">
        <v>417</v>
      </c>
      <c r="H582" t="s">
        <v>402</v>
      </c>
      <c r="I582" t="s">
        <v>138</v>
      </c>
      <c r="J582" s="149">
        <v>1202520547</v>
      </c>
      <c r="K582" s="149">
        <v>1021859892</v>
      </c>
      <c r="L582" s="138">
        <v>1036659493.26</v>
      </c>
      <c r="M582" s="150">
        <v>8</v>
      </c>
    </row>
    <row r="583" spans="2:13">
      <c r="B583" s="137" t="s">
        <v>143</v>
      </c>
      <c r="C583" t="s">
        <v>400</v>
      </c>
      <c r="D583" s="20"/>
      <c r="E583" t="s">
        <v>136</v>
      </c>
      <c r="F583" t="s">
        <v>137</v>
      </c>
      <c r="G583" t="s">
        <v>418</v>
      </c>
      <c r="H583" t="s">
        <v>407</v>
      </c>
      <c r="I583" t="s">
        <v>138</v>
      </c>
      <c r="J583" s="149">
        <v>1202520547</v>
      </c>
      <c r="K583" s="149">
        <v>1026488372</v>
      </c>
      <c r="L583" s="138">
        <v>1001624419.46</v>
      </c>
      <c r="M583" s="150">
        <v>8</v>
      </c>
    </row>
    <row r="584" spans="2:13">
      <c r="B584" s="137" t="s">
        <v>143</v>
      </c>
      <c r="C584" t="s">
        <v>400</v>
      </c>
      <c r="D584" s="20"/>
      <c r="E584" t="s">
        <v>136</v>
      </c>
      <c r="F584" t="s">
        <v>137</v>
      </c>
      <c r="G584" t="s">
        <v>419</v>
      </c>
      <c r="H584" t="s">
        <v>407</v>
      </c>
      <c r="I584" t="s">
        <v>138</v>
      </c>
      <c r="J584" s="149">
        <v>1202520547</v>
      </c>
      <c r="K584" s="149">
        <v>1026488372</v>
      </c>
      <c r="L584" s="138">
        <v>1001624419.46</v>
      </c>
      <c r="M584" s="150">
        <v>8</v>
      </c>
    </row>
    <row r="585" spans="2:13">
      <c r="B585" s="137" t="s">
        <v>143</v>
      </c>
      <c r="C585" t="s">
        <v>400</v>
      </c>
      <c r="D585" s="20"/>
      <c r="E585" t="s">
        <v>136</v>
      </c>
      <c r="F585" t="s">
        <v>137</v>
      </c>
      <c r="G585" t="s">
        <v>420</v>
      </c>
      <c r="H585" t="s">
        <v>407</v>
      </c>
      <c r="I585" t="s">
        <v>138</v>
      </c>
      <c r="J585" s="149">
        <v>1202520547</v>
      </c>
      <c r="K585" s="149">
        <v>1026488372</v>
      </c>
      <c r="L585" s="138">
        <v>1001624419.46</v>
      </c>
      <c r="M585" s="150">
        <v>8</v>
      </c>
    </row>
    <row r="586" spans="2:13">
      <c r="B586" s="137" t="s">
        <v>143</v>
      </c>
      <c r="C586" t="s">
        <v>400</v>
      </c>
      <c r="D586" s="20"/>
      <c r="E586" t="s">
        <v>136</v>
      </c>
      <c r="F586" t="s">
        <v>137</v>
      </c>
      <c r="G586" t="s">
        <v>421</v>
      </c>
      <c r="H586" t="s">
        <v>402</v>
      </c>
      <c r="I586" t="s">
        <v>138</v>
      </c>
      <c r="J586" s="149">
        <v>1202520547</v>
      </c>
      <c r="K586" s="149">
        <v>1028027395</v>
      </c>
      <c r="L586" s="138">
        <v>1036659493.92</v>
      </c>
      <c r="M586" s="150">
        <v>8</v>
      </c>
    </row>
    <row r="587" spans="2:13">
      <c r="B587" s="137" t="s">
        <v>143</v>
      </c>
      <c r="C587" t="s">
        <v>400</v>
      </c>
      <c r="D587" s="20"/>
      <c r="E587" t="s">
        <v>136</v>
      </c>
      <c r="F587" t="s">
        <v>137</v>
      </c>
      <c r="G587" t="s">
        <v>422</v>
      </c>
      <c r="H587" t="s">
        <v>407</v>
      </c>
      <c r="I587" t="s">
        <v>138</v>
      </c>
      <c r="J587" s="149">
        <v>1163726026</v>
      </c>
      <c r="K587" s="149">
        <v>1006374679</v>
      </c>
      <c r="L587" s="138">
        <v>1001624419.6</v>
      </c>
      <c r="M587" s="150">
        <v>8</v>
      </c>
    </row>
    <row r="588" spans="2:13">
      <c r="B588" s="137" t="s">
        <v>143</v>
      </c>
      <c r="C588" t="s">
        <v>400</v>
      </c>
      <c r="D588" s="20"/>
      <c r="E588" t="s">
        <v>136</v>
      </c>
      <c r="F588" t="s">
        <v>137</v>
      </c>
      <c r="G588" t="s">
        <v>423</v>
      </c>
      <c r="H588" t="s">
        <v>407</v>
      </c>
      <c r="I588" t="s">
        <v>138</v>
      </c>
      <c r="J588" s="149">
        <v>1163726026</v>
      </c>
      <c r="K588" s="149">
        <v>1006374679</v>
      </c>
      <c r="L588" s="138">
        <v>1001624419.6</v>
      </c>
      <c r="M588" s="150">
        <v>8</v>
      </c>
    </row>
    <row r="589" spans="2:13">
      <c r="B589" s="137" t="s">
        <v>143</v>
      </c>
      <c r="C589" t="s">
        <v>400</v>
      </c>
      <c r="D589" s="20"/>
      <c r="E589" t="s">
        <v>136</v>
      </c>
      <c r="F589" t="s">
        <v>137</v>
      </c>
      <c r="G589" t="s">
        <v>424</v>
      </c>
      <c r="H589" t="s">
        <v>407</v>
      </c>
      <c r="I589" t="s">
        <v>138</v>
      </c>
      <c r="J589" s="149">
        <v>1163726026</v>
      </c>
      <c r="K589" s="149">
        <v>1025588251</v>
      </c>
      <c r="L589" s="138">
        <v>1001624419.49</v>
      </c>
      <c r="M589" s="150">
        <v>8</v>
      </c>
    </row>
    <row r="590" spans="2:13">
      <c r="B590" s="137" t="s">
        <v>143</v>
      </c>
      <c r="C590" t="s">
        <v>400</v>
      </c>
      <c r="D590" s="20"/>
      <c r="E590" t="s">
        <v>136</v>
      </c>
      <c r="F590" t="s">
        <v>137</v>
      </c>
      <c r="G590" t="s">
        <v>425</v>
      </c>
      <c r="H590" t="s">
        <v>407</v>
      </c>
      <c r="I590" t="s">
        <v>138</v>
      </c>
      <c r="J590" s="149">
        <v>1163726026</v>
      </c>
      <c r="K590" s="149">
        <v>1025588251</v>
      </c>
      <c r="L590" s="138">
        <v>1001624419.49</v>
      </c>
      <c r="M590" s="150">
        <v>8</v>
      </c>
    </row>
    <row r="591" spans="2:13">
      <c r="B591" s="137" t="s">
        <v>143</v>
      </c>
      <c r="C591" t="s">
        <v>400</v>
      </c>
      <c r="D591" s="20"/>
      <c r="E591" t="s">
        <v>136</v>
      </c>
      <c r="F591" t="s">
        <v>137</v>
      </c>
      <c r="G591" t="s">
        <v>426</v>
      </c>
      <c r="H591" t="s">
        <v>407</v>
      </c>
      <c r="I591" t="s">
        <v>138</v>
      </c>
      <c r="J591" s="149">
        <v>1163726026</v>
      </c>
      <c r="K591" s="149">
        <v>1025588251</v>
      </c>
      <c r="L591" s="138">
        <v>1001624419.49</v>
      </c>
      <c r="M591" s="150">
        <v>8</v>
      </c>
    </row>
    <row r="592" spans="2:13">
      <c r="B592" s="137" t="s">
        <v>143</v>
      </c>
      <c r="C592" t="s">
        <v>400</v>
      </c>
      <c r="D592" s="20"/>
      <c r="E592" t="s">
        <v>136</v>
      </c>
      <c r="F592" t="s">
        <v>137</v>
      </c>
      <c r="G592" t="s">
        <v>427</v>
      </c>
      <c r="H592" t="s">
        <v>402</v>
      </c>
      <c r="I592" t="s">
        <v>138</v>
      </c>
      <c r="J592" s="149">
        <v>1163287670</v>
      </c>
      <c r="K592" s="149">
        <v>1020526119</v>
      </c>
      <c r="L592" s="138">
        <v>1036433634.27</v>
      </c>
      <c r="M592" s="150">
        <v>8</v>
      </c>
    </row>
    <row r="593" spans="2:13">
      <c r="B593" s="137" t="s">
        <v>143</v>
      </c>
      <c r="C593" t="s">
        <v>400</v>
      </c>
      <c r="D593" s="20"/>
      <c r="E593" t="s">
        <v>136</v>
      </c>
      <c r="F593" t="s">
        <v>137</v>
      </c>
      <c r="G593" t="s">
        <v>428</v>
      </c>
      <c r="H593" t="s">
        <v>402</v>
      </c>
      <c r="I593" t="s">
        <v>138</v>
      </c>
      <c r="J593" s="149">
        <v>1163287670</v>
      </c>
      <c r="K593" s="149">
        <v>1020526119</v>
      </c>
      <c r="L593" s="138">
        <v>1036433634.27</v>
      </c>
      <c r="M593" s="150">
        <v>8</v>
      </c>
    </row>
    <row r="594" spans="2:13">
      <c r="B594" s="137" t="s">
        <v>143</v>
      </c>
      <c r="C594" t="s">
        <v>400</v>
      </c>
      <c r="D594" s="20"/>
      <c r="E594" t="s">
        <v>136</v>
      </c>
      <c r="F594" t="s">
        <v>137</v>
      </c>
      <c r="G594" t="s">
        <v>429</v>
      </c>
      <c r="H594" t="s">
        <v>402</v>
      </c>
      <c r="I594" t="s">
        <v>138</v>
      </c>
      <c r="J594" s="149">
        <v>1163287670</v>
      </c>
      <c r="K594" s="149">
        <v>1020526119</v>
      </c>
      <c r="L594" s="138">
        <v>1036433634.27</v>
      </c>
      <c r="M594" s="150">
        <v>8</v>
      </c>
    </row>
    <row r="595" spans="2:13">
      <c r="B595" s="137" t="s">
        <v>143</v>
      </c>
      <c r="C595" t="s">
        <v>400</v>
      </c>
      <c r="D595" s="20"/>
      <c r="E595" t="s">
        <v>136</v>
      </c>
      <c r="F595" t="s">
        <v>137</v>
      </c>
      <c r="G595" t="s">
        <v>430</v>
      </c>
      <c r="H595" t="s">
        <v>402</v>
      </c>
      <c r="I595" t="s">
        <v>138</v>
      </c>
      <c r="J595" s="149">
        <v>1163287670</v>
      </c>
      <c r="K595" s="149">
        <v>1020526119</v>
      </c>
      <c r="L595" s="138">
        <v>1036433634.27</v>
      </c>
      <c r="M595" s="150">
        <v>8</v>
      </c>
    </row>
    <row r="596" spans="2:13">
      <c r="B596" s="137" t="s">
        <v>143</v>
      </c>
      <c r="C596" t="s">
        <v>400</v>
      </c>
      <c r="D596" s="20"/>
      <c r="E596" t="s">
        <v>136</v>
      </c>
      <c r="F596" t="s">
        <v>137</v>
      </c>
      <c r="G596" t="s">
        <v>431</v>
      </c>
      <c r="H596" t="s">
        <v>402</v>
      </c>
      <c r="I596" t="s">
        <v>138</v>
      </c>
      <c r="J596" s="149">
        <v>1163287670</v>
      </c>
      <c r="K596" s="149">
        <v>1020526119</v>
      </c>
      <c r="L596" s="138">
        <v>1036433634.27</v>
      </c>
      <c r="M596" s="150">
        <v>8</v>
      </c>
    </row>
    <row r="597" spans="2:13">
      <c r="B597" s="137" t="s">
        <v>143</v>
      </c>
      <c r="C597" t="s">
        <v>400</v>
      </c>
      <c r="D597" s="20"/>
      <c r="E597" t="s">
        <v>136</v>
      </c>
      <c r="F597" t="s">
        <v>137</v>
      </c>
      <c r="G597" t="s">
        <v>512</v>
      </c>
      <c r="H597" t="s">
        <v>513</v>
      </c>
      <c r="I597" t="s">
        <v>138</v>
      </c>
      <c r="J597" s="149">
        <v>562602740</v>
      </c>
      <c r="K597" s="149">
        <v>507084263</v>
      </c>
      <c r="L597" s="138">
        <v>506536485.88999999</v>
      </c>
      <c r="M597" s="150">
        <v>10</v>
      </c>
    </row>
    <row r="598" spans="2:13">
      <c r="B598" s="137" t="s">
        <v>143</v>
      </c>
      <c r="C598" t="s">
        <v>400</v>
      </c>
      <c r="D598" s="20"/>
      <c r="E598" t="s">
        <v>136</v>
      </c>
      <c r="F598" t="s">
        <v>137</v>
      </c>
      <c r="G598" t="s">
        <v>514</v>
      </c>
      <c r="H598" t="s">
        <v>513</v>
      </c>
      <c r="I598" t="s">
        <v>138</v>
      </c>
      <c r="J598" s="149">
        <v>562602740</v>
      </c>
      <c r="K598" s="149">
        <v>507084263</v>
      </c>
      <c r="L598" s="138">
        <v>506536485.88999999</v>
      </c>
      <c r="M598" s="150">
        <v>10</v>
      </c>
    </row>
    <row r="599" spans="2:13">
      <c r="B599" s="137" t="s">
        <v>143</v>
      </c>
      <c r="C599" t="s">
        <v>400</v>
      </c>
      <c r="D599" s="20"/>
      <c r="E599" t="s">
        <v>136</v>
      </c>
      <c r="F599" t="s">
        <v>137</v>
      </c>
      <c r="G599" t="s">
        <v>515</v>
      </c>
      <c r="H599" t="s">
        <v>513</v>
      </c>
      <c r="I599" t="s">
        <v>138</v>
      </c>
      <c r="J599" s="149">
        <v>562602740</v>
      </c>
      <c r="K599" s="149">
        <v>507084263</v>
      </c>
      <c r="L599" s="138">
        <v>506536485.88999999</v>
      </c>
      <c r="M599" s="150">
        <v>10</v>
      </c>
    </row>
    <row r="600" spans="2:13">
      <c r="B600" s="137" t="s">
        <v>143</v>
      </c>
      <c r="C600" t="s">
        <v>400</v>
      </c>
      <c r="D600" s="20"/>
      <c r="E600" t="s">
        <v>136</v>
      </c>
      <c r="F600" t="s">
        <v>137</v>
      </c>
      <c r="G600" t="s">
        <v>516</v>
      </c>
      <c r="H600" t="s">
        <v>513</v>
      </c>
      <c r="I600" t="s">
        <v>138</v>
      </c>
      <c r="J600" s="149">
        <v>562602740</v>
      </c>
      <c r="K600" s="149">
        <v>507084263</v>
      </c>
      <c r="L600" s="138">
        <v>506536485.88999999</v>
      </c>
      <c r="M600" s="150">
        <v>10</v>
      </c>
    </row>
    <row r="601" spans="2:13">
      <c r="B601" s="137" t="s">
        <v>143</v>
      </c>
      <c r="C601" t="s">
        <v>400</v>
      </c>
      <c r="D601" s="20"/>
      <c r="E601" t="s">
        <v>136</v>
      </c>
      <c r="F601" t="s">
        <v>137</v>
      </c>
      <c r="G601" t="s">
        <v>517</v>
      </c>
      <c r="H601" t="s">
        <v>513</v>
      </c>
      <c r="I601" t="s">
        <v>138</v>
      </c>
      <c r="J601" s="149">
        <v>562602740</v>
      </c>
      <c r="K601" s="149">
        <v>507084263</v>
      </c>
      <c r="L601" s="138">
        <v>506536485.88999999</v>
      </c>
      <c r="M601" s="150">
        <v>10</v>
      </c>
    </row>
    <row r="602" spans="2:13">
      <c r="B602" s="137" t="s">
        <v>143</v>
      </c>
      <c r="C602" t="s">
        <v>400</v>
      </c>
      <c r="D602" s="20"/>
      <c r="E602" t="s">
        <v>136</v>
      </c>
      <c r="F602" t="s">
        <v>137</v>
      </c>
      <c r="G602" t="s">
        <v>518</v>
      </c>
      <c r="H602" t="s">
        <v>513</v>
      </c>
      <c r="I602" t="s">
        <v>138</v>
      </c>
      <c r="J602" s="149">
        <v>562602740</v>
      </c>
      <c r="K602" s="149">
        <v>507084263</v>
      </c>
      <c r="L602" s="138">
        <v>506536485.88999999</v>
      </c>
      <c r="M602" s="150">
        <v>10</v>
      </c>
    </row>
    <row r="603" spans="2:13">
      <c r="B603" s="137" t="s">
        <v>143</v>
      </c>
      <c r="C603" t="s">
        <v>400</v>
      </c>
      <c r="D603" s="20"/>
      <c r="E603" t="s">
        <v>136</v>
      </c>
      <c r="F603" t="s">
        <v>137</v>
      </c>
      <c r="G603" t="s">
        <v>519</v>
      </c>
      <c r="H603" t="s">
        <v>513</v>
      </c>
      <c r="I603" t="s">
        <v>138</v>
      </c>
      <c r="J603" s="149">
        <v>562602740</v>
      </c>
      <c r="K603" s="149">
        <v>507084263</v>
      </c>
      <c r="L603" s="138">
        <v>506536485.88999999</v>
      </c>
      <c r="M603" s="150">
        <v>10</v>
      </c>
    </row>
    <row r="604" spans="2:13">
      <c r="B604" s="137" t="s">
        <v>143</v>
      </c>
      <c r="C604" t="s">
        <v>400</v>
      </c>
      <c r="D604" s="20"/>
      <c r="E604" t="s">
        <v>136</v>
      </c>
      <c r="F604" t="s">
        <v>137</v>
      </c>
      <c r="G604" t="s">
        <v>520</v>
      </c>
      <c r="H604" t="s">
        <v>513</v>
      </c>
      <c r="I604" t="s">
        <v>138</v>
      </c>
      <c r="J604" s="149">
        <v>562602740</v>
      </c>
      <c r="K604" s="149">
        <v>507084263</v>
      </c>
      <c r="L604" s="138">
        <v>506536485.88999999</v>
      </c>
      <c r="M604" s="150">
        <v>10</v>
      </c>
    </row>
    <row r="605" spans="2:13">
      <c r="B605" s="137" t="s">
        <v>143</v>
      </c>
      <c r="C605" t="s">
        <v>400</v>
      </c>
      <c r="D605" s="20"/>
      <c r="E605" t="s">
        <v>136</v>
      </c>
      <c r="F605" t="s">
        <v>137</v>
      </c>
      <c r="G605" t="s">
        <v>521</v>
      </c>
      <c r="H605" t="s">
        <v>513</v>
      </c>
      <c r="I605" t="s">
        <v>138</v>
      </c>
      <c r="J605" s="149">
        <v>562602740</v>
      </c>
      <c r="K605" s="149">
        <v>507084263</v>
      </c>
      <c r="L605" s="138">
        <v>506536485.88999999</v>
      </c>
      <c r="M605" s="150">
        <v>10</v>
      </c>
    </row>
    <row r="606" spans="2:13">
      <c r="B606" s="137" t="s">
        <v>143</v>
      </c>
      <c r="C606" t="s">
        <v>400</v>
      </c>
      <c r="D606" s="20"/>
      <c r="E606" t="s">
        <v>136</v>
      </c>
      <c r="F606" t="s">
        <v>137</v>
      </c>
      <c r="G606" t="s">
        <v>522</v>
      </c>
      <c r="H606" t="s">
        <v>513</v>
      </c>
      <c r="I606" t="s">
        <v>138</v>
      </c>
      <c r="J606" s="149">
        <v>562602740</v>
      </c>
      <c r="K606" s="149">
        <v>507084263</v>
      </c>
      <c r="L606" s="138">
        <v>506536485.88999999</v>
      </c>
      <c r="M606" s="150">
        <v>10</v>
      </c>
    </row>
    <row r="607" spans="2:13">
      <c r="B607" s="137" t="s">
        <v>143</v>
      </c>
      <c r="C607" t="s">
        <v>400</v>
      </c>
      <c r="D607" s="20"/>
      <c r="E607" t="s">
        <v>136</v>
      </c>
      <c r="F607" t="s">
        <v>137</v>
      </c>
      <c r="G607" t="s">
        <v>523</v>
      </c>
      <c r="H607" t="s">
        <v>513</v>
      </c>
      <c r="I607" t="s">
        <v>138</v>
      </c>
      <c r="J607" s="149">
        <v>562602740</v>
      </c>
      <c r="K607" s="149">
        <v>507084263</v>
      </c>
      <c r="L607" s="138">
        <v>506536485.88999999</v>
      </c>
      <c r="M607" s="150">
        <v>10</v>
      </c>
    </row>
    <row r="608" spans="2:13">
      <c r="B608" s="137" t="s">
        <v>143</v>
      </c>
      <c r="C608" t="s">
        <v>400</v>
      </c>
      <c r="D608" s="20"/>
      <c r="E608" t="s">
        <v>136</v>
      </c>
      <c r="F608" t="s">
        <v>137</v>
      </c>
      <c r="G608" t="s">
        <v>524</v>
      </c>
      <c r="H608" t="s">
        <v>513</v>
      </c>
      <c r="I608" t="s">
        <v>138</v>
      </c>
      <c r="J608" s="149">
        <v>562602740</v>
      </c>
      <c r="K608" s="149">
        <v>507084263</v>
      </c>
      <c r="L608" s="138">
        <v>506536485.88999999</v>
      </c>
      <c r="M608" s="150">
        <v>10</v>
      </c>
    </row>
    <row r="609" spans="2:13">
      <c r="B609" s="137" t="s">
        <v>143</v>
      </c>
      <c r="C609" t="s">
        <v>400</v>
      </c>
      <c r="D609" s="20"/>
      <c r="E609" t="s">
        <v>136</v>
      </c>
      <c r="F609" t="s">
        <v>137</v>
      </c>
      <c r="G609" t="s">
        <v>525</v>
      </c>
      <c r="H609" t="s">
        <v>513</v>
      </c>
      <c r="I609" t="s">
        <v>138</v>
      </c>
      <c r="J609" s="149">
        <v>562602740</v>
      </c>
      <c r="K609" s="149">
        <v>507084263</v>
      </c>
      <c r="L609" s="138">
        <v>506536485.88999999</v>
      </c>
      <c r="M609" s="150">
        <v>10</v>
      </c>
    </row>
    <row r="610" spans="2:13">
      <c r="B610" s="137" t="s">
        <v>143</v>
      </c>
      <c r="C610" t="s">
        <v>400</v>
      </c>
      <c r="D610" s="20"/>
      <c r="E610" t="s">
        <v>136</v>
      </c>
      <c r="F610" t="s">
        <v>137</v>
      </c>
      <c r="G610" t="s">
        <v>526</v>
      </c>
      <c r="H610" t="s">
        <v>402</v>
      </c>
      <c r="I610" t="s">
        <v>138</v>
      </c>
      <c r="J610" s="149">
        <v>1124054793</v>
      </c>
      <c r="K610" s="149">
        <v>999887511</v>
      </c>
      <c r="L610" s="138">
        <v>1036497017.96</v>
      </c>
      <c r="M610" s="150">
        <v>8.02</v>
      </c>
    </row>
    <row r="611" spans="2:13">
      <c r="B611" s="137" t="s">
        <v>143</v>
      </c>
      <c r="C611" t="s">
        <v>400</v>
      </c>
      <c r="D611" s="20"/>
      <c r="E611" t="s">
        <v>136</v>
      </c>
      <c r="F611" t="s">
        <v>137</v>
      </c>
      <c r="G611" t="s">
        <v>700</v>
      </c>
      <c r="H611" t="s">
        <v>701</v>
      </c>
      <c r="I611" t="s">
        <v>138</v>
      </c>
      <c r="J611" s="149">
        <v>572328767</v>
      </c>
      <c r="K611" s="149">
        <v>506982093</v>
      </c>
      <c r="L611" s="138">
        <v>507776697.89999998</v>
      </c>
      <c r="M611" s="150">
        <v>8.25</v>
      </c>
    </row>
    <row r="612" spans="2:13">
      <c r="B612" s="137" t="s">
        <v>143</v>
      </c>
      <c r="C612" t="s">
        <v>400</v>
      </c>
      <c r="D612" s="20"/>
      <c r="E612" t="s">
        <v>136</v>
      </c>
      <c r="F612" t="s">
        <v>137</v>
      </c>
      <c r="G612" t="s">
        <v>702</v>
      </c>
      <c r="H612" t="s">
        <v>701</v>
      </c>
      <c r="I612" t="s">
        <v>138</v>
      </c>
      <c r="J612" s="149">
        <v>572328767</v>
      </c>
      <c r="K612" s="149">
        <v>506982093</v>
      </c>
      <c r="L612" s="138">
        <v>507776697.89999998</v>
      </c>
      <c r="M612" s="150">
        <v>8.25</v>
      </c>
    </row>
    <row r="613" spans="2:13">
      <c r="B613" s="137" t="s">
        <v>143</v>
      </c>
      <c r="C613" t="s">
        <v>400</v>
      </c>
      <c r="D613" s="20"/>
      <c r="E613" t="s">
        <v>136</v>
      </c>
      <c r="F613" t="s">
        <v>137</v>
      </c>
      <c r="G613" t="s">
        <v>703</v>
      </c>
      <c r="H613" t="s">
        <v>701</v>
      </c>
      <c r="I613" t="s">
        <v>138</v>
      </c>
      <c r="J613" s="149">
        <v>572328767</v>
      </c>
      <c r="K613" s="149">
        <v>506982093</v>
      </c>
      <c r="L613" s="138">
        <v>507776697.89999998</v>
      </c>
      <c r="M613" s="150">
        <v>8.25</v>
      </c>
    </row>
    <row r="614" spans="2:13">
      <c r="B614" s="137" t="s">
        <v>143</v>
      </c>
      <c r="C614" t="s">
        <v>400</v>
      </c>
      <c r="D614" s="20"/>
      <c r="E614" t="s">
        <v>136</v>
      </c>
      <c r="F614" t="s">
        <v>137</v>
      </c>
      <c r="G614" t="s">
        <v>704</v>
      </c>
      <c r="H614" t="s">
        <v>701</v>
      </c>
      <c r="I614" t="s">
        <v>138</v>
      </c>
      <c r="J614" s="149">
        <v>572328767</v>
      </c>
      <c r="K614" s="149">
        <v>506982093</v>
      </c>
      <c r="L614" s="138">
        <v>507776697.89999998</v>
      </c>
      <c r="M614" s="150">
        <v>8.25</v>
      </c>
    </row>
    <row r="615" spans="2:13">
      <c r="B615" s="137" t="s">
        <v>143</v>
      </c>
      <c r="C615" t="s">
        <v>400</v>
      </c>
      <c r="D615" s="20"/>
      <c r="E615" t="s">
        <v>136</v>
      </c>
      <c r="F615" t="s">
        <v>137</v>
      </c>
      <c r="G615" t="s">
        <v>705</v>
      </c>
      <c r="H615" t="s">
        <v>701</v>
      </c>
      <c r="I615" t="s">
        <v>138</v>
      </c>
      <c r="J615" s="149">
        <v>572328767</v>
      </c>
      <c r="K615" s="149">
        <v>506982093</v>
      </c>
      <c r="L615" s="138">
        <v>507776697.89999998</v>
      </c>
      <c r="M615" s="150">
        <v>8.25</v>
      </c>
    </row>
    <row r="616" spans="2:13">
      <c r="B616" s="137" t="s">
        <v>143</v>
      </c>
      <c r="C616" t="s">
        <v>400</v>
      </c>
      <c r="D616" s="20"/>
      <c r="E616" t="s">
        <v>136</v>
      </c>
      <c r="F616" t="s">
        <v>137</v>
      </c>
      <c r="G616" t="s">
        <v>706</v>
      </c>
      <c r="H616" t="s">
        <v>701</v>
      </c>
      <c r="I616" t="s">
        <v>138</v>
      </c>
      <c r="J616" s="149">
        <v>572328767</v>
      </c>
      <c r="K616" s="149">
        <v>506982093</v>
      </c>
      <c r="L616" s="138">
        <v>507776697.89999998</v>
      </c>
      <c r="M616" s="150">
        <v>8.25</v>
      </c>
    </row>
    <row r="617" spans="2:13">
      <c r="B617" s="137" t="s">
        <v>143</v>
      </c>
      <c r="C617" t="s">
        <v>400</v>
      </c>
      <c r="D617" s="20"/>
      <c r="E617" t="s">
        <v>136</v>
      </c>
      <c r="F617" t="s">
        <v>137</v>
      </c>
      <c r="G617" t="s">
        <v>707</v>
      </c>
      <c r="H617" t="s">
        <v>701</v>
      </c>
      <c r="I617" t="s">
        <v>138</v>
      </c>
      <c r="J617" s="149">
        <v>572328767</v>
      </c>
      <c r="K617" s="149">
        <v>506982093</v>
      </c>
      <c r="L617" s="138">
        <v>507776697.89999998</v>
      </c>
      <c r="M617" s="150">
        <v>8.25</v>
      </c>
    </row>
    <row r="618" spans="2:13">
      <c r="B618" s="137" t="s">
        <v>143</v>
      </c>
      <c r="C618" t="s">
        <v>400</v>
      </c>
      <c r="D618" s="20"/>
      <c r="E618" t="s">
        <v>136</v>
      </c>
      <c r="F618" t="s">
        <v>137</v>
      </c>
      <c r="G618" t="s">
        <v>707</v>
      </c>
      <c r="H618" t="s">
        <v>701</v>
      </c>
      <c r="I618" t="s">
        <v>138</v>
      </c>
      <c r="J618" s="149">
        <v>572328767</v>
      </c>
      <c r="K618" s="149">
        <v>506982093</v>
      </c>
      <c r="L618" s="138">
        <v>507776697.89999998</v>
      </c>
      <c r="M618" s="150">
        <v>8.25</v>
      </c>
    </row>
    <row r="619" spans="2:13">
      <c r="B619" s="137" t="s">
        <v>143</v>
      </c>
      <c r="C619" t="s">
        <v>400</v>
      </c>
      <c r="D619" s="20"/>
      <c r="E619" t="s">
        <v>136</v>
      </c>
      <c r="F619" t="s">
        <v>137</v>
      </c>
      <c r="G619" t="s">
        <v>708</v>
      </c>
      <c r="H619" t="s">
        <v>701</v>
      </c>
      <c r="I619" t="s">
        <v>138</v>
      </c>
      <c r="J619" s="149">
        <v>572328767</v>
      </c>
      <c r="K619" s="149">
        <v>506982093</v>
      </c>
      <c r="L619" s="138">
        <v>507776697.89999998</v>
      </c>
      <c r="M619" s="150">
        <v>8.25</v>
      </c>
    </row>
    <row r="620" spans="2:13">
      <c r="B620" s="137" t="s">
        <v>143</v>
      </c>
      <c r="C620" t="s">
        <v>400</v>
      </c>
      <c r="D620" s="20"/>
      <c r="E620" t="s">
        <v>136</v>
      </c>
      <c r="F620" t="s">
        <v>137</v>
      </c>
      <c r="G620" t="s">
        <v>709</v>
      </c>
      <c r="H620" t="s">
        <v>701</v>
      </c>
      <c r="I620" t="s">
        <v>138</v>
      </c>
      <c r="J620" s="149">
        <v>572328767</v>
      </c>
      <c r="K620" s="149">
        <v>506982093</v>
      </c>
      <c r="L620" s="138">
        <v>507776697.89999998</v>
      </c>
      <c r="M620" s="150">
        <v>8.25</v>
      </c>
    </row>
    <row r="621" spans="2:13">
      <c r="B621" s="137" t="s">
        <v>143</v>
      </c>
      <c r="C621" t="s">
        <v>400</v>
      </c>
      <c r="D621" s="20"/>
      <c r="E621" t="s">
        <v>136</v>
      </c>
      <c r="F621" t="s">
        <v>137</v>
      </c>
      <c r="G621" t="s">
        <v>710</v>
      </c>
      <c r="H621" t="s">
        <v>701</v>
      </c>
      <c r="I621" t="s">
        <v>138</v>
      </c>
      <c r="J621" s="149">
        <v>572328767</v>
      </c>
      <c r="K621" s="149">
        <v>506982093</v>
      </c>
      <c r="L621" s="138">
        <v>507776697.89999998</v>
      </c>
      <c r="M621" s="150">
        <v>8.25</v>
      </c>
    </row>
    <row r="622" spans="2:13">
      <c r="B622" s="137" t="s">
        <v>143</v>
      </c>
      <c r="C622" t="s">
        <v>400</v>
      </c>
      <c r="D622" s="20"/>
      <c r="E622" t="s">
        <v>136</v>
      </c>
      <c r="F622" t="s">
        <v>137</v>
      </c>
      <c r="G622" t="s">
        <v>711</v>
      </c>
      <c r="H622" t="s">
        <v>701</v>
      </c>
      <c r="I622" t="s">
        <v>138</v>
      </c>
      <c r="J622" s="149">
        <v>572328767</v>
      </c>
      <c r="K622" s="149">
        <v>506982093</v>
      </c>
      <c r="L622" s="138">
        <v>507776697.89999998</v>
      </c>
      <c r="M622" s="150">
        <v>8.25</v>
      </c>
    </row>
    <row r="623" spans="2:13">
      <c r="B623" s="137" t="s">
        <v>143</v>
      </c>
      <c r="C623" t="s">
        <v>400</v>
      </c>
      <c r="D623" s="20"/>
      <c r="E623" t="s">
        <v>136</v>
      </c>
      <c r="F623" t="s">
        <v>137</v>
      </c>
      <c r="G623" t="s">
        <v>711</v>
      </c>
      <c r="H623" t="s">
        <v>701</v>
      </c>
      <c r="I623" t="s">
        <v>138</v>
      </c>
      <c r="J623" s="149">
        <v>572328767</v>
      </c>
      <c r="K623" s="149">
        <v>506982093</v>
      </c>
      <c r="L623" s="138">
        <v>507776697.89999998</v>
      </c>
      <c r="M623" s="150">
        <v>8.25</v>
      </c>
    </row>
    <row r="624" spans="2:13">
      <c r="B624" s="137" t="s">
        <v>143</v>
      </c>
      <c r="C624" t="s">
        <v>400</v>
      </c>
      <c r="D624" s="20"/>
      <c r="E624" t="s">
        <v>136</v>
      </c>
      <c r="F624" t="s">
        <v>137</v>
      </c>
      <c r="G624" t="s">
        <v>712</v>
      </c>
      <c r="H624" t="s">
        <v>701</v>
      </c>
      <c r="I624" t="s">
        <v>138</v>
      </c>
      <c r="J624" s="149">
        <v>572328767</v>
      </c>
      <c r="K624" s="149">
        <v>506982093</v>
      </c>
      <c r="L624" s="138">
        <v>507776697.89999998</v>
      </c>
      <c r="M624" s="150">
        <v>8.25</v>
      </c>
    </row>
    <row r="625" spans="2:13">
      <c r="B625" s="137" t="s">
        <v>143</v>
      </c>
      <c r="C625" t="s">
        <v>400</v>
      </c>
      <c r="D625" s="20"/>
      <c r="E625" t="s">
        <v>136</v>
      </c>
      <c r="F625" t="s">
        <v>137</v>
      </c>
      <c r="G625" t="s">
        <v>713</v>
      </c>
      <c r="H625" t="s">
        <v>701</v>
      </c>
      <c r="I625" t="s">
        <v>138</v>
      </c>
      <c r="J625" s="149">
        <v>572328767</v>
      </c>
      <c r="K625" s="149">
        <v>506982093</v>
      </c>
      <c r="L625" s="138">
        <v>507776697.89999998</v>
      </c>
      <c r="M625" s="150">
        <v>8.25</v>
      </c>
    </row>
    <row r="626" spans="2:13">
      <c r="B626" s="137" t="s">
        <v>143</v>
      </c>
      <c r="C626" t="s">
        <v>400</v>
      </c>
      <c r="D626" s="20"/>
      <c r="E626" t="s">
        <v>136</v>
      </c>
      <c r="F626" t="s">
        <v>137</v>
      </c>
      <c r="G626" t="s">
        <v>714</v>
      </c>
      <c r="H626" t="s">
        <v>701</v>
      </c>
      <c r="I626" t="s">
        <v>138</v>
      </c>
      <c r="J626" s="149">
        <v>572328767</v>
      </c>
      <c r="K626" s="149">
        <v>506982093</v>
      </c>
      <c r="L626" s="138">
        <v>507776697.89999998</v>
      </c>
      <c r="M626" s="150">
        <v>8.25</v>
      </c>
    </row>
    <row r="627" spans="2:13">
      <c r="B627" s="137" t="s">
        <v>143</v>
      </c>
      <c r="C627" t="s">
        <v>400</v>
      </c>
      <c r="D627" s="20"/>
      <c r="E627" t="s">
        <v>136</v>
      </c>
      <c r="F627" t="s">
        <v>137</v>
      </c>
      <c r="G627" t="s">
        <v>715</v>
      </c>
      <c r="H627" t="s">
        <v>701</v>
      </c>
      <c r="I627" t="s">
        <v>138</v>
      </c>
      <c r="J627" s="149">
        <v>572328767</v>
      </c>
      <c r="K627" s="149">
        <v>506982093</v>
      </c>
      <c r="L627" s="138">
        <v>507776697.89999998</v>
      </c>
      <c r="M627" s="150">
        <v>8.25</v>
      </c>
    </row>
    <row r="628" spans="2:13">
      <c r="B628" s="137" t="s">
        <v>143</v>
      </c>
      <c r="C628" t="s">
        <v>400</v>
      </c>
      <c r="D628" s="20"/>
      <c r="E628" t="s">
        <v>136</v>
      </c>
      <c r="F628" t="s">
        <v>137</v>
      </c>
      <c r="G628" t="s">
        <v>716</v>
      </c>
      <c r="H628" t="s">
        <v>701</v>
      </c>
      <c r="I628" t="s">
        <v>138</v>
      </c>
      <c r="J628" s="149">
        <v>572328767</v>
      </c>
      <c r="K628" s="149">
        <v>506982093</v>
      </c>
      <c r="L628" s="138">
        <v>507776697.89999998</v>
      </c>
      <c r="M628" s="150">
        <v>8.25</v>
      </c>
    </row>
    <row r="629" spans="2:13">
      <c r="B629" s="137" t="s">
        <v>143</v>
      </c>
      <c r="C629" t="s">
        <v>400</v>
      </c>
      <c r="D629" s="20"/>
      <c r="E629" t="s">
        <v>136</v>
      </c>
      <c r="F629" t="s">
        <v>137</v>
      </c>
      <c r="G629" t="s">
        <v>717</v>
      </c>
      <c r="H629" t="s">
        <v>701</v>
      </c>
      <c r="I629" t="s">
        <v>138</v>
      </c>
      <c r="J629" s="149">
        <v>572328767</v>
      </c>
      <c r="K629" s="149">
        <v>506982093</v>
      </c>
      <c r="L629" s="138">
        <v>507776697.89999998</v>
      </c>
      <c r="M629" s="150">
        <v>8.25</v>
      </c>
    </row>
    <row r="630" spans="2:13">
      <c r="B630" s="137" t="s">
        <v>143</v>
      </c>
      <c r="C630" t="s">
        <v>400</v>
      </c>
      <c r="D630" s="20"/>
      <c r="E630" t="s">
        <v>136</v>
      </c>
      <c r="F630" t="s">
        <v>137</v>
      </c>
      <c r="G630" t="s">
        <v>718</v>
      </c>
      <c r="H630" t="s">
        <v>701</v>
      </c>
      <c r="I630" t="s">
        <v>138</v>
      </c>
      <c r="J630" s="149">
        <v>572328767</v>
      </c>
      <c r="K630" s="149">
        <v>506982093</v>
      </c>
      <c r="L630" s="138">
        <v>507776697.89999998</v>
      </c>
      <c r="M630" s="150">
        <v>8.25</v>
      </c>
    </row>
    <row r="631" spans="2:13">
      <c r="B631" s="137" t="s">
        <v>143</v>
      </c>
      <c r="C631" t="s">
        <v>400</v>
      </c>
      <c r="D631" s="20"/>
      <c r="E631" t="s">
        <v>136</v>
      </c>
      <c r="F631" t="s">
        <v>137</v>
      </c>
      <c r="G631" t="s">
        <v>719</v>
      </c>
      <c r="H631" t="s">
        <v>720</v>
      </c>
      <c r="I631" t="s">
        <v>138</v>
      </c>
      <c r="J631" s="149">
        <v>547369864</v>
      </c>
      <c r="K631" s="149">
        <v>512228342</v>
      </c>
      <c r="L631" s="138">
        <v>512619241.66000003</v>
      </c>
      <c r="M631" s="150">
        <v>9.5</v>
      </c>
    </row>
    <row r="632" spans="2:13">
      <c r="B632" s="137" t="s">
        <v>143</v>
      </c>
      <c r="C632" t="s">
        <v>400</v>
      </c>
      <c r="D632" s="20"/>
      <c r="E632" t="s">
        <v>136</v>
      </c>
      <c r="F632" t="s">
        <v>137</v>
      </c>
      <c r="G632" t="s">
        <v>721</v>
      </c>
      <c r="H632" t="s">
        <v>720</v>
      </c>
      <c r="I632" t="s">
        <v>138</v>
      </c>
      <c r="J632" s="149">
        <v>547369864</v>
      </c>
      <c r="K632" s="149">
        <v>512228342</v>
      </c>
      <c r="L632" s="138">
        <v>512619241.66000003</v>
      </c>
      <c r="M632" s="150">
        <v>9.5</v>
      </c>
    </row>
    <row r="633" spans="2:13">
      <c r="B633" s="137" t="s">
        <v>143</v>
      </c>
      <c r="C633" t="s">
        <v>400</v>
      </c>
      <c r="D633" s="20"/>
      <c r="E633" t="s">
        <v>136</v>
      </c>
      <c r="F633" t="s">
        <v>137</v>
      </c>
      <c r="G633" t="s">
        <v>722</v>
      </c>
      <c r="H633" t="s">
        <v>720</v>
      </c>
      <c r="I633" t="s">
        <v>138</v>
      </c>
      <c r="J633" s="149">
        <v>547369864</v>
      </c>
      <c r="K633" s="149">
        <v>512228342</v>
      </c>
      <c r="L633" s="138">
        <v>512619241.66000003</v>
      </c>
      <c r="M633" s="150">
        <v>9.5</v>
      </c>
    </row>
    <row r="634" spans="2:13">
      <c r="B634" s="137" t="s">
        <v>143</v>
      </c>
      <c r="C634" t="s">
        <v>400</v>
      </c>
      <c r="D634" s="20"/>
      <c r="E634" t="s">
        <v>136</v>
      </c>
      <c r="F634" t="s">
        <v>137</v>
      </c>
      <c r="G634" t="s">
        <v>723</v>
      </c>
      <c r="H634" t="s">
        <v>720</v>
      </c>
      <c r="I634" t="s">
        <v>138</v>
      </c>
      <c r="J634" s="149">
        <v>547369864</v>
      </c>
      <c r="K634" s="149">
        <v>512228342</v>
      </c>
      <c r="L634" s="138">
        <v>512619241.66000003</v>
      </c>
      <c r="M634" s="150">
        <v>9.5</v>
      </c>
    </row>
    <row r="635" spans="2:13">
      <c r="B635" s="137" t="s">
        <v>143</v>
      </c>
      <c r="C635" t="s">
        <v>400</v>
      </c>
      <c r="D635" s="20"/>
      <c r="E635" t="s">
        <v>136</v>
      </c>
      <c r="F635" t="s">
        <v>137</v>
      </c>
      <c r="G635" t="s">
        <v>724</v>
      </c>
      <c r="H635" t="s">
        <v>720</v>
      </c>
      <c r="I635" t="s">
        <v>138</v>
      </c>
      <c r="J635" s="149">
        <v>547369864</v>
      </c>
      <c r="K635" s="149">
        <v>512228342</v>
      </c>
      <c r="L635" s="138">
        <v>512619241.66000003</v>
      </c>
      <c r="M635" s="150">
        <v>9.5</v>
      </c>
    </row>
    <row r="636" spans="2:13">
      <c r="B636" s="137"/>
      <c r="C636"/>
      <c r="D636" s="20"/>
      <c r="G636"/>
      <c r="H636"/>
      <c r="I636"/>
      <c r="J636" s="138"/>
      <c r="K636" s="138"/>
      <c r="L636" s="138"/>
      <c r="M636" s="139"/>
    </row>
    <row r="637" spans="2:13">
      <c r="B637" s="22"/>
      <c r="C637" s="23"/>
      <c r="D637" s="23"/>
      <c r="E637" s="24"/>
      <c r="F637" s="23"/>
      <c r="G637" s="25"/>
      <c r="H637" s="25"/>
      <c r="I637" s="26" t="s">
        <v>432</v>
      </c>
      <c r="J637" s="151">
        <f>SUM(J172:J636)</f>
        <v>843163276800</v>
      </c>
      <c r="K637" s="151">
        <f>SUM(K172:K636)</f>
        <v>728440463866</v>
      </c>
      <c r="L637" s="151">
        <f>SUM(L172:L636)</f>
        <v>730774716904.4917</v>
      </c>
      <c r="M637" s="134"/>
    </row>
    <row r="638" spans="2:13">
      <c r="B638" s="27"/>
      <c r="I638" s="7"/>
      <c r="L638" s="136"/>
      <c r="M638" s="30"/>
    </row>
    <row r="639" spans="2:13">
      <c r="B639" s="27"/>
      <c r="I639" s="7"/>
      <c r="L639" s="199"/>
      <c r="M639" s="30"/>
    </row>
    <row r="640" spans="2:13">
      <c r="B640" s="8" t="s">
        <v>120</v>
      </c>
      <c r="C640" s="9"/>
      <c r="D640" s="9"/>
      <c r="E640" s="9"/>
      <c r="F640" s="9"/>
      <c r="G640" s="9"/>
      <c r="H640" s="9"/>
      <c r="I640" s="9"/>
      <c r="J640" s="9"/>
      <c r="K640" s="9"/>
      <c r="L640" s="9"/>
      <c r="M640" s="130"/>
    </row>
    <row r="641" spans="2:13">
      <c r="B641" s="10" t="s">
        <v>0</v>
      </c>
      <c r="C641" s="10"/>
      <c r="D641" s="10"/>
      <c r="E641" s="10"/>
      <c r="F641" s="10"/>
      <c r="G641" s="10"/>
      <c r="H641" s="10"/>
      <c r="I641" s="10"/>
      <c r="J641" s="10"/>
      <c r="K641" s="10"/>
      <c r="L641" s="10"/>
      <c r="M641" s="131"/>
    </row>
    <row r="642" spans="2:13">
      <c r="B642" s="10" t="s">
        <v>121</v>
      </c>
      <c r="C642" s="10"/>
      <c r="D642" s="10"/>
      <c r="E642" s="10"/>
      <c r="F642" s="10"/>
      <c r="G642" s="10"/>
      <c r="H642" s="10"/>
      <c r="I642" s="10"/>
      <c r="J642" s="10"/>
      <c r="K642" s="10"/>
      <c r="L642" s="10"/>
      <c r="M642" s="131"/>
    </row>
    <row r="643" spans="2:13">
      <c r="B643" s="11">
        <f>+EAN!D7</f>
        <v>45382</v>
      </c>
      <c r="C643" s="10"/>
      <c r="D643" s="10"/>
      <c r="E643" s="10"/>
      <c r="F643" s="10"/>
      <c r="G643" s="10"/>
      <c r="H643" s="10"/>
      <c r="I643" s="10"/>
      <c r="J643" s="10"/>
      <c r="K643" s="10"/>
      <c r="L643" s="10"/>
      <c r="M643" s="131"/>
    </row>
    <row r="644" spans="2:13">
      <c r="B644" s="152"/>
      <c r="C644" s="153"/>
      <c r="D644" s="153"/>
      <c r="E644" s="153"/>
      <c r="F644" s="153"/>
      <c r="G644" s="153"/>
      <c r="H644" s="153"/>
      <c r="I644" s="153"/>
      <c r="J644" s="153"/>
      <c r="K644" s="153"/>
      <c r="L644" s="153"/>
      <c r="M644" s="154"/>
    </row>
    <row r="645" spans="2:13">
      <c r="B645" s="176" t="s">
        <v>726</v>
      </c>
      <c r="C645" s="177"/>
      <c r="D645" s="177"/>
      <c r="E645" s="177"/>
      <c r="F645" s="177"/>
      <c r="G645" s="177"/>
      <c r="H645" s="177"/>
      <c r="I645" s="177"/>
      <c r="J645" s="177"/>
      <c r="K645" s="177"/>
      <c r="L645" s="177"/>
      <c r="M645" s="178"/>
    </row>
    <row r="646" spans="2:13">
      <c r="B646" s="159"/>
      <c r="C646" s="158"/>
      <c r="D646" s="158"/>
      <c r="E646" s="158"/>
      <c r="F646" s="158"/>
      <c r="G646" s="158"/>
      <c r="H646" s="158"/>
      <c r="I646" s="158"/>
      <c r="J646" s="158"/>
      <c r="K646" s="158"/>
      <c r="L646" s="158"/>
      <c r="M646" s="160"/>
    </row>
    <row r="647" spans="2:13">
      <c r="B647" s="155"/>
      <c r="C647" s="156"/>
      <c r="D647" s="156"/>
      <c r="E647" s="156"/>
      <c r="F647" s="156"/>
      <c r="G647" s="156"/>
      <c r="H647" s="156"/>
      <c r="I647" s="156"/>
      <c r="J647" s="156"/>
      <c r="K647" s="156"/>
      <c r="L647" s="156"/>
      <c r="M647" s="157"/>
    </row>
    <row r="648" spans="2:13" ht="30">
      <c r="B648" s="119" t="s">
        <v>122</v>
      </c>
      <c r="C648" s="120" t="s">
        <v>123</v>
      </c>
      <c r="D648" s="120" t="s">
        <v>124</v>
      </c>
      <c r="E648" s="120" t="s">
        <v>125</v>
      </c>
      <c r="F648" s="120" t="s">
        <v>126</v>
      </c>
      <c r="G648" s="120" t="s">
        <v>127</v>
      </c>
      <c r="H648" s="120" t="s">
        <v>128</v>
      </c>
      <c r="I648" s="120" t="s">
        <v>129</v>
      </c>
      <c r="J648" s="120" t="s">
        <v>130</v>
      </c>
      <c r="K648" s="120" t="s">
        <v>131</v>
      </c>
      <c r="L648" s="120" t="s">
        <v>132</v>
      </c>
      <c r="M648" s="135" t="s">
        <v>133</v>
      </c>
    </row>
    <row r="649" spans="2:13" hidden="1">
      <c r="B649" s="13" t="s">
        <v>134</v>
      </c>
      <c r="C649" s="14" t="s">
        <v>135</v>
      </c>
      <c r="D649" s="15"/>
      <c r="E649" s="14" t="s">
        <v>136</v>
      </c>
      <c r="F649" s="14" t="s">
        <v>137</v>
      </c>
      <c r="G649" s="16">
        <v>44468.406342592592</v>
      </c>
      <c r="H649" s="16">
        <v>45929</v>
      </c>
      <c r="I649" s="17" t="s">
        <v>138</v>
      </c>
      <c r="J649" s="18">
        <v>12042794521</v>
      </c>
      <c r="K649" s="18">
        <v>10001397260</v>
      </c>
      <c r="L649" s="18">
        <v>10258520145.624901</v>
      </c>
      <c r="M649" s="128" t="s">
        <v>7</v>
      </c>
    </row>
    <row r="650" spans="2:13" hidden="1">
      <c r="B650" s="19" t="s">
        <v>134</v>
      </c>
      <c r="C650" s="6" t="s">
        <v>135</v>
      </c>
      <c r="D650" s="20"/>
      <c r="E650" s="6" t="s">
        <v>136</v>
      </c>
      <c r="F650" s="6" t="s">
        <v>137</v>
      </c>
      <c r="G650" s="147">
        <v>45279.597222222226</v>
      </c>
      <c r="H650" s="147">
        <v>45534</v>
      </c>
      <c r="I650" s="7" t="s">
        <v>138</v>
      </c>
      <c r="J650" s="21">
        <v>10471287671</v>
      </c>
      <c r="K650" s="21">
        <v>10142931507</v>
      </c>
      <c r="L650" s="21">
        <v>10041188844.308001</v>
      </c>
      <c r="M650" s="129" t="s">
        <v>7</v>
      </c>
    </row>
    <row r="651" spans="2:13" hidden="1">
      <c r="B651" s="19" t="s">
        <v>143</v>
      </c>
      <c r="C651" s="6" t="s">
        <v>144</v>
      </c>
      <c r="D651" s="20"/>
      <c r="E651" s="6" t="s">
        <v>136</v>
      </c>
      <c r="F651" s="6" t="s">
        <v>137</v>
      </c>
      <c r="G651" s="147">
        <v>45365.662824074076</v>
      </c>
      <c r="H651" s="147">
        <v>45677</v>
      </c>
      <c r="I651" s="7" t="s">
        <v>138</v>
      </c>
      <c r="J651" s="21">
        <v>1076232877</v>
      </c>
      <c r="K651" s="21">
        <v>1012081375</v>
      </c>
      <c r="L651" s="21">
        <v>1015589459.3580503</v>
      </c>
      <c r="M651" s="129" t="s">
        <v>7</v>
      </c>
    </row>
    <row r="652" spans="2:13" hidden="1">
      <c r="B652" s="19" t="s">
        <v>143</v>
      </c>
      <c r="C652" s="6" t="s">
        <v>144</v>
      </c>
      <c r="D652" s="20"/>
      <c r="E652" s="6" t="s">
        <v>136</v>
      </c>
      <c r="F652" s="6" t="s">
        <v>137</v>
      </c>
      <c r="G652" s="147">
        <v>45365.664351851854</v>
      </c>
      <c r="H652" s="147">
        <v>45677</v>
      </c>
      <c r="I652" s="7" t="s">
        <v>138</v>
      </c>
      <c r="J652" s="21">
        <v>1076232877</v>
      </c>
      <c r="K652" s="21">
        <v>1012081375</v>
      </c>
      <c r="L652" s="21">
        <v>1015589459.3580503</v>
      </c>
      <c r="M652" s="129" t="s">
        <v>7</v>
      </c>
    </row>
    <row r="653" spans="2:13" hidden="1">
      <c r="B653" s="19" t="s">
        <v>143</v>
      </c>
      <c r="C653" s="6" t="s">
        <v>144</v>
      </c>
      <c r="D653" s="20"/>
      <c r="E653" s="6" t="s">
        <v>136</v>
      </c>
      <c r="F653" s="6" t="s">
        <v>137</v>
      </c>
      <c r="G653" s="147">
        <v>45365.664363425931</v>
      </c>
      <c r="H653" s="147">
        <v>45677</v>
      </c>
      <c r="I653" s="7" t="s">
        <v>138</v>
      </c>
      <c r="J653" s="21">
        <v>1076232877</v>
      </c>
      <c r="K653" s="21">
        <v>1012081375</v>
      </c>
      <c r="L653" s="21">
        <v>1015589459.3580503</v>
      </c>
      <c r="M653" s="129" t="s">
        <v>7</v>
      </c>
    </row>
    <row r="654" spans="2:13" hidden="1">
      <c r="B654" s="19" t="s">
        <v>143</v>
      </c>
      <c r="C654" s="6" t="s">
        <v>144</v>
      </c>
      <c r="D654" s="20"/>
      <c r="E654" s="6" t="s">
        <v>136</v>
      </c>
      <c r="F654" s="6" t="s">
        <v>137</v>
      </c>
      <c r="G654" s="147">
        <v>45370.71873842593</v>
      </c>
      <c r="H654" s="147">
        <v>45677</v>
      </c>
      <c r="I654" s="7" t="s">
        <v>138</v>
      </c>
      <c r="J654" s="21">
        <v>1076232877</v>
      </c>
      <c r="K654" s="21">
        <v>1013111904</v>
      </c>
      <c r="L654" s="21">
        <v>1015589459.3580503</v>
      </c>
      <c r="M654" s="129" t="s">
        <v>7</v>
      </c>
    </row>
    <row r="655" spans="2:13" hidden="1">
      <c r="B655" s="19" t="s">
        <v>143</v>
      </c>
      <c r="C655" s="6" t="s">
        <v>144</v>
      </c>
      <c r="D655" s="20"/>
      <c r="E655" s="6" t="s">
        <v>136</v>
      </c>
      <c r="F655" s="6" t="s">
        <v>137</v>
      </c>
      <c r="G655" s="147">
        <v>45370.720590277779</v>
      </c>
      <c r="H655" s="147">
        <v>45677</v>
      </c>
      <c r="I655" s="7" t="s">
        <v>138</v>
      </c>
      <c r="J655" s="21">
        <v>1076232877</v>
      </c>
      <c r="K655" s="21">
        <v>1013111904</v>
      </c>
      <c r="L655" s="21">
        <v>1015589459.3580503</v>
      </c>
      <c r="M655" s="129" t="s">
        <v>7</v>
      </c>
    </row>
    <row r="656" spans="2:13" hidden="1">
      <c r="B656" s="19" t="s">
        <v>143</v>
      </c>
      <c r="C656" s="6" t="s">
        <v>144</v>
      </c>
      <c r="D656" s="20"/>
      <c r="E656" s="6" t="s">
        <v>136</v>
      </c>
      <c r="F656" s="6" t="s">
        <v>137</v>
      </c>
      <c r="G656" s="147">
        <v>45370.720601851855</v>
      </c>
      <c r="H656" s="147">
        <v>45677</v>
      </c>
      <c r="I656" s="7" t="s">
        <v>138</v>
      </c>
      <c r="J656" s="21">
        <v>1076232877</v>
      </c>
      <c r="K656" s="21">
        <v>1013111904</v>
      </c>
      <c r="L656" s="21">
        <v>1015589459.3580503</v>
      </c>
      <c r="M656" s="129" t="s">
        <v>7</v>
      </c>
    </row>
    <row r="657" spans="2:13" hidden="1">
      <c r="B657" s="19" t="s">
        <v>143</v>
      </c>
      <c r="C657" s="6" t="s">
        <v>144</v>
      </c>
      <c r="D657" s="20"/>
      <c r="E657" s="6" t="s">
        <v>136</v>
      </c>
      <c r="F657" s="6" t="s">
        <v>137</v>
      </c>
      <c r="G657" s="147">
        <v>45371.422291666669</v>
      </c>
      <c r="H657" s="147">
        <v>45677</v>
      </c>
      <c r="I657" s="7" t="s">
        <v>138</v>
      </c>
      <c r="J657" s="21">
        <v>1076232877</v>
      </c>
      <c r="K657" s="21">
        <v>1013318137</v>
      </c>
      <c r="L657" s="21">
        <v>1015589459.3580503</v>
      </c>
      <c r="M657" s="129" t="s">
        <v>7</v>
      </c>
    </row>
    <row r="658" spans="2:13" hidden="1">
      <c r="B658" s="19" t="s">
        <v>143</v>
      </c>
      <c r="C658" s="6" t="s">
        <v>144</v>
      </c>
      <c r="D658" s="20"/>
      <c r="E658" s="6" t="s">
        <v>136</v>
      </c>
      <c r="F658" s="6" t="s">
        <v>137</v>
      </c>
      <c r="G658" s="147">
        <v>45371.423368055548</v>
      </c>
      <c r="H658" s="147">
        <v>45677</v>
      </c>
      <c r="I658" s="7" t="s">
        <v>138</v>
      </c>
      <c r="J658" s="21">
        <v>1076232877</v>
      </c>
      <c r="K658" s="21">
        <v>1013318137</v>
      </c>
      <c r="L658" s="21">
        <v>1015589459.3580503</v>
      </c>
      <c r="M658" s="129" t="s">
        <v>7</v>
      </c>
    </row>
    <row r="659" spans="2:13" hidden="1">
      <c r="B659" s="19" t="s">
        <v>143</v>
      </c>
      <c r="C659" s="6" t="s">
        <v>144</v>
      </c>
      <c r="D659" s="20"/>
      <c r="E659" s="6" t="s">
        <v>136</v>
      </c>
      <c r="F659" s="6" t="s">
        <v>137</v>
      </c>
      <c r="G659" s="147">
        <v>45371.423379629625</v>
      </c>
      <c r="H659" s="147">
        <v>45677</v>
      </c>
      <c r="I659" s="7" t="s">
        <v>138</v>
      </c>
      <c r="J659" s="21">
        <v>1076232877</v>
      </c>
      <c r="K659" s="21">
        <v>1013318137</v>
      </c>
      <c r="L659" s="21">
        <v>1015589459.3580503</v>
      </c>
      <c r="M659" s="129" t="s">
        <v>7</v>
      </c>
    </row>
    <row r="660" spans="2:13" hidden="1">
      <c r="B660" s="19" t="s">
        <v>143</v>
      </c>
      <c r="C660" s="6" t="s">
        <v>144</v>
      </c>
      <c r="D660" s="20"/>
      <c r="E660" s="6" t="s">
        <v>136</v>
      </c>
      <c r="F660" s="6" t="s">
        <v>137</v>
      </c>
      <c r="G660" s="147">
        <v>45371.423391203702</v>
      </c>
      <c r="H660" s="147">
        <v>45677</v>
      </c>
      <c r="I660" s="7" t="s">
        <v>138</v>
      </c>
      <c r="J660" s="21">
        <v>1076232877</v>
      </c>
      <c r="K660" s="21">
        <v>1013318137</v>
      </c>
      <c r="L660" s="21">
        <v>1015589459.3580503</v>
      </c>
      <c r="M660" s="129" t="s">
        <v>7</v>
      </c>
    </row>
    <row r="661" spans="2:13" hidden="1">
      <c r="B661" s="19" t="s">
        <v>143</v>
      </c>
      <c r="C661" s="6" t="s">
        <v>144</v>
      </c>
      <c r="D661" s="20"/>
      <c r="E661" s="6" t="s">
        <v>136</v>
      </c>
      <c r="F661" s="6" t="s">
        <v>137</v>
      </c>
      <c r="G661" s="147">
        <v>45371.423402777771</v>
      </c>
      <c r="H661" s="147">
        <v>45677</v>
      </c>
      <c r="I661" s="7" t="s">
        <v>138</v>
      </c>
      <c r="J661" s="21">
        <v>1076232877</v>
      </c>
      <c r="K661" s="21">
        <v>1013318137</v>
      </c>
      <c r="L661" s="21">
        <v>1015589459.3580503</v>
      </c>
      <c r="M661" s="129" t="s">
        <v>7</v>
      </c>
    </row>
    <row r="662" spans="2:13" hidden="1">
      <c r="B662" s="19" t="s">
        <v>143</v>
      </c>
      <c r="C662" s="6" t="s">
        <v>144</v>
      </c>
      <c r="D662" s="20"/>
      <c r="E662" s="6" t="s">
        <v>136</v>
      </c>
      <c r="F662" s="6" t="s">
        <v>137</v>
      </c>
      <c r="G662" s="147">
        <v>45371.423414351848</v>
      </c>
      <c r="H662" s="147">
        <v>45677</v>
      </c>
      <c r="I662" s="7" t="s">
        <v>138</v>
      </c>
      <c r="J662" s="21">
        <v>1076232877</v>
      </c>
      <c r="K662" s="21">
        <v>1013318137</v>
      </c>
      <c r="L662" s="21">
        <v>1015589459.3580503</v>
      </c>
      <c r="M662" s="129" t="s">
        <v>7</v>
      </c>
    </row>
    <row r="663" spans="2:13" hidden="1">
      <c r="B663" s="19" t="s">
        <v>143</v>
      </c>
      <c r="C663" s="6" t="s">
        <v>144</v>
      </c>
      <c r="D663" s="20"/>
      <c r="E663" s="6" t="s">
        <v>136</v>
      </c>
      <c r="F663" s="6" t="s">
        <v>137</v>
      </c>
      <c r="G663" s="147">
        <v>45371.423425925925</v>
      </c>
      <c r="H663" s="147">
        <v>45677</v>
      </c>
      <c r="I663" s="7" t="s">
        <v>138</v>
      </c>
      <c r="J663" s="21">
        <v>1076232877</v>
      </c>
      <c r="K663" s="21">
        <v>1013318137</v>
      </c>
      <c r="L663" s="21">
        <v>1015589459.3580503</v>
      </c>
      <c r="M663" s="129" t="s">
        <v>7</v>
      </c>
    </row>
    <row r="664" spans="2:13" hidden="1">
      <c r="B664" s="19" t="s">
        <v>143</v>
      </c>
      <c r="C664" s="6" t="s">
        <v>144</v>
      </c>
      <c r="D664" s="20"/>
      <c r="E664" s="6" t="s">
        <v>136</v>
      </c>
      <c r="F664" s="6" t="s">
        <v>137</v>
      </c>
      <c r="G664" s="147">
        <v>45371.423437499994</v>
      </c>
      <c r="H664" s="147">
        <v>45677</v>
      </c>
      <c r="I664" s="7" t="s">
        <v>138</v>
      </c>
      <c r="J664" s="21">
        <v>1076232877</v>
      </c>
      <c r="K664" s="21">
        <v>1013318137</v>
      </c>
      <c r="L664" s="21">
        <v>1015589459.3580503</v>
      </c>
      <c r="M664" s="129" t="s">
        <v>7</v>
      </c>
    </row>
    <row r="665" spans="2:13" hidden="1">
      <c r="B665" s="19" t="s">
        <v>143</v>
      </c>
      <c r="C665" s="6" t="s">
        <v>144</v>
      </c>
      <c r="D665" s="20"/>
      <c r="E665" s="6" t="s">
        <v>136</v>
      </c>
      <c r="F665" s="6" t="s">
        <v>137</v>
      </c>
      <c r="G665" s="147">
        <v>45371.423449074071</v>
      </c>
      <c r="H665" s="147">
        <v>45677</v>
      </c>
      <c r="I665" s="7" t="s">
        <v>138</v>
      </c>
      <c r="J665" s="21">
        <v>1076232877</v>
      </c>
      <c r="K665" s="21">
        <v>1013318137</v>
      </c>
      <c r="L665" s="21">
        <v>1015589459.3580503</v>
      </c>
      <c r="M665" s="129" t="s">
        <v>7</v>
      </c>
    </row>
    <row r="666" spans="2:13" hidden="1">
      <c r="B666" s="19" t="s">
        <v>143</v>
      </c>
      <c r="C666" s="6" t="s">
        <v>144</v>
      </c>
      <c r="D666" s="20"/>
      <c r="E666" s="6" t="s">
        <v>136</v>
      </c>
      <c r="F666" s="6" t="s">
        <v>137</v>
      </c>
      <c r="G666" s="147">
        <v>45371.423460648148</v>
      </c>
      <c r="H666" s="147">
        <v>45677</v>
      </c>
      <c r="I666" s="7" t="s">
        <v>138</v>
      </c>
      <c r="J666" s="21">
        <v>1076232877</v>
      </c>
      <c r="K666" s="21">
        <v>1013318137</v>
      </c>
      <c r="L666" s="21">
        <v>1015589459.3580503</v>
      </c>
      <c r="M666" s="129" t="s">
        <v>7</v>
      </c>
    </row>
    <row r="667" spans="2:13" hidden="1">
      <c r="B667" s="19" t="s">
        <v>143</v>
      </c>
      <c r="C667" s="6" t="s">
        <v>144</v>
      </c>
      <c r="D667" s="20"/>
      <c r="E667" s="6" t="s">
        <v>136</v>
      </c>
      <c r="F667" s="6" t="s">
        <v>137</v>
      </c>
      <c r="G667" s="147">
        <v>45371.423472222217</v>
      </c>
      <c r="H667" s="147">
        <v>45677</v>
      </c>
      <c r="I667" s="7" t="s">
        <v>138</v>
      </c>
      <c r="J667" s="21">
        <v>1076232877</v>
      </c>
      <c r="K667" s="21">
        <v>1013318137</v>
      </c>
      <c r="L667" s="21">
        <v>1015589459.3580503</v>
      </c>
      <c r="M667" s="129" t="s">
        <v>7</v>
      </c>
    </row>
    <row r="668" spans="2:13" hidden="1">
      <c r="B668" s="19" t="s">
        <v>143</v>
      </c>
      <c r="C668" s="6" t="s">
        <v>144</v>
      </c>
      <c r="D668" s="20"/>
      <c r="E668" s="6" t="s">
        <v>136</v>
      </c>
      <c r="F668" s="6" t="s">
        <v>137</v>
      </c>
      <c r="G668" s="147">
        <v>45371.423483796294</v>
      </c>
      <c r="H668" s="147">
        <v>45677</v>
      </c>
      <c r="I668" s="7" t="s">
        <v>138</v>
      </c>
      <c r="J668" s="21">
        <v>1076232877</v>
      </c>
      <c r="K668" s="21">
        <v>1013318137</v>
      </c>
      <c r="L668" s="21">
        <v>1015589459.3580503</v>
      </c>
      <c r="M668" s="129" t="s">
        <v>7</v>
      </c>
    </row>
    <row r="669" spans="2:13" hidden="1">
      <c r="B669" s="19" t="s">
        <v>143</v>
      </c>
      <c r="C669" s="6" t="s">
        <v>144</v>
      </c>
      <c r="D669" s="20"/>
      <c r="E669" s="6" t="s">
        <v>136</v>
      </c>
      <c r="F669" s="6" t="s">
        <v>137</v>
      </c>
      <c r="G669" s="147">
        <v>45371.423495370364</v>
      </c>
      <c r="H669" s="147">
        <v>45677</v>
      </c>
      <c r="I669" s="7" t="s">
        <v>138</v>
      </c>
      <c r="J669" s="21">
        <v>1076232877</v>
      </c>
      <c r="K669" s="21">
        <v>1013318137</v>
      </c>
      <c r="L669" s="21">
        <v>1015589459.3580503</v>
      </c>
      <c r="M669" s="129" t="s">
        <v>7</v>
      </c>
    </row>
    <row r="670" spans="2:13" hidden="1">
      <c r="B670" s="19" t="s">
        <v>143</v>
      </c>
      <c r="C670" s="6" t="s">
        <v>144</v>
      </c>
      <c r="D670" s="20"/>
      <c r="E670" s="6" t="s">
        <v>136</v>
      </c>
      <c r="F670" s="6" t="s">
        <v>137</v>
      </c>
      <c r="G670" s="147">
        <v>45371.42418981481</v>
      </c>
      <c r="H670" s="147">
        <v>45677</v>
      </c>
      <c r="I670" s="7" t="s">
        <v>138</v>
      </c>
      <c r="J670" s="21">
        <v>1076232877</v>
      </c>
      <c r="K670" s="21">
        <v>1013318137</v>
      </c>
      <c r="L670" s="21">
        <v>1015589459.3580503</v>
      </c>
      <c r="M670" s="129" t="s">
        <v>7</v>
      </c>
    </row>
    <row r="671" spans="2:13" hidden="1">
      <c r="B671" s="19" t="s">
        <v>213</v>
      </c>
      <c r="C671" s="6" t="s">
        <v>214</v>
      </c>
      <c r="D671" s="20"/>
      <c r="E671" s="6" t="s">
        <v>215</v>
      </c>
      <c r="F671" s="6" t="s">
        <v>137</v>
      </c>
      <c r="G671" s="147">
        <v>45373.719699074078</v>
      </c>
      <c r="H671" s="147">
        <v>45534</v>
      </c>
      <c r="I671" s="7" t="s">
        <v>138</v>
      </c>
      <c r="J671" s="21">
        <v>20000000000</v>
      </c>
      <c r="K671" s="21">
        <v>19484332461</v>
      </c>
      <c r="L671" s="21">
        <v>19512804526.260399</v>
      </c>
      <c r="M671" s="129" t="s">
        <v>7</v>
      </c>
    </row>
    <row r="672" spans="2:13" hidden="1">
      <c r="B672" s="19" t="s">
        <v>139</v>
      </c>
      <c r="C672" s="6" t="s">
        <v>222</v>
      </c>
      <c r="D672" s="20"/>
      <c r="E672" s="6" t="s">
        <v>136</v>
      </c>
      <c r="F672" s="6" t="s">
        <v>137</v>
      </c>
      <c r="G672" s="147">
        <v>45246.634560185186</v>
      </c>
      <c r="H672" s="147">
        <v>45883</v>
      </c>
      <c r="I672" s="7" t="s">
        <v>138</v>
      </c>
      <c r="J672" s="21">
        <v>2314136986</v>
      </c>
      <c r="K672" s="21">
        <v>2000000000</v>
      </c>
      <c r="L672" s="21">
        <v>2022067222.5585396</v>
      </c>
      <c r="M672" s="129" t="s">
        <v>7</v>
      </c>
    </row>
    <row r="673" spans="2:13" hidden="1">
      <c r="B673" s="19" t="s">
        <v>143</v>
      </c>
      <c r="C673" s="6" t="s">
        <v>235</v>
      </c>
      <c r="D673" s="20"/>
      <c r="E673" s="6" t="s">
        <v>136</v>
      </c>
      <c r="F673" s="6" t="s">
        <v>137</v>
      </c>
      <c r="G673" s="147">
        <v>45363.726064814815</v>
      </c>
      <c r="H673" s="147">
        <v>46359</v>
      </c>
      <c r="I673" s="7" t="s">
        <v>138</v>
      </c>
      <c r="J673" s="21">
        <v>812758350</v>
      </c>
      <c r="K673" s="21">
        <v>682871784</v>
      </c>
      <c r="L673" s="21">
        <v>681696744.18892205</v>
      </c>
      <c r="M673" s="129" t="s">
        <v>7</v>
      </c>
    </row>
    <row r="674" spans="2:13" hidden="1">
      <c r="B674" s="19" t="s">
        <v>143</v>
      </c>
      <c r="C674" s="6" t="s">
        <v>235</v>
      </c>
      <c r="D674" s="20"/>
      <c r="E674" s="6" t="s">
        <v>136</v>
      </c>
      <c r="F674" s="6" t="s">
        <v>137</v>
      </c>
      <c r="G674" s="147">
        <v>45376.733333333337</v>
      </c>
      <c r="H674" s="147">
        <v>45747</v>
      </c>
      <c r="I674" s="7" t="s">
        <v>138</v>
      </c>
      <c r="J674" s="21">
        <v>1071150686</v>
      </c>
      <c r="K674" s="21">
        <v>999999999</v>
      </c>
      <c r="L674" s="21">
        <v>1001141575.9658105</v>
      </c>
      <c r="M674" s="129" t="s">
        <v>7</v>
      </c>
    </row>
    <row r="675" spans="2:13" hidden="1">
      <c r="B675" s="19" t="s">
        <v>143</v>
      </c>
      <c r="C675" s="6" t="s">
        <v>235</v>
      </c>
      <c r="D675" s="20"/>
      <c r="E675" s="6" t="s">
        <v>136</v>
      </c>
      <c r="F675" s="6" t="s">
        <v>137</v>
      </c>
      <c r="G675" s="147">
        <v>45376.738113425927</v>
      </c>
      <c r="H675" s="147">
        <v>45747</v>
      </c>
      <c r="I675" s="7" t="s">
        <v>138</v>
      </c>
      <c r="J675" s="21">
        <v>1071150686</v>
      </c>
      <c r="K675" s="21">
        <v>999999999</v>
      </c>
      <c r="L675" s="21">
        <v>1001141575.9658105</v>
      </c>
      <c r="M675" s="129" t="s">
        <v>7</v>
      </c>
    </row>
    <row r="676" spans="2:13" hidden="1">
      <c r="B676" s="19" t="s">
        <v>143</v>
      </c>
      <c r="C676" s="6" t="s">
        <v>235</v>
      </c>
      <c r="D676" s="20"/>
      <c r="E676" s="6" t="s">
        <v>136</v>
      </c>
      <c r="F676" s="6" t="s">
        <v>137</v>
      </c>
      <c r="G676" s="147">
        <v>45376.738125000003</v>
      </c>
      <c r="H676" s="147">
        <v>45747</v>
      </c>
      <c r="I676" s="7" t="s">
        <v>138</v>
      </c>
      <c r="J676" s="21">
        <v>1071150686</v>
      </c>
      <c r="K676" s="21">
        <v>999999999</v>
      </c>
      <c r="L676" s="21">
        <v>1001141575.9658105</v>
      </c>
      <c r="M676" s="129" t="s">
        <v>7</v>
      </c>
    </row>
    <row r="677" spans="2:13" hidden="1">
      <c r="B677" s="19" t="s">
        <v>143</v>
      </c>
      <c r="C677" s="6" t="s">
        <v>235</v>
      </c>
      <c r="D677" s="20"/>
      <c r="E677" s="6" t="s">
        <v>136</v>
      </c>
      <c r="F677" s="6" t="s">
        <v>137</v>
      </c>
      <c r="G677" s="147">
        <v>45376.73813657408</v>
      </c>
      <c r="H677" s="147">
        <v>45747</v>
      </c>
      <c r="I677" s="7" t="s">
        <v>138</v>
      </c>
      <c r="J677" s="21">
        <v>1071150686</v>
      </c>
      <c r="K677" s="21">
        <v>999999999</v>
      </c>
      <c r="L677" s="21">
        <v>1001141575.9658105</v>
      </c>
      <c r="M677" s="129" t="s">
        <v>7</v>
      </c>
    </row>
    <row r="678" spans="2:13" hidden="1">
      <c r="B678" s="19" t="s">
        <v>143</v>
      </c>
      <c r="C678" s="6" t="s">
        <v>235</v>
      </c>
      <c r="D678" s="20"/>
      <c r="E678" s="6" t="s">
        <v>136</v>
      </c>
      <c r="F678" s="6" t="s">
        <v>137</v>
      </c>
      <c r="G678" s="147">
        <v>45376.73814814815</v>
      </c>
      <c r="H678" s="147">
        <v>45747</v>
      </c>
      <c r="I678" s="7" t="s">
        <v>138</v>
      </c>
      <c r="J678" s="21">
        <v>1071150686</v>
      </c>
      <c r="K678" s="21">
        <v>999999999</v>
      </c>
      <c r="L678" s="21">
        <v>1001141575.9658105</v>
      </c>
      <c r="M678" s="129" t="s">
        <v>7</v>
      </c>
    </row>
    <row r="679" spans="2:13" hidden="1">
      <c r="B679" s="19" t="s">
        <v>143</v>
      </c>
      <c r="C679" s="6" t="s">
        <v>235</v>
      </c>
      <c r="D679" s="20"/>
      <c r="E679" s="6" t="s">
        <v>136</v>
      </c>
      <c r="F679" s="6" t="s">
        <v>137</v>
      </c>
      <c r="G679" s="147">
        <v>45376.738159722227</v>
      </c>
      <c r="H679" s="147">
        <v>45747</v>
      </c>
      <c r="I679" s="7" t="s">
        <v>138</v>
      </c>
      <c r="J679" s="21">
        <v>1071150686</v>
      </c>
      <c r="K679" s="21">
        <v>999999999</v>
      </c>
      <c r="L679" s="21">
        <v>1001141575.9658105</v>
      </c>
      <c r="M679" s="129" t="s">
        <v>7</v>
      </c>
    </row>
    <row r="680" spans="2:13" hidden="1">
      <c r="B680" s="19" t="s">
        <v>143</v>
      </c>
      <c r="C680" s="6" t="s">
        <v>235</v>
      </c>
      <c r="D680" s="20"/>
      <c r="E680" s="6" t="s">
        <v>136</v>
      </c>
      <c r="F680" s="6" t="s">
        <v>137</v>
      </c>
      <c r="G680" s="147">
        <v>45376.738171296296</v>
      </c>
      <c r="H680" s="147">
        <v>45747</v>
      </c>
      <c r="I680" s="7" t="s">
        <v>138</v>
      </c>
      <c r="J680" s="21">
        <v>1071150686</v>
      </c>
      <c r="K680" s="21">
        <v>999999999</v>
      </c>
      <c r="L680" s="21">
        <v>1001141575.9658105</v>
      </c>
      <c r="M680" s="129" t="s">
        <v>7</v>
      </c>
    </row>
    <row r="681" spans="2:13" hidden="1">
      <c r="B681" s="19" t="s">
        <v>143</v>
      </c>
      <c r="C681" s="6" t="s">
        <v>235</v>
      </c>
      <c r="D681" s="20"/>
      <c r="E681" s="6" t="s">
        <v>136</v>
      </c>
      <c r="F681" s="6" t="s">
        <v>137</v>
      </c>
      <c r="G681" s="147">
        <v>45376.738182870373</v>
      </c>
      <c r="H681" s="147">
        <v>45747</v>
      </c>
      <c r="I681" s="7" t="s">
        <v>138</v>
      </c>
      <c r="J681" s="21">
        <v>1071150686</v>
      </c>
      <c r="K681" s="21">
        <v>999999999</v>
      </c>
      <c r="L681" s="21">
        <v>1001141575.9658105</v>
      </c>
      <c r="M681" s="129" t="s">
        <v>7</v>
      </c>
    </row>
    <row r="682" spans="2:13" hidden="1">
      <c r="B682" s="19" t="s">
        <v>143</v>
      </c>
      <c r="C682" s="6" t="s">
        <v>235</v>
      </c>
      <c r="D682" s="20"/>
      <c r="E682" s="6" t="s">
        <v>136</v>
      </c>
      <c r="F682" s="6" t="s">
        <v>137</v>
      </c>
      <c r="G682" s="147">
        <v>45376.73819444445</v>
      </c>
      <c r="H682" s="147">
        <v>45747</v>
      </c>
      <c r="I682" s="7" t="s">
        <v>138</v>
      </c>
      <c r="J682" s="21">
        <v>1071150686</v>
      </c>
      <c r="K682" s="21">
        <v>999999999</v>
      </c>
      <c r="L682" s="21">
        <v>1001141575.9658105</v>
      </c>
      <c r="M682" s="129" t="s">
        <v>7</v>
      </c>
    </row>
    <row r="683" spans="2:13" hidden="1">
      <c r="B683" s="19" t="s">
        <v>143</v>
      </c>
      <c r="C683" s="6" t="s">
        <v>235</v>
      </c>
      <c r="D683" s="20"/>
      <c r="E683" s="6" t="s">
        <v>136</v>
      </c>
      <c r="F683" s="6" t="s">
        <v>137</v>
      </c>
      <c r="G683" s="147">
        <v>45376.738206018526</v>
      </c>
      <c r="H683" s="147">
        <v>45747</v>
      </c>
      <c r="I683" s="7" t="s">
        <v>138</v>
      </c>
      <c r="J683" s="21">
        <v>1071150686</v>
      </c>
      <c r="K683" s="21">
        <v>999999999</v>
      </c>
      <c r="L683" s="21">
        <v>1001141575.9658105</v>
      </c>
      <c r="M683" s="129" t="s">
        <v>7</v>
      </c>
    </row>
    <row r="684" spans="2:13" hidden="1">
      <c r="B684" s="19" t="s">
        <v>143</v>
      </c>
      <c r="C684" s="6" t="s">
        <v>235</v>
      </c>
      <c r="D684" s="20"/>
      <c r="E684" s="6" t="s">
        <v>136</v>
      </c>
      <c r="F684" s="6" t="s">
        <v>137</v>
      </c>
      <c r="G684" s="147">
        <v>45376.738217592596</v>
      </c>
      <c r="H684" s="147">
        <v>45747</v>
      </c>
      <c r="I684" s="7" t="s">
        <v>138</v>
      </c>
      <c r="J684" s="21">
        <v>1071150686</v>
      </c>
      <c r="K684" s="21">
        <v>999999999</v>
      </c>
      <c r="L684" s="21">
        <v>1001141575.9658105</v>
      </c>
      <c r="M684" s="129" t="s">
        <v>7</v>
      </c>
    </row>
    <row r="685" spans="2:13" hidden="1">
      <c r="B685" s="19" t="s">
        <v>143</v>
      </c>
      <c r="C685" s="6" t="s">
        <v>235</v>
      </c>
      <c r="D685" s="20"/>
      <c r="E685" s="6" t="s">
        <v>136</v>
      </c>
      <c r="F685" s="6" t="s">
        <v>137</v>
      </c>
      <c r="G685" s="147">
        <v>45376.738229166673</v>
      </c>
      <c r="H685" s="147">
        <v>45747</v>
      </c>
      <c r="I685" s="7" t="s">
        <v>138</v>
      </c>
      <c r="J685" s="21">
        <v>1071150686</v>
      </c>
      <c r="K685" s="21">
        <v>999999999</v>
      </c>
      <c r="L685" s="21">
        <v>1001141575.9658105</v>
      </c>
      <c r="M685" s="129" t="s">
        <v>7</v>
      </c>
    </row>
    <row r="686" spans="2:13" hidden="1">
      <c r="B686" s="19" t="s">
        <v>143</v>
      </c>
      <c r="C686" s="6" t="s">
        <v>235</v>
      </c>
      <c r="D686" s="20"/>
      <c r="E686" s="6" t="s">
        <v>136</v>
      </c>
      <c r="F686" s="6" t="s">
        <v>137</v>
      </c>
      <c r="G686" s="147">
        <v>45376.738240740749</v>
      </c>
      <c r="H686" s="147">
        <v>45747</v>
      </c>
      <c r="I686" s="7" t="s">
        <v>138</v>
      </c>
      <c r="J686" s="21">
        <v>1071150686</v>
      </c>
      <c r="K686" s="21">
        <v>999999999</v>
      </c>
      <c r="L686" s="21">
        <v>1001141575.9658105</v>
      </c>
      <c r="M686" s="129" t="s">
        <v>7</v>
      </c>
    </row>
    <row r="687" spans="2:13" hidden="1">
      <c r="B687" s="19" t="s">
        <v>143</v>
      </c>
      <c r="C687" s="6" t="s">
        <v>235</v>
      </c>
      <c r="D687" s="20"/>
      <c r="E687" s="6" t="s">
        <v>136</v>
      </c>
      <c r="F687" s="6" t="s">
        <v>137</v>
      </c>
      <c r="G687" s="147">
        <v>45376.738240740749</v>
      </c>
      <c r="H687" s="147">
        <v>45747</v>
      </c>
      <c r="I687" s="7" t="s">
        <v>138</v>
      </c>
      <c r="J687" s="21">
        <v>1071150686</v>
      </c>
      <c r="K687" s="21">
        <v>999999999</v>
      </c>
      <c r="L687" s="21">
        <v>1001141575.9658105</v>
      </c>
      <c r="M687" s="129" t="s">
        <v>7</v>
      </c>
    </row>
    <row r="688" spans="2:13" hidden="1">
      <c r="B688" s="19" t="s">
        <v>143</v>
      </c>
      <c r="C688" s="6" t="s">
        <v>235</v>
      </c>
      <c r="D688" s="20"/>
      <c r="E688" s="6" t="s">
        <v>136</v>
      </c>
      <c r="F688" s="6" t="s">
        <v>137</v>
      </c>
      <c r="G688" s="147">
        <v>45376.738263888896</v>
      </c>
      <c r="H688" s="147">
        <v>45747</v>
      </c>
      <c r="I688" s="7" t="s">
        <v>138</v>
      </c>
      <c r="J688" s="21">
        <v>1071150686</v>
      </c>
      <c r="K688" s="21">
        <v>999999999</v>
      </c>
      <c r="L688" s="21">
        <v>1001141575.9658105</v>
      </c>
      <c r="M688" s="129" t="s">
        <v>7</v>
      </c>
    </row>
    <row r="689" spans="2:13" hidden="1">
      <c r="B689" s="19" t="s">
        <v>143</v>
      </c>
      <c r="C689" s="6" t="s">
        <v>235</v>
      </c>
      <c r="D689" s="20"/>
      <c r="E689" s="6" t="s">
        <v>136</v>
      </c>
      <c r="F689" s="6" t="s">
        <v>137</v>
      </c>
      <c r="G689" s="147">
        <v>45376.738263888896</v>
      </c>
      <c r="H689" s="147">
        <v>45747</v>
      </c>
      <c r="I689" s="7" t="s">
        <v>138</v>
      </c>
      <c r="J689" s="21">
        <v>1071150686</v>
      </c>
      <c r="K689" s="21">
        <v>999999999</v>
      </c>
      <c r="L689" s="21">
        <v>1001141575.9658105</v>
      </c>
      <c r="M689" s="129" t="s">
        <v>7</v>
      </c>
    </row>
    <row r="690" spans="2:13" hidden="1">
      <c r="B690" s="19" t="s">
        <v>143</v>
      </c>
      <c r="C690" s="6" t="s">
        <v>235</v>
      </c>
      <c r="D690" s="20"/>
      <c r="E690" s="6" t="s">
        <v>136</v>
      </c>
      <c r="F690" s="6" t="s">
        <v>137</v>
      </c>
      <c r="G690" s="147">
        <v>45376.738287037042</v>
      </c>
      <c r="H690" s="147">
        <v>45747</v>
      </c>
      <c r="I690" s="7" t="s">
        <v>138</v>
      </c>
      <c r="J690" s="21">
        <v>1071150686</v>
      </c>
      <c r="K690" s="21">
        <v>999999999</v>
      </c>
      <c r="L690" s="21">
        <v>1001141575.9658105</v>
      </c>
      <c r="M690" s="129" t="s">
        <v>7</v>
      </c>
    </row>
    <row r="691" spans="2:13" hidden="1">
      <c r="B691" s="19" t="s">
        <v>143</v>
      </c>
      <c r="C691" s="6" t="s">
        <v>235</v>
      </c>
      <c r="D691" s="20"/>
      <c r="E691" s="6" t="s">
        <v>136</v>
      </c>
      <c r="F691" s="6" t="s">
        <v>137</v>
      </c>
      <c r="G691" s="147">
        <v>45376.738287037042</v>
      </c>
      <c r="H691" s="147">
        <v>45747</v>
      </c>
      <c r="I691" s="7" t="s">
        <v>138</v>
      </c>
      <c r="J691" s="21">
        <v>1071150686</v>
      </c>
      <c r="K691" s="21">
        <v>999999999</v>
      </c>
      <c r="L691" s="21">
        <v>1001141575.9658105</v>
      </c>
      <c r="M691" s="129" t="s">
        <v>7</v>
      </c>
    </row>
    <row r="692" spans="2:13" hidden="1">
      <c r="B692" s="19" t="s">
        <v>143</v>
      </c>
      <c r="C692" s="6" t="s">
        <v>235</v>
      </c>
      <c r="D692" s="20"/>
      <c r="E692" s="6" t="s">
        <v>136</v>
      </c>
      <c r="F692" s="6" t="s">
        <v>137</v>
      </c>
      <c r="G692" s="147">
        <v>45376.738298611119</v>
      </c>
      <c r="H692" s="147">
        <v>45747</v>
      </c>
      <c r="I692" s="7" t="s">
        <v>138</v>
      </c>
      <c r="J692" s="21">
        <v>1071150686</v>
      </c>
      <c r="K692" s="21">
        <v>999999999</v>
      </c>
      <c r="L692" s="21">
        <v>1001141575.9658105</v>
      </c>
      <c r="M692" s="129" t="s">
        <v>7</v>
      </c>
    </row>
    <row r="693" spans="2:13" hidden="1">
      <c r="B693" s="19" t="s">
        <v>143</v>
      </c>
      <c r="C693" s="6" t="s">
        <v>235</v>
      </c>
      <c r="D693" s="20"/>
      <c r="E693" s="6" t="s">
        <v>136</v>
      </c>
      <c r="F693" s="6" t="s">
        <v>137</v>
      </c>
      <c r="G693" s="147">
        <v>45376.738310185188</v>
      </c>
      <c r="H693" s="147">
        <v>45747</v>
      </c>
      <c r="I693" s="7" t="s">
        <v>138</v>
      </c>
      <c r="J693" s="21">
        <v>1071150686</v>
      </c>
      <c r="K693" s="21">
        <v>999999999</v>
      </c>
      <c r="L693" s="21">
        <v>1001141575.9658105</v>
      </c>
      <c r="M693" s="129" t="s">
        <v>7</v>
      </c>
    </row>
    <row r="694" spans="2:13" hidden="1">
      <c r="B694" s="19" t="s">
        <v>143</v>
      </c>
      <c r="C694" s="6" t="s">
        <v>235</v>
      </c>
      <c r="D694" s="20"/>
      <c r="E694" s="6" t="s">
        <v>136</v>
      </c>
      <c r="F694" s="6" t="s">
        <v>137</v>
      </c>
      <c r="G694" s="147">
        <v>45376.738321759265</v>
      </c>
      <c r="H694" s="147">
        <v>45747</v>
      </c>
      <c r="I694" s="7" t="s">
        <v>138</v>
      </c>
      <c r="J694" s="21">
        <v>1071150686</v>
      </c>
      <c r="K694" s="21">
        <v>999999999</v>
      </c>
      <c r="L694" s="21">
        <v>1001141575.9658105</v>
      </c>
      <c r="M694" s="129" t="s">
        <v>7</v>
      </c>
    </row>
    <row r="695" spans="2:13" hidden="1">
      <c r="B695" s="19" t="s">
        <v>143</v>
      </c>
      <c r="C695" s="6" t="s">
        <v>235</v>
      </c>
      <c r="D695" s="20"/>
      <c r="E695" s="6" t="s">
        <v>136</v>
      </c>
      <c r="F695" s="6" t="s">
        <v>137</v>
      </c>
      <c r="G695" s="147">
        <v>45376.738333333342</v>
      </c>
      <c r="H695" s="147">
        <v>45747</v>
      </c>
      <c r="I695" s="7" t="s">
        <v>138</v>
      </c>
      <c r="J695" s="21">
        <v>1071150686</v>
      </c>
      <c r="K695" s="21">
        <v>999999999</v>
      </c>
      <c r="L695" s="21">
        <v>1001141575.9658105</v>
      </c>
      <c r="M695" s="129" t="s">
        <v>7</v>
      </c>
    </row>
    <row r="696" spans="2:13" hidden="1">
      <c r="B696" s="19" t="s">
        <v>143</v>
      </c>
      <c r="C696" s="6" t="s">
        <v>235</v>
      </c>
      <c r="D696" s="20"/>
      <c r="E696" s="6" t="s">
        <v>136</v>
      </c>
      <c r="F696" s="6" t="s">
        <v>137</v>
      </c>
      <c r="G696" s="147">
        <v>45376.738344907411</v>
      </c>
      <c r="H696" s="147">
        <v>45747</v>
      </c>
      <c r="I696" s="7" t="s">
        <v>138</v>
      </c>
      <c r="J696" s="21">
        <v>1071150686</v>
      </c>
      <c r="K696" s="21">
        <v>999999999</v>
      </c>
      <c r="L696" s="21">
        <v>1001141575.9658105</v>
      </c>
      <c r="M696" s="129" t="s">
        <v>7</v>
      </c>
    </row>
    <row r="697" spans="2:13" hidden="1">
      <c r="B697" s="19" t="s">
        <v>143</v>
      </c>
      <c r="C697" s="6" t="s">
        <v>235</v>
      </c>
      <c r="D697" s="20"/>
      <c r="E697" s="6" t="s">
        <v>136</v>
      </c>
      <c r="F697" s="6" t="s">
        <v>137</v>
      </c>
      <c r="G697" s="147">
        <v>45376.738356481488</v>
      </c>
      <c r="H697" s="147">
        <v>45747</v>
      </c>
      <c r="I697" s="7" t="s">
        <v>138</v>
      </c>
      <c r="J697" s="21">
        <v>1071150686</v>
      </c>
      <c r="K697" s="21">
        <v>999999999</v>
      </c>
      <c r="L697" s="21">
        <v>1001141575.9658105</v>
      </c>
      <c r="M697" s="129" t="s">
        <v>7</v>
      </c>
    </row>
    <row r="698" spans="2:13" hidden="1">
      <c r="B698" s="19" t="s">
        <v>143</v>
      </c>
      <c r="C698" s="6" t="s">
        <v>235</v>
      </c>
      <c r="D698" s="20"/>
      <c r="E698" s="6" t="s">
        <v>136</v>
      </c>
      <c r="F698" s="6" t="s">
        <v>137</v>
      </c>
      <c r="G698" s="147">
        <v>45376.738368055558</v>
      </c>
      <c r="H698" s="147">
        <v>45747</v>
      </c>
      <c r="I698" s="7" t="s">
        <v>138</v>
      </c>
      <c r="J698" s="21">
        <v>1071150686</v>
      </c>
      <c r="K698" s="21">
        <v>999999999</v>
      </c>
      <c r="L698" s="21">
        <v>1001141575.9658105</v>
      </c>
      <c r="M698" s="129" t="s">
        <v>7</v>
      </c>
    </row>
    <row r="699" spans="2:13" hidden="1">
      <c r="B699" s="19" t="s">
        <v>134</v>
      </c>
      <c r="C699" s="6" t="s">
        <v>262</v>
      </c>
      <c r="D699" s="20"/>
      <c r="E699" s="6" t="s">
        <v>136</v>
      </c>
      <c r="F699" s="6" t="s">
        <v>137</v>
      </c>
      <c r="G699" s="147">
        <v>43999.568761574075</v>
      </c>
      <c r="H699" s="147">
        <v>45824</v>
      </c>
      <c r="I699" s="7" t="s">
        <v>138</v>
      </c>
      <c r="J699" s="21">
        <v>163846673</v>
      </c>
      <c r="K699" s="21">
        <v>135022562</v>
      </c>
      <c r="L699" s="21">
        <v>58856449.602954611</v>
      </c>
      <c r="M699" s="129" t="s">
        <v>7</v>
      </c>
    </row>
    <row r="700" spans="2:13" hidden="1">
      <c r="B700" s="19" t="s">
        <v>134</v>
      </c>
      <c r="C700" s="6" t="s">
        <v>262</v>
      </c>
      <c r="D700" s="20"/>
      <c r="E700" s="6" t="s">
        <v>136</v>
      </c>
      <c r="F700" s="6" t="s">
        <v>137</v>
      </c>
      <c r="G700" s="147">
        <v>44133.679212962961</v>
      </c>
      <c r="H700" s="147">
        <v>45828</v>
      </c>
      <c r="I700" s="7" t="s">
        <v>138</v>
      </c>
      <c r="J700" s="21">
        <v>404687021</v>
      </c>
      <c r="K700" s="21">
        <v>349999999</v>
      </c>
      <c r="L700" s="21">
        <v>133216100.29666737</v>
      </c>
      <c r="M700" s="129" t="s">
        <v>7</v>
      </c>
    </row>
    <row r="701" spans="2:13" hidden="1">
      <c r="B701" s="19" t="s">
        <v>134</v>
      </c>
      <c r="C701" s="6" t="s">
        <v>262</v>
      </c>
      <c r="D701" s="20"/>
      <c r="E701" s="6" t="s">
        <v>136</v>
      </c>
      <c r="F701" s="6" t="s">
        <v>137</v>
      </c>
      <c r="G701" s="147">
        <v>44726.476851851854</v>
      </c>
      <c r="H701" s="147">
        <v>46555</v>
      </c>
      <c r="I701" s="7" t="s">
        <v>138</v>
      </c>
      <c r="J701" s="21">
        <v>766465832</v>
      </c>
      <c r="K701" s="21">
        <v>600000000</v>
      </c>
      <c r="L701" s="21">
        <v>613271557.92331958</v>
      </c>
      <c r="M701" s="129" t="s">
        <v>7</v>
      </c>
    </row>
    <row r="702" spans="2:13" hidden="1">
      <c r="B702" s="19" t="s">
        <v>134</v>
      </c>
      <c r="C702" s="6" t="s">
        <v>262</v>
      </c>
      <c r="D702" s="20"/>
      <c r="E702" s="6" t="s">
        <v>136</v>
      </c>
      <c r="F702" s="6" t="s">
        <v>137</v>
      </c>
      <c r="G702" s="147">
        <v>45105.511886574073</v>
      </c>
      <c r="H702" s="147">
        <v>46939</v>
      </c>
      <c r="I702" s="7" t="s">
        <v>138</v>
      </c>
      <c r="J702" s="21">
        <v>547199659</v>
      </c>
      <c r="K702" s="21">
        <v>450000000</v>
      </c>
      <c r="L702" s="21">
        <v>459125249.03250456</v>
      </c>
      <c r="M702" s="129" t="s">
        <v>7</v>
      </c>
    </row>
    <row r="703" spans="2:13" hidden="1">
      <c r="B703" s="19" t="s">
        <v>139</v>
      </c>
      <c r="C703" s="6" t="s">
        <v>271</v>
      </c>
      <c r="D703" s="20"/>
      <c r="E703" s="6" t="s">
        <v>136</v>
      </c>
      <c r="F703" s="6" t="s">
        <v>137</v>
      </c>
      <c r="G703" s="147">
        <v>44994.426979166667</v>
      </c>
      <c r="H703" s="147">
        <v>46007</v>
      </c>
      <c r="I703" s="7" t="s">
        <v>138</v>
      </c>
      <c r="J703" s="21">
        <v>5915835617</v>
      </c>
      <c r="K703" s="21">
        <v>5069356164</v>
      </c>
      <c r="L703" s="21">
        <v>5086723916.0155497</v>
      </c>
      <c r="M703" s="129" t="s">
        <v>7</v>
      </c>
    </row>
    <row r="704" spans="2:13" hidden="1">
      <c r="B704" s="19" t="s">
        <v>139</v>
      </c>
      <c r="C704" s="6" t="s">
        <v>271</v>
      </c>
      <c r="D704" s="20"/>
      <c r="E704" s="6" t="s">
        <v>136</v>
      </c>
      <c r="F704" s="6" t="s">
        <v>137</v>
      </c>
      <c r="G704" s="147">
        <v>44998.515115740738</v>
      </c>
      <c r="H704" s="147">
        <v>46007</v>
      </c>
      <c r="I704" s="7" t="s">
        <v>138</v>
      </c>
      <c r="J704" s="21">
        <v>5915835617</v>
      </c>
      <c r="K704" s="21">
        <v>5072698630</v>
      </c>
      <c r="L704" s="21">
        <v>5086727544.0464897</v>
      </c>
      <c r="M704" s="129" t="s">
        <v>7</v>
      </c>
    </row>
    <row r="705" spans="2:13" hidden="1">
      <c r="B705" s="19" t="s">
        <v>139</v>
      </c>
      <c r="C705" s="6" t="s">
        <v>271</v>
      </c>
      <c r="D705" s="20"/>
      <c r="E705" s="6" t="s">
        <v>136</v>
      </c>
      <c r="F705" s="6" t="s">
        <v>137</v>
      </c>
      <c r="G705" s="147">
        <v>45266.50916666667</v>
      </c>
      <c r="H705" s="147">
        <v>46007</v>
      </c>
      <c r="I705" s="7" t="s">
        <v>138</v>
      </c>
      <c r="J705" s="21">
        <v>2305501370</v>
      </c>
      <c r="K705" s="21">
        <v>2057824659</v>
      </c>
      <c r="L705" s="21">
        <v>2034587225.1484847</v>
      </c>
      <c r="M705" s="129" t="s">
        <v>7</v>
      </c>
    </row>
    <row r="706" spans="2:13" hidden="1">
      <c r="B706" s="19" t="s">
        <v>139</v>
      </c>
      <c r="C706" s="6" t="s">
        <v>271</v>
      </c>
      <c r="D706" s="20"/>
      <c r="E706" s="6" t="s">
        <v>136</v>
      </c>
      <c r="F706" s="6" t="s">
        <v>137</v>
      </c>
      <c r="G706" s="147">
        <v>45266.510648148149</v>
      </c>
      <c r="H706" s="147">
        <v>46007</v>
      </c>
      <c r="I706" s="7" t="s">
        <v>138</v>
      </c>
      <c r="J706" s="21">
        <v>576375342</v>
      </c>
      <c r="K706" s="21">
        <v>514456164</v>
      </c>
      <c r="L706" s="21">
        <v>508646805.39537477</v>
      </c>
      <c r="M706" s="129" t="s">
        <v>7</v>
      </c>
    </row>
    <row r="707" spans="2:13" hidden="1">
      <c r="B707" s="19" t="s">
        <v>139</v>
      </c>
      <c r="C707" s="6" t="s">
        <v>271</v>
      </c>
      <c r="D707" s="20"/>
      <c r="E707" s="6" t="s">
        <v>136</v>
      </c>
      <c r="F707" s="6" t="s">
        <v>137</v>
      </c>
      <c r="G707" s="147">
        <v>45272.704108796301</v>
      </c>
      <c r="H707" s="147">
        <v>46007</v>
      </c>
      <c r="I707" s="7" t="s">
        <v>138</v>
      </c>
      <c r="J707" s="21">
        <v>6916504109</v>
      </c>
      <c r="K707" s="21">
        <v>6179490411</v>
      </c>
      <c r="L707" s="21">
        <v>6103690365.8462896</v>
      </c>
      <c r="M707" s="129" t="s">
        <v>7</v>
      </c>
    </row>
    <row r="708" spans="2:13" hidden="1">
      <c r="B708" s="19" t="s">
        <v>139</v>
      </c>
      <c r="C708" s="6" t="s">
        <v>271</v>
      </c>
      <c r="D708" s="20"/>
      <c r="E708" s="6" t="s">
        <v>136</v>
      </c>
      <c r="F708" s="6" t="s">
        <v>137</v>
      </c>
      <c r="G708" s="147">
        <v>45272.70475694444</v>
      </c>
      <c r="H708" s="147">
        <v>46007</v>
      </c>
      <c r="I708" s="7" t="s">
        <v>138</v>
      </c>
      <c r="J708" s="21">
        <v>1152750684</v>
      </c>
      <c r="K708" s="21">
        <v>1029915069</v>
      </c>
      <c r="L708" s="21">
        <v>1017281726.5908844</v>
      </c>
      <c r="M708" s="129" t="s">
        <v>7</v>
      </c>
    </row>
    <row r="709" spans="2:13" hidden="1">
      <c r="B709" s="19" t="s">
        <v>139</v>
      </c>
      <c r="C709" s="6" t="s">
        <v>271</v>
      </c>
      <c r="D709" s="20"/>
      <c r="E709" s="6" t="s">
        <v>136</v>
      </c>
      <c r="F709" s="6" t="s">
        <v>137</v>
      </c>
      <c r="G709" s="147">
        <v>45279.600324074083</v>
      </c>
      <c r="H709" s="147">
        <v>46007</v>
      </c>
      <c r="I709" s="7" t="s">
        <v>138</v>
      </c>
      <c r="J709" s="21">
        <v>11218328768</v>
      </c>
      <c r="K709" s="21">
        <v>10002305673</v>
      </c>
      <c r="L709" s="21">
        <v>10173259204.117001</v>
      </c>
      <c r="M709" s="129" t="s">
        <v>7</v>
      </c>
    </row>
    <row r="710" spans="2:13" hidden="1">
      <c r="B710" s="19" t="s">
        <v>143</v>
      </c>
      <c r="C710" s="6" t="s">
        <v>280</v>
      </c>
      <c r="D710" s="20"/>
      <c r="E710" s="6" t="s">
        <v>136</v>
      </c>
      <c r="F710" s="6" t="s">
        <v>137</v>
      </c>
      <c r="G710" s="147">
        <v>45252.728391203702</v>
      </c>
      <c r="H710" s="147">
        <v>45541</v>
      </c>
      <c r="I710" s="7" t="s">
        <v>138</v>
      </c>
      <c r="J710" s="21">
        <v>523919831</v>
      </c>
      <c r="K710" s="21">
        <v>491604937</v>
      </c>
      <c r="L710" s="21">
        <v>496612455.73080271</v>
      </c>
      <c r="M710" s="129" t="s">
        <v>7</v>
      </c>
    </row>
    <row r="711" spans="2:13" hidden="1">
      <c r="B711" s="19" t="s">
        <v>143</v>
      </c>
      <c r="C711" s="6" t="s">
        <v>280</v>
      </c>
      <c r="D711" s="20"/>
      <c r="E711" s="6" t="s">
        <v>136</v>
      </c>
      <c r="F711" s="6" t="s">
        <v>137</v>
      </c>
      <c r="G711" s="147">
        <v>45349.738750000004</v>
      </c>
      <c r="H711" s="147">
        <v>46447</v>
      </c>
      <c r="I711" s="7" t="s">
        <v>138</v>
      </c>
      <c r="J711" s="21">
        <v>2472290411</v>
      </c>
      <c r="K711" s="21">
        <v>2000000000</v>
      </c>
      <c r="L711" s="21">
        <v>2013710358.4138</v>
      </c>
      <c r="M711" s="129" t="s">
        <v>7</v>
      </c>
    </row>
    <row r="712" spans="2:13" hidden="1">
      <c r="B712" s="19" t="s">
        <v>143</v>
      </c>
      <c r="C712" s="6" t="s">
        <v>280</v>
      </c>
      <c r="D712" s="20"/>
      <c r="E712" s="6" t="s">
        <v>136</v>
      </c>
      <c r="F712" s="6" t="s">
        <v>137</v>
      </c>
      <c r="G712" s="147">
        <v>45349.739733796298</v>
      </c>
      <c r="H712" s="147">
        <v>46447</v>
      </c>
      <c r="I712" s="7" t="s">
        <v>138</v>
      </c>
      <c r="J712" s="21">
        <v>2472290411</v>
      </c>
      <c r="K712" s="21">
        <v>2000000000</v>
      </c>
      <c r="L712" s="21">
        <v>2013710358.4138</v>
      </c>
      <c r="M712" s="129" t="s">
        <v>7</v>
      </c>
    </row>
    <row r="713" spans="2:13" hidden="1">
      <c r="B713" s="19" t="s">
        <v>143</v>
      </c>
      <c r="C713" s="6" t="s">
        <v>280</v>
      </c>
      <c r="D713" s="20"/>
      <c r="E713" s="6" t="s">
        <v>136</v>
      </c>
      <c r="F713" s="6" t="s">
        <v>137</v>
      </c>
      <c r="G713" s="147">
        <v>45349.739745370374</v>
      </c>
      <c r="H713" s="147">
        <v>46447</v>
      </c>
      <c r="I713" s="7" t="s">
        <v>138</v>
      </c>
      <c r="J713" s="21">
        <v>2472290411</v>
      </c>
      <c r="K713" s="21">
        <v>2000000000</v>
      </c>
      <c r="L713" s="21">
        <v>2013710358.4138</v>
      </c>
      <c r="M713" s="129" t="s">
        <v>7</v>
      </c>
    </row>
    <row r="714" spans="2:13" hidden="1">
      <c r="B714" s="19" t="s">
        <v>143</v>
      </c>
      <c r="C714" s="6" t="s">
        <v>280</v>
      </c>
      <c r="D714" s="20"/>
      <c r="E714" s="6" t="s">
        <v>136</v>
      </c>
      <c r="F714" s="6" t="s">
        <v>137</v>
      </c>
      <c r="G714" s="147">
        <v>45349.739756944444</v>
      </c>
      <c r="H714" s="147">
        <v>46447</v>
      </c>
      <c r="I714" s="7" t="s">
        <v>138</v>
      </c>
      <c r="J714" s="21">
        <v>2472290411</v>
      </c>
      <c r="K714" s="21">
        <v>2000000000</v>
      </c>
      <c r="L714" s="21">
        <v>2013710358.4138</v>
      </c>
      <c r="M714" s="129" t="s">
        <v>7</v>
      </c>
    </row>
    <row r="715" spans="2:13" hidden="1">
      <c r="B715" s="19" t="s">
        <v>143</v>
      </c>
      <c r="C715" s="6" t="s">
        <v>280</v>
      </c>
      <c r="D715" s="20"/>
      <c r="E715" s="6" t="s">
        <v>136</v>
      </c>
      <c r="F715" s="6" t="s">
        <v>137</v>
      </c>
      <c r="G715" s="147">
        <v>45349.739768518521</v>
      </c>
      <c r="H715" s="147">
        <v>46447</v>
      </c>
      <c r="I715" s="7" t="s">
        <v>138</v>
      </c>
      <c r="J715" s="21">
        <v>2472290411</v>
      </c>
      <c r="K715" s="21">
        <v>2000000000</v>
      </c>
      <c r="L715" s="21">
        <v>2013710358.4138</v>
      </c>
      <c r="M715" s="129" t="s">
        <v>7</v>
      </c>
    </row>
    <row r="716" spans="2:13" hidden="1">
      <c r="B716" s="19" t="s">
        <v>143</v>
      </c>
      <c r="C716" s="6" t="s">
        <v>280</v>
      </c>
      <c r="D716" s="20"/>
      <c r="E716" s="6" t="s">
        <v>136</v>
      </c>
      <c r="F716" s="6" t="s">
        <v>137</v>
      </c>
      <c r="G716" s="147">
        <v>45349.739780092597</v>
      </c>
      <c r="H716" s="147">
        <v>46447</v>
      </c>
      <c r="I716" s="7" t="s">
        <v>138</v>
      </c>
      <c r="J716" s="21">
        <v>2472290411</v>
      </c>
      <c r="K716" s="21">
        <v>2000000000</v>
      </c>
      <c r="L716" s="21">
        <v>2013710358.4138</v>
      </c>
      <c r="M716" s="129" t="s">
        <v>7</v>
      </c>
    </row>
    <row r="717" spans="2:13" hidden="1">
      <c r="B717" s="19" t="s">
        <v>143</v>
      </c>
      <c r="C717" s="6" t="s">
        <v>280</v>
      </c>
      <c r="D717" s="20"/>
      <c r="E717" s="6" t="s">
        <v>136</v>
      </c>
      <c r="F717" s="6" t="s">
        <v>137</v>
      </c>
      <c r="G717" s="147">
        <v>45349.739791666667</v>
      </c>
      <c r="H717" s="147">
        <v>46447</v>
      </c>
      <c r="I717" s="7" t="s">
        <v>138</v>
      </c>
      <c r="J717" s="21">
        <v>2472290411</v>
      </c>
      <c r="K717" s="21">
        <v>2000000000</v>
      </c>
      <c r="L717" s="21">
        <v>2013710358.4138</v>
      </c>
      <c r="M717" s="129" t="s">
        <v>7</v>
      </c>
    </row>
    <row r="718" spans="2:13" hidden="1">
      <c r="B718" s="19" t="s">
        <v>143</v>
      </c>
      <c r="C718" s="6" t="s">
        <v>280</v>
      </c>
      <c r="D718" s="20"/>
      <c r="E718" s="6" t="s">
        <v>136</v>
      </c>
      <c r="F718" s="6" t="s">
        <v>137</v>
      </c>
      <c r="G718" s="147">
        <v>45349.739803240744</v>
      </c>
      <c r="H718" s="147">
        <v>46447</v>
      </c>
      <c r="I718" s="7" t="s">
        <v>138</v>
      </c>
      <c r="J718" s="21">
        <v>2472290411</v>
      </c>
      <c r="K718" s="21">
        <v>2000000000</v>
      </c>
      <c r="L718" s="21">
        <v>2013710358.4138</v>
      </c>
      <c r="M718" s="129" t="s">
        <v>7</v>
      </c>
    </row>
    <row r="719" spans="2:13" hidden="1">
      <c r="B719" s="19" t="s">
        <v>143</v>
      </c>
      <c r="C719" s="6" t="s">
        <v>280</v>
      </c>
      <c r="D719" s="20"/>
      <c r="E719" s="6" t="s">
        <v>136</v>
      </c>
      <c r="F719" s="6" t="s">
        <v>137</v>
      </c>
      <c r="G719" s="147">
        <v>45349.73981481482</v>
      </c>
      <c r="H719" s="147">
        <v>46447</v>
      </c>
      <c r="I719" s="7" t="s">
        <v>138</v>
      </c>
      <c r="J719" s="21">
        <v>2472290411</v>
      </c>
      <c r="K719" s="21">
        <v>2000000000</v>
      </c>
      <c r="L719" s="21">
        <v>2013710358.4138</v>
      </c>
      <c r="M719" s="129" t="s">
        <v>7</v>
      </c>
    </row>
    <row r="720" spans="2:13" hidden="1">
      <c r="B720" s="19" t="s">
        <v>143</v>
      </c>
      <c r="C720" s="6" t="s">
        <v>280</v>
      </c>
      <c r="D720" s="20"/>
      <c r="E720" s="6" t="s">
        <v>136</v>
      </c>
      <c r="F720" s="6" t="s">
        <v>137</v>
      </c>
      <c r="G720" s="147">
        <v>45349.73982638889</v>
      </c>
      <c r="H720" s="147">
        <v>46447</v>
      </c>
      <c r="I720" s="7" t="s">
        <v>138</v>
      </c>
      <c r="J720" s="21">
        <v>2472290411</v>
      </c>
      <c r="K720" s="21">
        <v>2000000000</v>
      </c>
      <c r="L720" s="21">
        <v>2013710358.4138</v>
      </c>
      <c r="M720" s="129" t="s">
        <v>7</v>
      </c>
    </row>
    <row r="721" spans="2:13" hidden="1">
      <c r="B721" s="19" t="s">
        <v>143</v>
      </c>
      <c r="C721" s="6" t="s">
        <v>280</v>
      </c>
      <c r="D721" s="20"/>
      <c r="E721" s="6" t="s">
        <v>136</v>
      </c>
      <c r="F721" s="6" t="s">
        <v>137</v>
      </c>
      <c r="G721" s="147">
        <v>45349.743067129632</v>
      </c>
      <c r="H721" s="147">
        <v>46447</v>
      </c>
      <c r="I721" s="7" t="s">
        <v>138</v>
      </c>
      <c r="J721" s="21">
        <v>1236145205</v>
      </c>
      <c r="K721" s="21">
        <v>1000000000</v>
      </c>
      <c r="L721" s="21">
        <v>1006855179.1911551</v>
      </c>
      <c r="M721" s="129" t="s">
        <v>7</v>
      </c>
    </row>
    <row r="722" spans="2:13" hidden="1">
      <c r="B722" s="19" t="s">
        <v>143</v>
      </c>
      <c r="C722" s="6" t="s">
        <v>280</v>
      </c>
      <c r="D722" s="20"/>
      <c r="E722" s="6" t="s">
        <v>136</v>
      </c>
      <c r="F722" s="6" t="s">
        <v>137</v>
      </c>
      <c r="G722" s="147">
        <v>45349.743078703701</v>
      </c>
      <c r="H722" s="147">
        <v>46447</v>
      </c>
      <c r="I722" s="7" t="s">
        <v>138</v>
      </c>
      <c r="J722" s="21">
        <v>1236145205</v>
      </c>
      <c r="K722" s="21">
        <v>1000000000</v>
      </c>
      <c r="L722" s="21">
        <v>1006855179.1911551</v>
      </c>
      <c r="M722" s="129" t="s">
        <v>7</v>
      </c>
    </row>
    <row r="723" spans="2:13" hidden="1">
      <c r="B723" s="19" t="s">
        <v>143</v>
      </c>
      <c r="C723" s="6" t="s">
        <v>280</v>
      </c>
      <c r="D723" s="20"/>
      <c r="E723" s="6" t="s">
        <v>136</v>
      </c>
      <c r="F723" s="6" t="s">
        <v>137</v>
      </c>
      <c r="G723" s="147">
        <v>45349.743090277778</v>
      </c>
      <c r="H723" s="147">
        <v>46447</v>
      </c>
      <c r="I723" s="7" t="s">
        <v>138</v>
      </c>
      <c r="J723" s="21">
        <v>1236145205</v>
      </c>
      <c r="K723" s="21">
        <v>1000000000</v>
      </c>
      <c r="L723" s="21">
        <v>1006855179.1911551</v>
      </c>
      <c r="M723" s="129" t="s">
        <v>7</v>
      </c>
    </row>
    <row r="724" spans="2:13" hidden="1">
      <c r="B724" s="19" t="s">
        <v>143</v>
      </c>
      <c r="C724" s="6" t="s">
        <v>280</v>
      </c>
      <c r="D724" s="20"/>
      <c r="E724" s="6" t="s">
        <v>136</v>
      </c>
      <c r="F724" s="6" t="s">
        <v>137</v>
      </c>
      <c r="G724" s="147">
        <v>45349.743101851855</v>
      </c>
      <c r="H724" s="147">
        <v>46447</v>
      </c>
      <c r="I724" s="7" t="s">
        <v>138</v>
      </c>
      <c r="J724" s="21">
        <v>1236145205</v>
      </c>
      <c r="K724" s="21">
        <v>1000000000</v>
      </c>
      <c r="L724" s="21">
        <v>1006855179.1911551</v>
      </c>
      <c r="M724" s="129" t="s">
        <v>7</v>
      </c>
    </row>
    <row r="725" spans="2:13" hidden="1">
      <c r="B725" s="19" t="s">
        <v>143</v>
      </c>
      <c r="C725" s="6" t="s">
        <v>280</v>
      </c>
      <c r="D725" s="20"/>
      <c r="E725" s="6" t="s">
        <v>136</v>
      </c>
      <c r="F725" s="6" t="s">
        <v>137</v>
      </c>
      <c r="G725" s="147">
        <v>45349.743113425924</v>
      </c>
      <c r="H725" s="147">
        <v>46447</v>
      </c>
      <c r="I725" s="7" t="s">
        <v>138</v>
      </c>
      <c r="J725" s="21">
        <v>1236145205</v>
      </c>
      <c r="K725" s="21">
        <v>1000000000</v>
      </c>
      <c r="L725" s="21">
        <v>1006855179.1911551</v>
      </c>
      <c r="M725" s="129" t="s">
        <v>7</v>
      </c>
    </row>
    <row r="726" spans="2:13" hidden="1">
      <c r="B726" s="19" t="s">
        <v>143</v>
      </c>
      <c r="C726" s="6" t="s">
        <v>280</v>
      </c>
      <c r="D726" s="20"/>
      <c r="E726" s="6" t="s">
        <v>136</v>
      </c>
      <c r="F726" s="6" t="s">
        <v>137</v>
      </c>
      <c r="G726" s="147">
        <v>45349.743125000001</v>
      </c>
      <c r="H726" s="147">
        <v>46447</v>
      </c>
      <c r="I726" s="7" t="s">
        <v>138</v>
      </c>
      <c r="J726" s="21">
        <v>1236145205</v>
      </c>
      <c r="K726" s="21">
        <v>1000000000</v>
      </c>
      <c r="L726" s="21">
        <v>1006855179.1911551</v>
      </c>
      <c r="M726" s="129" t="s">
        <v>7</v>
      </c>
    </row>
    <row r="727" spans="2:13" hidden="1">
      <c r="B727" s="19" t="s">
        <v>143</v>
      </c>
      <c r="C727" s="6" t="s">
        <v>280</v>
      </c>
      <c r="D727" s="20"/>
      <c r="E727" s="6" t="s">
        <v>136</v>
      </c>
      <c r="F727" s="6" t="s">
        <v>137</v>
      </c>
      <c r="G727" s="147">
        <v>45349.743125000001</v>
      </c>
      <c r="H727" s="147">
        <v>46447</v>
      </c>
      <c r="I727" s="7" t="s">
        <v>138</v>
      </c>
      <c r="J727" s="21">
        <v>1236145205</v>
      </c>
      <c r="K727" s="21">
        <v>1000000000</v>
      </c>
      <c r="L727" s="21">
        <v>1006855179.1911551</v>
      </c>
      <c r="M727" s="129" t="s">
        <v>7</v>
      </c>
    </row>
    <row r="728" spans="2:13" hidden="1">
      <c r="B728" s="19" t="s">
        <v>143</v>
      </c>
      <c r="C728" s="6" t="s">
        <v>280</v>
      </c>
      <c r="D728" s="20"/>
      <c r="E728" s="6" t="s">
        <v>136</v>
      </c>
      <c r="F728" s="6" t="s">
        <v>137</v>
      </c>
      <c r="G728" s="147">
        <v>45349.74313657407</v>
      </c>
      <c r="H728" s="147">
        <v>46447</v>
      </c>
      <c r="I728" s="7" t="s">
        <v>138</v>
      </c>
      <c r="J728" s="21">
        <v>1236145205</v>
      </c>
      <c r="K728" s="21">
        <v>1000000000</v>
      </c>
      <c r="L728" s="21">
        <v>1006855179.1911551</v>
      </c>
      <c r="M728" s="129" t="s">
        <v>7</v>
      </c>
    </row>
    <row r="729" spans="2:13" hidden="1">
      <c r="B729" s="19" t="s">
        <v>143</v>
      </c>
      <c r="C729" s="6" t="s">
        <v>280</v>
      </c>
      <c r="D729" s="20"/>
      <c r="E729" s="6" t="s">
        <v>136</v>
      </c>
      <c r="F729" s="6" t="s">
        <v>137</v>
      </c>
      <c r="G729" s="147">
        <v>45349.743148148147</v>
      </c>
      <c r="H729" s="147">
        <v>46447</v>
      </c>
      <c r="I729" s="7" t="s">
        <v>138</v>
      </c>
      <c r="J729" s="21">
        <v>1236145205</v>
      </c>
      <c r="K729" s="21">
        <v>1000000000</v>
      </c>
      <c r="L729" s="21">
        <v>1006855179.1911551</v>
      </c>
      <c r="M729" s="129" t="s">
        <v>7</v>
      </c>
    </row>
    <row r="730" spans="2:13" hidden="1">
      <c r="B730" s="19" t="s">
        <v>143</v>
      </c>
      <c r="C730" s="6" t="s">
        <v>280</v>
      </c>
      <c r="D730" s="20"/>
      <c r="E730" s="6" t="s">
        <v>136</v>
      </c>
      <c r="F730" s="6" t="s">
        <v>137</v>
      </c>
      <c r="G730" s="147">
        <v>45349.744722222225</v>
      </c>
      <c r="H730" s="147">
        <v>46447</v>
      </c>
      <c r="I730" s="7" t="s">
        <v>138</v>
      </c>
      <c r="J730" s="21">
        <v>1236145205</v>
      </c>
      <c r="K730" s="21">
        <v>1000000000</v>
      </c>
      <c r="L730" s="21">
        <v>1006855179.1911551</v>
      </c>
      <c r="M730" s="129" t="s">
        <v>7</v>
      </c>
    </row>
    <row r="731" spans="2:13" hidden="1">
      <c r="B731" s="19" t="s">
        <v>143</v>
      </c>
      <c r="C731" s="6" t="s">
        <v>280</v>
      </c>
      <c r="D731" s="20"/>
      <c r="E731" s="6" t="s">
        <v>136</v>
      </c>
      <c r="F731" s="6" t="s">
        <v>137</v>
      </c>
      <c r="G731" s="147">
        <v>45349.744930555556</v>
      </c>
      <c r="H731" s="147">
        <v>46447</v>
      </c>
      <c r="I731" s="7" t="s">
        <v>138</v>
      </c>
      <c r="J731" s="21">
        <v>1236145205</v>
      </c>
      <c r="K731" s="21">
        <v>1000000000</v>
      </c>
      <c r="L731" s="21">
        <v>1006855179.1911551</v>
      </c>
      <c r="M731" s="129" t="s">
        <v>7</v>
      </c>
    </row>
    <row r="732" spans="2:13" hidden="1">
      <c r="B732" s="19" t="s">
        <v>143</v>
      </c>
      <c r="C732" s="6" t="s">
        <v>280</v>
      </c>
      <c r="D732" s="20"/>
      <c r="E732" s="6" t="s">
        <v>136</v>
      </c>
      <c r="F732" s="6" t="s">
        <v>137</v>
      </c>
      <c r="G732" s="147">
        <v>45349.744942129633</v>
      </c>
      <c r="H732" s="147">
        <v>46447</v>
      </c>
      <c r="I732" s="7" t="s">
        <v>138</v>
      </c>
      <c r="J732" s="21">
        <v>1236145205</v>
      </c>
      <c r="K732" s="21">
        <v>1000000000</v>
      </c>
      <c r="L732" s="21">
        <v>1006855179.1911551</v>
      </c>
      <c r="M732" s="129" t="s">
        <v>7</v>
      </c>
    </row>
    <row r="733" spans="2:13" hidden="1">
      <c r="B733" s="19" t="s">
        <v>143</v>
      </c>
      <c r="C733" s="6" t="s">
        <v>280</v>
      </c>
      <c r="D733" s="20"/>
      <c r="E733" s="6" t="s">
        <v>136</v>
      </c>
      <c r="F733" s="6" t="s">
        <v>137</v>
      </c>
      <c r="G733" s="147">
        <v>45349.74495370371</v>
      </c>
      <c r="H733" s="147">
        <v>46447</v>
      </c>
      <c r="I733" s="7" t="s">
        <v>138</v>
      </c>
      <c r="J733" s="21">
        <v>1236145205</v>
      </c>
      <c r="K733" s="21">
        <v>1000000000</v>
      </c>
      <c r="L733" s="21">
        <v>1006855179.1911551</v>
      </c>
      <c r="M733" s="129" t="s">
        <v>7</v>
      </c>
    </row>
    <row r="734" spans="2:13" hidden="1">
      <c r="B734" s="19" t="s">
        <v>143</v>
      </c>
      <c r="C734" s="6" t="s">
        <v>280</v>
      </c>
      <c r="D734" s="20"/>
      <c r="E734" s="6" t="s">
        <v>136</v>
      </c>
      <c r="F734" s="6" t="s">
        <v>137</v>
      </c>
      <c r="G734" s="147">
        <v>45349.74496527778</v>
      </c>
      <c r="H734" s="147">
        <v>46447</v>
      </c>
      <c r="I734" s="7" t="s">
        <v>138</v>
      </c>
      <c r="J734" s="21">
        <v>1236145205</v>
      </c>
      <c r="K734" s="21">
        <v>1000000000</v>
      </c>
      <c r="L734" s="21">
        <v>1006855179.1911551</v>
      </c>
      <c r="M734" s="129" t="s">
        <v>7</v>
      </c>
    </row>
    <row r="735" spans="2:13" hidden="1">
      <c r="B735" s="19" t="s">
        <v>143</v>
      </c>
      <c r="C735" s="6" t="s">
        <v>280</v>
      </c>
      <c r="D735" s="20"/>
      <c r="E735" s="6" t="s">
        <v>136</v>
      </c>
      <c r="F735" s="6" t="s">
        <v>137</v>
      </c>
      <c r="G735" s="147">
        <v>45349.744976851856</v>
      </c>
      <c r="H735" s="147">
        <v>46447</v>
      </c>
      <c r="I735" s="7" t="s">
        <v>138</v>
      </c>
      <c r="J735" s="21">
        <v>1236145205</v>
      </c>
      <c r="K735" s="21">
        <v>1000000000</v>
      </c>
      <c r="L735" s="21">
        <v>1006855179.1911551</v>
      </c>
      <c r="M735" s="129" t="s">
        <v>7</v>
      </c>
    </row>
    <row r="736" spans="2:13" hidden="1">
      <c r="B736" s="19" t="s">
        <v>143</v>
      </c>
      <c r="C736" s="6" t="s">
        <v>280</v>
      </c>
      <c r="D736" s="20"/>
      <c r="E736" s="6" t="s">
        <v>136</v>
      </c>
      <c r="F736" s="6" t="s">
        <v>137</v>
      </c>
      <c r="G736" s="147">
        <v>45349.744988425933</v>
      </c>
      <c r="H736" s="147">
        <v>46447</v>
      </c>
      <c r="I736" s="7" t="s">
        <v>138</v>
      </c>
      <c r="J736" s="21">
        <v>1236145205</v>
      </c>
      <c r="K736" s="21">
        <v>1000000000</v>
      </c>
      <c r="L736" s="21">
        <v>1006855179.1911551</v>
      </c>
      <c r="M736" s="129" t="s">
        <v>7</v>
      </c>
    </row>
    <row r="737" spans="2:13" hidden="1">
      <c r="B737" s="19" t="s">
        <v>143</v>
      </c>
      <c r="C737" s="6" t="s">
        <v>280</v>
      </c>
      <c r="D737" s="20"/>
      <c r="E737" s="6" t="s">
        <v>136</v>
      </c>
      <c r="F737" s="6" t="s">
        <v>137</v>
      </c>
      <c r="G737" s="147">
        <v>45349.745000000003</v>
      </c>
      <c r="H737" s="147">
        <v>46447</v>
      </c>
      <c r="I737" s="7" t="s">
        <v>138</v>
      </c>
      <c r="J737" s="21">
        <v>1236145205</v>
      </c>
      <c r="K737" s="21">
        <v>1000000000</v>
      </c>
      <c r="L737" s="21">
        <v>1006855179.1911551</v>
      </c>
      <c r="M737" s="129" t="s">
        <v>7</v>
      </c>
    </row>
    <row r="738" spans="2:13" hidden="1">
      <c r="B738" s="19" t="s">
        <v>143</v>
      </c>
      <c r="C738" s="6" t="s">
        <v>280</v>
      </c>
      <c r="D738" s="20"/>
      <c r="E738" s="6" t="s">
        <v>136</v>
      </c>
      <c r="F738" s="6" t="s">
        <v>137</v>
      </c>
      <c r="G738" s="147">
        <v>45349.745011574079</v>
      </c>
      <c r="H738" s="147">
        <v>46447</v>
      </c>
      <c r="I738" s="7" t="s">
        <v>138</v>
      </c>
      <c r="J738" s="21">
        <v>1236145205</v>
      </c>
      <c r="K738" s="21">
        <v>1000000000</v>
      </c>
      <c r="L738" s="21">
        <v>1006855179.1911551</v>
      </c>
      <c r="M738" s="129" t="s">
        <v>7</v>
      </c>
    </row>
    <row r="739" spans="2:13" hidden="1">
      <c r="B739" s="19" t="s">
        <v>143</v>
      </c>
      <c r="C739" s="6" t="s">
        <v>280</v>
      </c>
      <c r="D739" s="20"/>
      <c r="E739" s="6" t="s">
        <v>136</v>
      </c>
      <c r="F739" s="6" t="s">
        <v>137</v>
      </c>
      <c r="G739" s="147">
        <v>45349.745023148149</v>
      </c>
      <c r="H739" s="147">
        <v>46447</v>
      </c>
      <c r="I739" s="7" t="s">
        <v>138</v>
      </c>
      <c r="J739" s="21">
        <v>1236145205</v>
      </c>
      <c r="K739" s="21">
        <v>1000000000</v>
      </c>
      <c r="L739" s="21">
        <v>1006855179.1911551</v>
      </c>
      <c r="M739" s="129" t="s">
        <v>7</v>
      </c>
    </row>
    <row r="740" spans="2:13" hidden="1">
      <c r="B740" s="19" t="s">
        <v>143</v>
      </c>
      <c r="C740" s="6" t="s">
        <v>280</v>
      </c>
      <c r="D740" s="20"/>
      <c r="E740" s="6" t="s">
        <v>136</v>
      </c>
      <c r="F740" s="6" t="s">
        <v>137</v>
      </c>
      <c r="G740" s="147">
        <v>45349.745578703711</v>
      </c>
      <c r="H740" s="147">
        <v>46447</v>
      </c>
      <c r="I740" s="7" t="s">
        <v>138</v>
      </c>
      <c r="J740" s="21">
        <v>1236145205</v>
      </c>
      <c r="K740" s="21">
        <v>1000000000</v>
      </c>
      <c r="L740" s="21">
        <v>1006855179.1911551</v>
      </c>
      <c r="M740" s="129" t="s">
        <v>7</v>
      </c>
    </row>
    <row r="741" spans="2:13" hidden="1">
      <c r="B741" s="19" t="s">
        <v>143</v>
      </c>
      <c r="C741" s="6" t="s">
        <v>280</v>
      </c>
      <c r="D741" s="20"/>
      <c r="E741" s="6" t="s">
        <v>136</v>
      </c>
      <c r="F741" s="6" t="s">
        <v>137</v>
      </c>
      <c r="G741" s="147">
        <v>45349.745706018526</v>
      </c>
      <c r="H741" s="147">
        <v>46447</v>
      </c>
      <c r="I741" s="7" t="s">
        <v>138</v>
      </c>
      <c r="J741" s="21">
        <v>1236145205</v>
      </c>
      <c r="K741" s="21">
        <v>1000000000</v>
      </c>
      <c r="L741" s="21">
        <v>1006855179.1911551</v>
      </c>
      <c r="M741" s="129" t="s">
        <v>7</v>
      </c>
    </row>
    <row r="742" spans="2:13" hidden="1">
      <c r="B742" s="19" t="s">
        <v>143</v>
      </c>
      <c r="C742" s="6" t="s">
        <v>280</v>
      </c>
      <c r="D742" s="20"/>
      <c r="E742" s="6" t="s">
        <v>136</v>
      </c>
      <c r="F742" s="6" t="s">
        <v>137</v>
      </c>
      <c r="G742" s="147">
        <v>45349.745717592596</v>
      </c>
      <c r="H742" s="147">
        <v>46447</v>
      </c>
      <c r="I742" s="7" t="s">
        <v>138</v>
      </c>
      <c r="J742" s="21">
        <v>1236145205</v>
      </c>
      <c r="K742" s="21">
        <v>1000000000</v>
      </c>
      <c r="L742" s="21">
        <v>1006855179.1911551</v>
      </c>
      <c r="M742" s="129" t="s">
        <v>7</v>
      </c>
    </row>
    <row r="743" spans="2:13" hidden="1">
      <c r="B743" s="19" t="s">
        <v>143</v>
      </c>
      <c r="C743" s="6" t="s">
        <v>280</v>
      </c>
      <c r="D743" s="20"/>
      <c r="E743" s="6" t="s">
        <v>136</v>
      </c>
      <c r="F743" s="6" t="s">
        <v>137</v>
      </c>
      <c r="G743" s="147">
        <v>45349.745729166672</v>
      </c>
      <c r="H743" s="147">
        <v>46447</v>
      </c>
      <c r="I743" s="7" t="s">
        <v>138</v>
      </c>
      <c r="J743" s="21">
        <v>1236145205</v>
      </c>
      <c r="K743" s="21">
        <v>1000000000</v>
      </c>
      <c r="L743" s="21">
        <v>1006855179.1911551</v>
      </c>
      <c r="M743" s="129" t="s">
        <v>7</v>
      </c>
    </row>
    <row r="744" spans="2:13" hidden="1">
      <c r="B744" s="19" t="s">
        <v>143</v>
      </c>
      <c r="C744" s="6" t="s">
        <v>280</v>
      </c>
      <c r="D744" s="20"/>
      <c r="E744" s="6" t="s">
        <v>136</v>
      </c>
      <c r="F744" s="6" t="s">
        <v>137</v>
      </c>
      <c r="G744" s="147">
        <v>45349.745740740749</v>
      </c>
      <c r="H744" s="147">
        <v>46447</v>
      </c>
      <c r="I744" s="7" t="s">
        <v>138</v>
      </c>
      <c r="J744" s="21">
        <v>1236145205</v>
      </c>
      <c r="K744" s="21">
        <v>1000000000</v>
      </c>
      <c r="L744" s="21">
        <v>1006855179.1911551</v>
      </c>
      <c r="M744" s="129" t="s">
        <v>7</v>
      </c>
    </row>
    <row r="745" spans="2:13" hidden="1">
      <c r="B745" s="19" t="s">
        <v>143</v>
      </c>
      <c r="C745" s="6" t="s">
        <v>280</v>
      </c>
      <c r="D745" s="20"/>
      <c r="E745" s="6" t="s">
        <v>136</v>
      </c>
      <c r="F745" s="6" t="s">
        <v>137</v>
      </c>
      <c r="G745" s="147">
        <v>45349.745752314819</v>
      </c>
      <c r="H745" s="147">
        <v>46447</v>
      </c>
      <c r="I745" s="7" t="s">
        <v>138</v>
      </c>
      <c r="J745" s="21">
        <v>1236145205</v>
      </c>
      <c r="K745" s="21">
        <v>1000000000</v>
      </c>
      <c r="L745" s="21">
        <v>1006855179.1911551</v>
      </c>
      <c r="M745" s="129" t="s">
        <v>7</v>
      </c>
    </row>
    <row r="746" spans="2:13" hidden="1">
      <c r="B746" s="19" t="s">
        <v>143</v>
      </c>
      <c r="C746" s="6" t="s">
        <v>280</v>
      </c>
      <c r="D746" s="20"/>
      <c r="E746" s="6" t="s">
        <v>136</v>
      </c>
      <c r="F746" s="6" t="s">
        <v>137</v>
      </c>
      <c r="G746" s="147">
        <v>45349.745763888895</v>
      </c>
      <c r="H746" s="147">
        <v>46447</v>
      </c>
      <c r="I746" s="7" t="s">
        <v>138</v>
      </c>
      <c r="J746" s="21">
        <v>1236145205</v>
      </c>
      <c r="K746" s="21">
        <v>1000000000</v>
      </c>
      <c r="L746" s="21">
        <v>1006855179.1911551</v>
      </c>
      <c r="M746" s="129" t="s">
        <v>7</v>
      </c>
    </row>
    <row r="747" spans="2:13" hidden="1">
      <c r="B747" s="19" t="s">
        <v>143</v>
      </c>
      <c r="C747" s="6" t="s">
        <v>280</v>
      </c>
      <c r="D747" s="20"/>
      <c r="E747" s="6" t="s">
        <v>136</v>
      </c>
      <c r="F747" s="6" t="s">
        <v>137</v>
      </c>
      <c r="G747" s="147">
        <v>45349.745775462972</v>
      </c>
      <c r="H747" s="147">
        <v>46447</v>
      </c>
      <c r="I747" s="7" t="s">
        <v>138</v>
      </c>
      <c r="J747" s="21">
        <v>1236145205</v>
      </c>
      <c r="K747" s="21">
        <v>1000000000</v>
      </c>
      <c r="L747" s="21">
        <v>1006855179.1911551</v>
      </c>
      <c r="M747" s="129" t="s">
        <v>7</v>
      </c>
    </row>
    <row r="748" spans="2:13" hidden="1">
      <c r="B748" s="19" t="s">
        <v>143</v>
      </c>
      <c r="C748" s="6" t="s">
        <v>280</v>
      </c>
      <c r="D748" s="20"/>
      <c r="E748" s="6" t="s">
        <v>136</v>
      </c>
      <c r="F748" s="6" t="s">
        <v>137</v>
      </c>
      <c r="G748" s="147">
        <v>45349.745775462972</v>
      </c>
      <c r="H748" s="147">
        <v>46447</v>
      </c>
      <c r="I748" s="7" t="s">
        <v>138</v>
      </c>
      <c r="J748" s="21">
        <v>1236145205</v>
      </c>
      <c r="K748" s="21">
        <v>1000000000</v>
      </c>
      <c r="L748" s="21">
        <v>1006855179.1911551</v>
      </c>
      <c r="M748" s="129" t="s">
        <v>7</v>
      </c>
    </row>
    <row r="749" spans="2:13" hidden="1">
      <c r="B749" s="19" t="s">
        <v>143</v>
      </c>
      <c r="C749" s="6" t="s">
        <v>280</v>
      </c>
      <c r="D749" s="20"/>
      <c r="E749" s="6" t="s">
        <v>136</v>
      </c>
      <c r="F749" s="6" t="s">
        <v>137</v>
      </c>
      <c r="G749" s="147">
        <v>45349.745787037042</v>
      </c>
      <c r="H749" s="147">
        <v>46447</v>
      </c>
      <c r="I749" s="7" t="s">
        <v>138</v>
      </c>
      <c r="J749" s="21">
        <v>1236145205</v>
      </c>
      <c r="K749" s="21">
        <v>1000000000</v>
      </c>
      <c r="L749" s="21">
        <v>1006855179.1911551</v>
      </c>
      <c r="M749" s="129" t="s">
        <v>7</v>
      </c>
    </row>
    <row r="750" spans="2:13" hidden="1">
      <c r="B750" s="19" t="s">
        <v>143</v>
      </c>
      <c r="C750" s="6" t="s">
        <v>312</v>
      </c>
      <c r="D750" s="20"/>
      <c r="E750" s="6" t="s">
        <v>136</v>
      </c>
      <c r="F750" s="6" t="s">
        <v>137</v>
      </c>
      <c r="G750" s="147">
        <v>45376.74013888889</v>
      </c>
      <c r="H750" s="147">
        <v>45747</v>
      </c>
      <c r="I750" s="7" t="s">
        <v>138</v>
      </c>
      <c r="J750" s="21">
        <v>1069117808</v>
      </c>
      <c r="K750" s="21">
        <v>1000000001</v>
      </c>
      <c r="L750" s="21">
        <v>1001108854.6736511</v>
      </c>
      <c r="M750" s="129" t="s">
        <v>7</v>
      </c>
    </row>
    <row r="751" spans="2:13" hidden="1">
      <c r="B751" s="19" t="s">
        <v>143</v>
      </c>
      <c r="C751" s="6" t="s">
        <v>312</v>
      </c>
      <c r="D751" s="20"/>
      <c r="E751" s="6" t="s">
        <v>136</v>
      </c>
      <c r="F751" s="6" t="s">
        <v>137</v>
      </c>
      <c r="G751" s="147">
        <v>45376.741168981483</v>
      </c>
      <c r="H751" s="147">
        <v>45747</v>
      </c>
      <c r="I751" s="7" t="s">
        <v>138</v>
      </c>
      <c r="J751" s="21">
        <v>1069117808</v>
      </c>
      <c r="K751" s="21">
        <v>1000000001</v>
      </c>
      <c r="L751" s="21">
        <v>1001108854.6736511</v>
      </c>
      <c r="M751" s="129" t="s">
        <v>7</v>
      </c>
    </row>
    <row r="752" spans="2:13" hidden="1">
      <c r="B752" s="19" t="s">
        <v>143</v>
      </c>
      <c r="C752" s="6" t="s">
        <v>312</v>
      </c>
      <c r="D752" s="20"/>
      <c r="E752" s="6" t="s">
        <v>136</v>
      </c>
      <c r="F752" s="6" t="s">
        <v>137</v>
      </c>
      <c r="G752" s="147">
        <v>45376.741180555553</v>
      </c>
      <c r="H752" s="147">
        <v>45747</v>
      </c>
      <c r="I752" s="7" t="s">
        <v>138</v>
      </c>
      <c r="J752" s="21">
        <v>1069117808</v>
      </c>
      <c r="K752" s="21">
        <v>1000000001</v>
      </c>
      <c r="L752" s="21">
        <v>1001108854.6736511</v>
      </c>
      <c r="M752" s="129" t="s">
        <v>7</v>
      </c>
    </row>
    <row r="753" spans="2:13" hidden="1">
      <c r="B753" s="19" t="s">
        <v>143</v>
      </c>
      <c r="C753" s="6" t="s">
        <v>312</v>
      </c>
      <c r="D753" s="20"/>
      <c r="E753" s="6" t="s">
        <v>136</v>
      </c>
      <c r="F753" s="6" t="s">
        <v>137</v>
      </c>
      <c r="G753" s="147">
        <v>45376.74119212963</v>
      </c>
      <c r="H753" s="147">
        <v>45747</v>
      </c>
      <c r="I753" s="7" t="s">
        <v>138</v>
      </c>
      <c r="J753" s="21">
        <v>1069117808</v>
      </c>
      <c r="K753" s="21">
        <v>1000000001</v>
      </c>
      <c r="L753" s="21">
        <v>1001108854.6736511</v>
      </c>
      <c r="M753" s="129" t="s">
        <v>7</v>
      </c>
    </row>
    <row r="754" spans="2:13" hidden="1">
      <c r="B754" s="19" t="s">
        <v>143</v>
      </c>
      <c r="C754" s="6" t="s">
        <v>312</v>
      </c>
      <c r="D754" s="20"/>
      <c r="E754" s="6" t="s">
        <v>136</v>
      </c>
      <c r="F754" s="6" t="s">
        <v>137</v>
      </c>
      <c r="G754" s="147">
        <v>45376.741203703707</v>
      </c>
      <c r="H754" s="147">
        <v>45747</v>
      </c>
      <c r="I754" s="7" t="s">
        <v>138</v>
      </c>
      <c r="J754" s="21">
        <v>1069117808</v>
      </c>
      <c r="K754" s="21">
        <v>1000000001</v>
      </c>
      <c r="L754" s="21">
        <v>1001108854.6736511</v>
      </c>
      <c r="M754" s="129" t="s">
        <v>7</v>
      </c>
    </row>
    <row r="755" spans="2:13" hidden="1">
      <c r="B755" s="19" t="s">
        <v>143</v>
      </c>
      <c r="C755" s="6" t="s">
        <v>312</v>
      </c>
      <c r="D755" s="20"/>
      <c r="E755" s="6" t="s">
        <v>136</v>
      </c>
      <c r="F755" s="6" t="s">
        <v>137</v>
      </c>
      <c r="G755" s="147">
        <v>45376.741203703707</v>
      </c>
      <c r="H755" s="147">
        <v>45747</v>
      </c>
      <c r="I755" s="7" t="s">
        <v>138</v>
      </c>
      <c r="J755" s="21">
        <v>1069117808</v>
      </c>
      <c r="K755" s="21">
        <v>1000000001</v>
      </c>
      <c r="L755" s="21">
        <v>1001108854.6736511</v>
      </c>
      <c r="M755" s="129" t="s">
        <v>7</v>
      </c>
    </row>
    <row r="756" spans="2:13" hidden="1">
      <c r="B756" s="19" t="s">
        <v>143</v>
      </c>
      <c r="C756" s="6" t="s">
        <v>312</v>
      </c>
      <c r="D756" s="20"/>
      <c r="E756" s="6" t="s">
        <v>136</v>
      </c>
      <c r="F756" s="6" t="s">
        <v>137</v>
      </c>
      <c r="G756" s="147">
        <v>45376.741215277776</v>
      </c>
      <c r="H756" s="147">
        <v>45747</v>
      </c>
      <c r="I756" s="7" t="s">
        <v>138</v>
      </c>
      <c r="J756" s="21">
        <v>1069117808</v>
      </c>
      <c r="K756" s="21">
        <v>1000000001</v>
      </c>
      <c r="L756" s="21">
        <v>1001108854.6736511</v>
      </c>
      <c r="M756" s="129" t="s">
        <v>7</v>
      </c>
    </row>
    <row r="757" spans="2:13" hidden="1">
      <c r="B757" s="19" t="s">
        <v>143</v>
      </c>
      <c r="C757" s="6" t="s">
        <v>312</v>
      </c>
      <c r="D757" s="20"/>
      <c r="E757" s="6" t="s">
        <v>136</v>
      </c>
      <c r="F757" s="6" t="s">
        <v>137</v>
      </c>
      <c r="G757" s="147">
        <v>45376.741226851853</v>
      </c>
      <c r="H757" s="147">
        <v>45747</v>
      </c>
      <c r="I757" s="7" t="s">
        <v>138</v>
      </c>
      <c r="J757" s="21">
        <v>1069117808</v>
      </c>
      <c r="K757" s="21">
        <v>1000000001</v>
      </c>
      <c r="L757" s="21">
        <v>1001108854.6736511</v>
      </c>
      <c r="M757" s="129" t="s">
        <v>7</v>
      </c>
    </row>
    <row r="758" spans="2:13" hidden="1">
      <c r="B758" s="19" t="s">
        <v>143</v>
      </c>
      <c r="C758" s="6" t="s">
        <v>312</v>
      </c>
      <c r="D758" s="20"/>
      <c r="E758" s="6" t="s">
        <v>136</v>
      </c>
      <c r="F758" s="6" t="s">
        <v>137</v>
      </c>
      <c r="G758" s="147">
        <v>45376.741238425922</v>
      </c>
      <c r="H758" s="147">
        <v>45747</v>
      </c>
      <c r="I758" s="7" t="s">
        <v>138</v>
      </c>
      <c r="J758" s="21">
        <v>1069117808</v>
      </c>
      <c r="K758" s="21">
        <v>1000000001</v>
      </c>
      <c r="L758" s="21">
        <v>1001108854.6736511</v>
      </c>
      <c r="M758" s="129" t="s">
        <v>7</v>
      </c>
    </row>
    <row r="759" spans="2:13" hidden="1">
      <c r="B759" s="19" t="s">
        <v>143</v>
      </c>
      <c r="C759" s="6" t="s">
        <v>312</v>
      </c>
      <c r="D759" s="20"/>
      <c r="E759" s="6" t="s">
        <v>136</v>
      </c>
      <c r="F759" s="6" t="s">
        <v>137</v>
      </c>
      <c r="G759" s="147">
        <v>45376.741249999999</v>
      </c>
      <c r="H759" s="147">
        <v>45747</v>
      </c>
      <c r="I759" s="7" t="s">
        <v>138</v>
      </c>
      <c r="J759" s="21">
        <v>1069117808</v>
      </c>
      <c r="K759" s="21">
        <v>1000000001</v>
      </c>
      <c r="L759" s="21">
        <v>1001108854.6736511</v>
      </c>
      <c r="M759" s="129" t="s">
        <v>7</v>
      </c>
    </row>
    <row r="760" spans="2:13" hidden="1">
      <c r="B760" s="19" t="s">
        <v>134</v>
      </c>
      <c r="C760" s="6" t="s">
        <v>313</v>
      </c>
      <c r="D760" s="20"/>
      <c r="E760" s="6" t="s">
        <v>136</v>
      </c>
      <c r="F760" s="6" t="s">
        <v>137</v>
      </c>
      <c r="G760" s="147">
        <v>45131.697187500002</v>
      </c>
      <c r="H760" s="147">
        <v>46231</v>
      </c>
      <c r="I760" s="7" t="s">
        <v>138</v>
      </c>
      <c r="J760" s="21">
        <v>1140328013</v>
      </c>
      <c r="K760" s="21">
        <v>970000000</v>
      </c>
      <c r="L760" s="21">
        <v>982628578.45864034</v>
      </c>
      <c r="M760" s="129" t="s">
        <v>7</v>
      </c>
    </row>
    <row r="761" spans="2:13" hidden="1">
      <c r="B761" s="19" t="s">
        <v>143</v>
      </c>
      <c r="C761" s="6" t="s">
        <v>434</v>
      </c>
      <c r="D761" s="20"/>
      <c r="E761" s="6" t="s">
        <v>136</v>
      </c>
      <c r="F761" s="6" t="s">
        <v>137</v>
      </c>
      <c r="G761" s="147">
        <v>45154.403819444444</v>
      </c>
      <c r="H761" s="147">
        <v>46146</v>
      </c>
      <c r="I761" s="7" t="s">
        <v>138</v>
      </c>
      <c r="J761" s="21">
        <v>1242191780</v>
      </c>
      <c r="K761" s="21">
        <v>1024713204</v>
      </c>
      <c r="L761" s="21">
        <v>1035114552.3318917</v>
      </c>
      <c r="M761" s="129" t="s">
        <v>7</v>
      </c>
    </row>
    <row r="762" spans="2:13" hidden="1">
      <c r="B762" s="19" t="s">
        <v>143</v>
      </c>
      <c r="C762" s="6" t="s">
        <v>434</v>
      </c>
      <c r="D762" s="20"/>
      <c r="E762" s="6" t="s">
        <v>136</v>
      </c>
      <c r="F762" s="6" t="s">
        <v>137</v>
      </c>
      <c r="G762" s="147">
        <v>45154.403831018513</v>
      </c>
      <c r="H762" s="147">
        <v>46146</v>
      </c>
      <c r="I762" s="7" t="s">
        <v>138</v>
      </c>
      <c r="J762" s="21">
        <v>1242191780</v>
      </c>
      <c r="K762" s="21">
        <v>1024713204</v>
      </c>
      <c r="L762" s="21">
        <v>1035114552.3318917</v>
      </c>
      <c r="M762" s="129" t="s">
        <v>7</v>
      </c>
    </row>
    <row r="763" spans="2:13" hidden="1">
      <c r="B763" s="19" t="s">
        <v>143</v>
      </c>
      <c r="C763" s="6" t="s">
        <v>434</v>
      </c>
      <c r="D763" s="20"/>
      <c r="E763" s="6" t="s">
        <v>136</v>
      </c>
      <c r="F763" s="6" t="s">
        <v>137</v>
      </c>
      <c r="G763" s="147">
        <v>45154.40384259259</v>
      </c>
      <c r="H763" s="147">
        <v>46146</v>
      </c>
      <c r="I763" s="7" t="s">
        <v>138</v>
      </c>
      <c r="J763" s="21">
        <v>1242191780</v>
      </c>
      <c r="K763" s="21">
        <v>1024713204</v>
      </c>
      <c r="L763" s="21">
        <v>1035114552.3318917</v>
      </c>
      <c r="M763" s="129" t="s">
        <v>7</v>
      </c>
    </row>
    <row r="764" spans="2:13" hidden="1">
      <c r="B764" s="19" t="s">
        <v>143</v>
      </c>
      <c r="C764" s="6" t="s">
        <v>434</v>
      </c>
      <c r="D764" s="20"/>
      <c r="E764" s="6" t="s">
        <v>136</v>
      </c>
      <c r="F764" s="6" t="s">
        <v>137</v>
      </c>
      <c r="G764" s="147">
        <v>45154.403854166667</v>
      </c>
      <c r="H764" s="147">
        <v>46146</v>
      </c>
      <c r="I764" s="7" t="s">
        <v>138</v>
      </c>
      <c r="J764" s="21">
        <v>1242191780</v>
      </c>
      <c r="K764" s="21">
        <v>1024713204</v>
      </c>
      <c r="L764" s="21">
        <v>1035114552.3318917</v>
      </c>
      <c r="M764" s="129" t="s">
        <v>7</v>
      </c>
    </row>
    <row r="765" spans="2:13" hidden="1">
      <c r="B765" s="19" t="s">
        <v>143</v>
      </c>
      <c r="C765" s="6" t="s">
        <v>434</v>
      </c>
      <c r="D765" s="20"/>
      <c r="E765" s="6" t="s">
        <v>136</v>
      </c>
      <c r="F765" s="6" t="s">
        <v>137</v>
      </c>
      <c r="G765" s="147">
        <v>45156.70239583333</v>
      </c>
      <c r="H765" s="147">
        <v>46125</v>
      </c>
      <c r="I765" s="7" t="s">
        <v>138</v>
      </c>
      <c r="J765" s="21">
        <v>1242410958</v>
      </c>
      <c r="K765" s="21">
        <v>1030020673</v>
      </c>
      <c r="L765" s="21">
        <v>1000982227.7038425</v>
      </c>
      <c r="M765" s="129" t="s">
        <v>7</v>
      </c>
    </row>
    <row r="766" spans="2:13" hidden="1">
      <c r="B766" s="19" t="s">
        <v>143</v>
      </c>
      <c r="C766" s="6" t="s">
        <v>434</v>
      </c>
      <c r="D766" s="20"/>
      <c r="E766" s="6" t="s">
        <v>136</v>
      </c>
      <c r="F766" s="6" t="s">
        <v>137</v>
      </c>
      <c r="G766" s="147">
        <v>45212.684675925921</v>
      </c>
      <c r="H766" s="147">
        <v>45439</v>
      </c>
      <c r="I766" s="7" t="s">
        <v>138</v>
      </c>
      <c r="J766" s="21">
        <v>158543839</v>
      </c>
      <c r="K766" s="21">
        <v>149494440</v>
      </c>
      <c r="L766" s="21">
        <v>150572115.60489142</v>
      </c>
      <c r="M766" s="129" t="s">
        <v>7</v>
      </c>
    </row>
    <row r="767" spans="2:13" hidden="1">
      <c r="B767" s="19" t="s">
        <v>143</v>
      </c>
      <c r="C767" s="6" t="s">
        <v>434</v>
      </c>
      <c r="D767" s="20"/>
      <c r="E767" s="6" t="s">
        <v>136</v>
      </c>
      <c r="F767" s="6" t="s">
        <v>137</v>
      </c>
      <c r="G767" s="147">
        <v>45212.70643518518</v>
      </c>
      <c r="H767" s="147">
        <v>45439</v>
      </c>
      <c r="I767" s="7" t="s">
        <v>138</v>
      </c>
      <c r="J767" s="21">
        <v>158543839</v>
      </c>
      <c r="K767" s="21">
        <v>149494440</v>
      </c>
      <c r="L767" s="21">
        <v>150572115.60489142</v>
      </c>
      <c r="M767" s="129" t="s">
        <v>7</v>
      </c>
    </row>
    <row r="768" spans="2:13" hidden="1">
      <c r="B768" s="19" t="s">
        <v>143</v>
      </c>
      <c r="C768" s="6" t="s">
        <v>434</v>
      </c>
      <c r="D768" s="20"/>
      <c r="E768" s="6" t="s">
        <v>136</v>
      </c>
      <c r="F768" s="6" t="s">
        <v>137</v>
      </c>
      <c r="G768" s="147">
        <v>45215.486423611117</v>
      </c>
      <c r="H768" s="147">
        <v>45547</v>
      </c>
      <c r="I768" s="7" t="s">
        <v>138</v>
      </c>
      <c r="J768" s="21">
        <v>161911644</v>
      </c>
      <c r="K768" s="21">
        <v>151327589</v>
      </c>
      <c r="L768" s="21">
        <v>150945015.73765466</v>
      </c>
      <c r="M768" s="129" t="s">
        <v>7</v>
      </c>
    </row>
    <row r="769" spans="2:13" hidden="1">
      <c r="B769" s="19" t="s">
        <v>143</v>
      </c>
      <c r="C769" s="6" t="s">
        <v>434</v>
      </c>
      <c r="D769" s="20"/>
      <c r="E769" s="6" t="s">
        <v>136</v>
      </c>
      <c r="F769" s="6" t="s">
        <v>137</v>
      </c>
      <c r="G769" s="147">
        <v>45231.679768518516</v>
      </c>
      <c r="H769" s="147">
        <v>45579</v>
      </c>
      <c r="I769" s="7" t="s">
        <v>138</v>
      </c>
      <c r="J769" s="21">
        <v>328511097</v>
      </c>
      <c r="K769" s="21">
        <v>299996426</v>
      </c>
      <c r="L769" s="21">
        <v>300818672.57345748</v>
      </c>
      <c r="M769" s="129" t="s">
        <v>7</v>
      </c>
    </row>
    <row r="770" spans="2:13" hidden="1">
      <c r="B770" s="19" t="s">
        <v>143</v>
      </c>
      <c r="C770" s="6" t="s">
        <v>434</v>
      </c>
      <c r="D770" s="20"/>
      <c r="E770" s="6" t="s">
        <v>136</v>
      </c>
      <c r="F770" s="6" t="s">
        <v>137</v>
      </c>
      <c r="G770" s="147">
        <v>45236.670381944437</v>
      </c>
      <c r="H770" s="147">
        <v>45460</v>
      </c>
      <c r="I770" s="7" t="s">
        <v>138</v>
      </c>
      <c r="J770" s="21">
        <v>1082410958</v>
      </c>
      <c r="K770" s="21">
        <v>1033156176</v>
      </c>
      <c r="L770" s="21">
        <v>1025621681.4734406</v>
      </c>
      <c r="M770" s="129" t="s">
        <v>7</v>
      </c>
    </row>
    <row r="771" spans="2:13" hidden="1">
      <c r="B771" s="19" t="s">
        <v>143</v>
      </c>
      <c r="C771" s="6" t="s">
        <v>434</v>
      </c>
      <c r="D771" s="20"/>
      <c r="E771" s="6" t="s">
        <v>136</v>
      </c>
      <c r="F771" s="6" t="s">
        <v>137</v>
      </c>
      <c r="G771" s="147">
        <v>45236.670393518514</v>
      </c>
      <c r="H771" s="147">
        <v>45460</v>
      </c>
      <c r="I771" s="7" t="s">
        <v>138</v>
      </c>
      <c r="J771" s="21">
        <v>1082410958</v>
      </c>
      <c r="K771" s="21">
        <v>1033156176</v>
      </c>
      <c r="L771" s="21">
        <v>1025621681.4734406</v>
      </c>
      <c r="M771" s="129" t="s">
        <v>7</v>
      </c>
    </row>
    <row r="772" spans="2:13" hidden="1">
      <c r="B772" s="19" t="s">
        <v>143</v>
      </c>
      <c r="C772" s="6" t="s">
        <v>434</v>
      </c>
      <c r="D772" s="20"/>
      <c r="E772" s="6" t="s">
        <v>136</v>
      </c>
      <c r="F772" s="6" t="s">
        <v>137</v>
      </c>
      <c r="G772" s="147">
        <v>45239.681111111109</v>
      </c>
      <c r="H772" s="147">
        <v>45973</v>
      </c>
      <c r="I772" s="7" t="s">
        <v>138</v>
      </c>
      <c r="J772" s="21">
        <v>612876711</v>
      </c>
      <c r="K772" s="21">
        <v>512322000</v>
      </c>
      <c r="L772" s="21">
        <v>506536566.38022393</v>
      </c>
      <c r="M772" s="129" t="s">
        <v>7</v>
      </c>
    </row>
    <row r="773" spans="2:13" hidden="1">
      <c r="B773" s="19" t="s">
        <v>143</v>
      </c>
      <c r="C773" s="6" t="s">
        <v>434</v>
      </c>
      <c r="D773" s="20"/>
      <c r="E773" s="6" t="s">
        <v>136</v>
      </c>
      <c r="F773" s="6" t="s">
        <v>137</v>
      </c>
      <c r="G773" s="147">
        <v>45239.681122685186</v>
      </c>
      <c r="H773" s="147">
        <v>45973</v>
      </c>
      <c r="I773" s="7" t="s">
        <v>138</v>
      </c>
      <c r="J773" s="21">
        <v>612876711</v>
      </c>
      <c r="K773" s="21">
        <v>512322000</v>
      </c>
      <c r="L773" s="21">
        <v>506536566.38022393</v>
      </c>
      <c r="M773" s="129" t="s">
        <v>7</v>
      </c>
    </row>
    <row r="774" spans="2:13" hidden="1">
      <c r="B774" s="19" t="s">
        <v>143</v>
      </c>
      <c r="C774" s="6" t="s">
        <v>434</v>
      </c>
      <c r="D774" s="20"/>
      <c r="E774" s="6" t="s">
        <v>136</v>
      </c>
      <c r="F774" s="6" t="s">
        <v>137</v>
      </c>
      <c r="G774" s="147">
        <v>45239.681134259255</v>
      </c>
      <c r="H774" s="147">
        <v>45973</v>
      </c>
      <c r="I774" s="7" t="s">
        <v>138</v>
      </c>
      <c r="J774" s="21">
        <v>612876711</v>
      </c>
      <c r="K774" s="21">
        <v>512322000</v>
      </c>
      <c r="L774" s="21">
        <v>506536566.38022393</v>
      </c>
      <c r="M774" s="129" t="s">
        <v>7</v>
      </c>
    </row>
    <row r="775" spans="2:13" hidden="1">
      <c r="B775" s="19" t="s">
        <v>143</v>
      </c>
      <c r="C775" s="6" t="s">
        <v>434</v>
      </c>
      <c r="D775" s="20"/>
      <c r="E775" s="6" t="s">
        <v>136</v>
      </c>
      <c r="F775" s="6" t="s">
        <v>137</v>
      </c>
      <c r="G775" s="147">
        <v>45239.681145833332</v>
      </c>
      <c r="H775" s="147">
        <v>45973</v>
      </c>
      <c r="I775" s="7" t="s">
        <v>138</v>
      </c>
      <c r="J775" s="21">
        <v>612876711</v>
      </c>
      <c r="K775" s="21">
        <v>512322000</v>
      </c>
      <c r="L775" s="21">
        <v>506536566.38022393</v>
      </c>
      <c r="M775" s="129" t="s">
        <v>7</v>
      </c>
    </row>
    <row r="776" spans="2:13" hidden="1">
      <c r="B776" s="19" t="s">
        <v>143</v>
      </c>
      <c r="C776" s="6" t="s">
        <v>434</v>
      </c>
      <c r="D776" s="20"/>
      <c r="E776" s="6" t="s">
        <v>136</v>
      </c>
      <c r="F776" s="6" t="s">
        <v>137</v>
      </c>
      <c r="G776" s="147">
        <v>45239.681168981479</v>
      </c>
      <c r="H776" s="147">
        <v>45973</v>
      </c>
      <c r="I776" s="7" t="s">
        <v>138</v>
      </c>
      <c r="J776" s="21">
        <v>612876711</v>
      </c>
      <c r="K776" s="21">
        <v>512322000</v>
      </c>
      <c r="L776" s="21">
        <v>506536566.38022393</v>
      </c>
      <c r="M776" s="129" t="s">
        <v>7</v>
      </c>
    </row>
    <row r="777" spans="2:13" hidden="1">
      <c r="B777" s="19" t="s">
        <v>143</v>
      </c>
      <c r="C777" s="6" t="s">
        <v>434</v>
      </c>
      <c r="D777" s="20"/>
      <c r="E777" s="6" t="s">
        <v>136</v>
      </c>
      <c r="F777" s="6" t="s">
        <v>137</v>
      </c>
      <c r="G777" s="147">
        <v>45239.681180555555</v>
      </c>
      <c r="H777" s="147">
        <v>45973</v>
      </c>
      <c r="I777" s="7" t="s">
        <v>138</v>
      </c>
      <c r="J777" s="21">
        <v>612876711</v>
      </c>
      <c r="K777" s="21">
        <v>512322000</v>
      </c>
      <c r="L777" s="21">
        <v>506536566.38022393</v>
      </c>
      <c r="M777" s="129" t="s">
        <v>7</v>
      </c>
    </row>
    <row r="778" spans="2:13" hidden="1">
      <c r="B778" s="19" t="s">
        <v>143</v>
      </c>
      <c r="C778" s="6" t="s">
        <v>434</v>
      </c>
      <c r="D778" s="20"/>
      <c r="E778" s="6" t="s">
        <v>136</v>
      </c>
      <c r="F778" s="6" t="s">
        <v>137</v>
      </c>
      <c r="G778" s="147">
        <v>45239.681192129632</v>
      </c>
      <c r="H778" s="147">
        <v>45973</v>
      </c>
      <c r="I778" s="7" t="s">
        <v>138</v>
      </c>
      <c r="J778" s="21">
        <v>612876711</v>
      </c>
      <c r="K778" s="21">
        <v>512322000</v>
      </c>
      <c r="L778" s="21">
        <v>506536566.38022393</v>
      </c>
      <c r="M778" s="129" t="s">
        <v>7</v>
      </c>
    </row>
    <row r="779" spans="2:13" hidden="1">
      <c r="B779" s="19" t="s">
        <v>143</v>
      </c>
      <c r="C779" s="6" t="s">
        <v>434</v>
      </c>
      <c r="D779" s="20"/>
      <c r="E779" s="6" t="s">
        <v>136</v>
      </c>
      <c r="F779" s="6" t="s">
        <v>137</v>
      </c>
      <c r="G779" s="147">
        <v>45239.681203703702</v>
      </c>
      <c r="H779" s="147">
        <v>45973</v>
      </c>
      <c r="I779" s="7" t="s">
        <v>138</v>
      </c>
      <c r="J779" s="21">
        <v>612876711</v>
      </c>
      <c r="K779" s="21">
        <v>512322000</v>
      </c>
      <c r="L779" s="21">
        <v>506536566.38022393</v>
      </c>
      <c r="M779" s="129" t="s">
        <v>7</v>
      </c>
    </row>
    <row r="780" spans="2:13" hidden="1">
      <c r="B780" s="19" t="s">
        <v>143</v>
      </c>
      <c r="C780" s="6" t="s">
        <v>434</v>
      </c>
      <c r="D780" s="20"/>
      <c r="E780" s="6" t="s">
        <v>136</v>
      </c>
      <c r="F780" s="6" t="s">
        <v>137</v>
      </c>
      <c r="G780" s="147">
        <v>45239.681215277778</v>
      </c>
      <c r="H780" s="147">
        <v>45973</v>
      </c>
      <c r="I780" s="7" t="s">
        <v>138</v>
      </c>
      <c r="J780" s="21">
        <v>612876711</v>
      </c>
      <c r="K780" s="21">
        <v>512322000</v>
      </c>
      <c r="L780" s="21">
        <v>506536566.38022393</v>
      </c>
      <c r="M780" s="129" t="s">
        <v>7</v>
      </c>
    </row>
    <row r="781" spans="2:13" hidden="1">
      <c r="B781" s="19" t="s">
        <v>143</v>
      </c>
      <c r="C781" s="6" t="s">
        <v>434</v>
      </c>
      <c r="D781" s="20"/>
      <c r="E781" s="6" t="s">
        <v>136</v>
      </c>
      <c r="F781" s="6" t="s">
        <v>137</v>
      </c>
      <c r="G781" s="147">
        <v>45239.681307870364</v>
      </c>
      <c r="H781" s="147">
        <v>45973</v>
      </c>
      <c r="I781" s="7" t="s">
        <v>138</v>
      </c>
      <c r="J781" s="21">
        <v>612876711</v>
      </c>
      <c r="K781" s="21">
        <v>512322000</v>
      </c>
      <c r="L781" s="21">
        <v>506536566.38022393</v>
      </c>
      <c r="M781" s="129" t="s">
        <v>7</v>
      </c>
    </row>
    <row r="782" spans="2:13" hidden="1">
      <c r="B782" s="19" t="s">
        <v>143</v>
      </c>
      <c r="C782" s="6" t="s">
        <v>434</v>
      </c>
      <c r="D782" s="20"/>
      <c r="E782" s="6" t="s">
        <v>136</v>
      </c>
      <c r="F782" s="6" t="s">
        <v>137</v>
      </c>
      <c r="G782" s="147">
        <v>45239.68131944444</v>
      </c>
      <c r="H782" s="147">
        <v>45973</v>
      </c>
      <c r="I782" s="7" t="s">
        <v>138</v>
      </c>
      <c r="J782" s="21">
        <v>612876711</v>
      </c>
      <c r="K782" s="21">
        <v>512322000</v>
      </c>
      <c r="L782" s="21">
        <v>506536566.38022393</v>
      </c>
      <c r="M782" s="129" t="s">
        <v>7</v>
      </c>
    </row>
    <row r="783" spans="2:13" hidden="1">
      <c r="B783" s="19" t="s">
        <v>143</v>
      </c>
      <c r="C783" s="6" t="s">
        <v>434</v>
      </c>
      <c r="D783" s="20"/>
      <c r="E783" s="6" t="s">
        <v>136</v>
      </c>
      <c r="F783" s="6" t="s">
        <v>137</v>
      </c>
      <c r="G783" s="147">
        <v>45252.732604166667</v>
      </c>
      <c r="H783" s="147">
        <v>45973</v>
      </c>
      <c r="I783" s="7" t="s">
        <v>138</v>
      </c>
      <c r="J783" s="21">
        <v>599999999</v>
      </c>
      <c r="K783" s="21">
        <v>501219222</v>
      </c>
      <c r="L783" s="21">
        <v>506536472.16337049</v>
      </c>
      <c r="M783" s="129" t="s">
        <v>7</v>
      </c>
    </row>
    <row r="784" spans="2:13" hidden="1">
      <c r="B784" s="19" t="s">
        <v>143</v>
      </c>
      <c r="C784" s="6" t="s">
        <v>434</v>
      </c>
      <c r="D784" s="20"/>
      <c r="E784" s="6" t="s">
        <v>136</v>
      </c>
      <c r="F784" s="6" t="s">
        <v>137</v>
      </c>
      <c r="G784" s="147">
        <v>45252.734710648147</v>
      </c>
      <c r="H784" s="147">
        <v>45973</v>
      </c>
      <c r="I784" s="7" t="s">
        <v>138</v>
      </c>
      <c r="J784" s="21">
        <v>599999999</v>
      </c>
      <c r="K784" s="21">
        <v>501219222</v>
      </c>
      <c r="L784" s="21">
        <v>506536472.16337049</v>
      </c>
      <c r="M784" s="129" t="s">
        <v>7</v>
      </c>
    </row>
    <row r="785" spans="2:13" hidden="1">
      <c r="B785" s="19" t="s">
        <v>143</v>
      </c>
      <c r="C785" s="6" t="s">
        <v>434</v>
      </c>
      <c r="D785" s="20"/>
      <c r="E785" s="6" t="s">
        <v>136</v>
      </c>
      <c r="F785" s="6" t="s">
        <v>137</v>
      </c>
      <c r="G785" s="147">
        <v>45259.682546296295</v>
      </c>
      <c r="H785" s="147">
        <v>46125</v>
      </c>
      <c r="I785" s="7" t="s">
        <v>138</v>
      </c>
      <c r="J785" s="21">
        <v>1202520547</v>
      </c>
      <c r="K785" s="21">
        <v>1012684197</v>
      </c>
      <c r="L785" s="21">
        <v>1000982228.2750312</v>
      </c>
      <c r="M785" s="129" t="s">
        <v>7</v>
      </c>
    </row>
    <row r="786" spans="2:13" hidden="1">
      <c r="B786" s="19" t="s">
        <v>143</v>
      </c>
      <c r="C786" s="6" t="s">
        <v>434</v>
      </c>
      <c r="D786" s="20"/>
      <c r="E786" s="6" t="s">
        <v>136</v>
      </c>
      <c r="F786" s="6" t="s">
        <v>137</v>
      </c>
      <c r="G786" s="147">
        <v>45317.466388888897</v>
      </c>
      <c r="H786" s="147">
        <v>46013</v>
      </c>
      <c r="I786" s="7" t="s">
        <v>138</v>
      </c>
      <c r="J786" s="21">
        <v>595260274</v>
      </c>
      <c r="K786" s="21">
        <v>504592125</v>
      </c>
      <c r="L786" s="21">
        <v>513001477.52321106</v>
      </c>
      <c r="M786" s="129" t="s">
        <v>7</v>
      </c>
    </row>
    <row r="787" spans="2:13" hidden="1">
      <c r="B787" s="19" t="s">
        <v>143</v>
      </c>
      <c r="C787" s="6" t="s">
        <v>434</v>
      </c>
      <c r="D787" s="20"/>
      <c r="E787" s="6" t="s">
        <v>136</v>
      </c>
      <c r="F787" s="6" t="s">
        <v>137</v>
      </c>
      <c r="G787" s="147">
        <v>45322.62635416667</v>
      </c>
      <c r="H787" s="147">
        <v>46146</v>
      </c>
      <c r="I787" s="7" t="s">
        <v>138</v>
      </c>
      <c r="J787" s="21">
        <v>1202520547</v>
      </c>
      <c r="K787" s="21">
        <v>1021852972</v>
      </c>
      <c r="L787" s="21">
        <v>1035114552.3318917</v>
      </c>
      <c r="M787" s="129" t="s">
        <v>7</v>
      </c>
    </row>
    <row r="788" spans="2:13" hidden="1">
      <c r="B788" s="19" t="s">
        <v>143</v>
      </c>
      <c r="C788" s="6" t="s">
        <v>434</v>
      </c>
      <c r="D788" s="20"/>
      <c r="E788" s="6" t="s">
        <v>136</v>
      </c>
      <c r="F788" s="6" t="s">
        <v>137</v>
      </c>
      <c r="G788" s="147">
        <v>45322.632303240738</v>
      </c>
      <c r="H788" s="147">
        <v>46146</v>
      </c>
      <c r="I788" s="7" t="s">
        <v>138</v>
      </c>
      <c r="J788" s="21">
        <v>1202520547</v>
      </c>
      <c r="K788" s="21">
        <v>1021859892</v>
      </c>
      <c r="L788" s="21">
        <v>1035121562.5308144</v>
      </c>
      <c r="M788" s="129" t="s">
        <v>7</v>
      </c>
    </row>
    <row r="789" spans="2:13" hidden="1">
      <c r="B789" s="19" t="s">
        <v>143</v>
      </c>
      <c r="C789" s="6" t="s">
        <v>434</v>
      </c>
      <c r="D789" s="20"/>
      <c r="E789" s="6" t="s">
        <v>136</v>
      </c>
      <c r="F789" s="6" t="s">
        <v>137</v>
      </c>
      <c r="G789" s="147">
        <v>45322.633587962962</v>
      </c>
      <c r="H789" s="147">
        <v>46146</v>
      </c>
      <c r="I789" s="7" t="s">
        <v>138</v>
      </c>
      <c r="J789" s="21">
        <v>1202520547</v>
      </c>
      <c r="K789" s="21">
        <v>1021859892</v>
      </c>
      <c r="L789" s="21">
        <v>1035121562.5308144</v>
      </c>
      <c r="M789" s="129" t="s">
        <v>7</v>
      </c>
    </row>
    <row r="790" spans="2:13" hidden="1">
      <c r="B790" s="19" t="s">
        <v>143</v>
      </c>
      <c r="C790" s="6" t="s">
        <v>434</v>
      </c>
      <c r="D790" s="20"/>
      <c r="E790" s="6" t="s">
        <v>136</v>
      </c>
      <c r="F790" s="6" t="s">
        <v>137</v>
      </c>
      <c r="G790" s="147">
        <v>45322.633634259255</v>
      </c>
      <c r="H790" s="147">
        <v>46146</v>
      </c>
      <c r="I790" s="7" t="s">
        <v>138</v>
      </c>
      <c r="J790" s="21">
        <v>1202520547</v>
      </c>
      <c r="K790" s="21">
        <v>1021859892</v>
      </c>
      <c r="L790" s="21">
        <v>1035121562.5308144</v>
      </c>
      <c r="M790" s="129" t="s">
        <v>7</v>
      </c>
    </row>
    <row r="791" spans="2:13" hidden="1">
      <c r="B791" s="19" t="s">
        <v>143</v>
      </c>
      <c r="C791" s="6" t="s">
        <v>434</v>
      </c>
      <c r="D791" s="20"/>
      <c r="E791" s="6" t="s">
        <v>136</v>
      </c>
      <c r="F791" s="6" t="s">
        <v>137</v>
      </c>
      <c r="G791" s="147">
        <v>45322.633657407408</v>
      </c>
      <c r="H791" s="147">
        <v>46146</v>
      </c>
      <c r="I791" s="7" t="s">
        <v>138</v>
      </c>
      <c r="J791" s="21">
        <v>1202520547</v>
      </c>
      <c r="K791" s="21">
        <v>1021859892</v>
      </c>
      <c r="L791" s="21">
        <v>1035121562.5308144</v>
      </c>
      <c r="M791" s="129" t="s">
        <v>7</v>
      </c>
    </row>
    <row r="792" spans="2:13" hidden="1">
      <c r="B792" s="19" t="s">
        <v>143</v>
      </c>
      <c r="C792" s="6" t="s">
        <v>434</v>
      </c>
      <c r="D792" s="20"/>
      <c r="E792" s="6" t="s">
        <v>136</v>
      </c>
      <c r="F792" s="6" t="s">
        <v>137</v>
      </c>
      <c r="G792" s="147">
        <v>45322.633738425924</v>
      </c>
      <c r="H792" s="147">
        <v>46146</v>
      </c>
      <c r="I792" s="7" t="s">
        <v>138</v>
      </c>
      <c r="J792" s="21">
        <v>1202520547</v>
      </c>
      <c r="K792" s="21">
        <v>1021859892</v>
      </c>
      <c r="L792" s="21">
        <v>1035121562.5308144</v>
      </c>
      <c r="M792" s="129" t="s">
        <v>7</v>
      </c>
    </row>
    <row r="793" spans="2:13" hidden="1">
      <c r="B793" s="19" t="s">
        <v>143</v>
      </c>
      <c r="C793" s="6" t="s">
        <v>434</v>
      </c>
      <c r="D793" s="20"/>
      <c r="E793" s="6" t="s">
        <v>136</v>
      </c>
      <c r="F793" s="6" t="s">
        <v>137</v>
      </c>
      <c r="G793" s="147">
        <v>45322.633750000001</v>
      </c>
      <c r="H793" s="147">
        <v>46146</v>
      </c>
      <c r="I793" s="7" t="s">
        <v>138</v>
      </c>
      <c r="J793" s="21">
        <v>1202520547</v>
      </c>
      <c r="K793" s="21">
        <v>1021859892</v>
      </c>
      <c r="L793" s="21">
        <v>1035121562.5308144</v>
      </c>
      <c r="M793" s="129" t="s">
        <v>7</v>
      </c>
    </row>
    <row r="794" spans="2:13" hidden="1">
      <c r="B794" s="19" t="s">
        <v>143</v>
      </c>
      <c r="C794" s="6" t="s">
        <v>434</v>
      </c>
      <c r="D794" s="20"/>
      <c r="E794" s="6" t="s">
        <v>136</v>
      </c>
      <c r="F794" s="6" t="s">
        <v>137</v>
      </c>
      <c r="G794" s="147">
        <v>45322.63376157407</v>
      </c>
      <c r="H794" s="147">
        <v>46146</v>
      </c>
      <c r="I794" s="7" t="s">
        <v>138</v>
      </c>
      <c r="J794" s="21">
        <v>1202520547</v>
      </c>
      <c r="K794" s="21">
        <v>1021859892</v>
      </c>
      <c r="L794" s="21">
        <v>1035121562.5308144</v>
      </c>
      <c r="M794" s="129" t="s">
        <v>7</v>
      </c>
    </row>
    <row r="795" spans="2:13" hidden="1">
      <c r="B795" s="19" t="s">
        <v>143</v>
      </c>
      <c r="C795" s="6" t="s">
        <v>434</v>
      </c>
      <c r="D795" s="20"/>
      <c r="E795" s="6" t="s">
        <v>136</v>
      </c>
      <c r="F795" s="6" t="s">
        <v>137</v>
      </c>
      <c r="G795" s="147">
        <v>45322.633773148147</v>
      </c>
      <c r="H795" s="147">
        <v>46146</v>
      </c>
      <c r="I795" s="7" t="s">
        <v>138</v>
      </c>
      <c r="J795" s="21">
        <v>1202520547</v>
      </c>
      <c r="K795" s="21">
        <v>1021859892</v>
      </c>
      <c r="L795" s="21">
        <v>1035121562.5308144</v>
      </c>
      <c r="M795" s="129" t="s">
        <v>7</v>
      </c>
    </row>
    <row r="796" spans="2:13" hidden="1">
      <c r="B796" s="19" t="s">
        <v>143</v>
      </c>
      <c r="C796" s="6" t="s">
        <v>434</v>
      </c>
      <c r="D796" s="20"/>
      <c r="E796" s="6" t="s">
        <v>136</v>
      </c>
      <c r="F796" s="6" t="s">
        <v>137</v>
      </c>
      <c r="G796" s="147">
        <v>45322.67833333333</v>
      </c>
      <c r="H796" s="147">
        <v>46125</v>
      </c>
      <c r="I796" s="7" t="s">
        <v>138</v>
      </c>
      <c r="J796" s="21">
        <v>1202520547</v>
      </c>
      <c r="K796" s="21">
        <v>1026488372</v>
      </c>
      <c r="L796" s="21">
        <v>1000982227.4361455</v>
      </c>
      <c r="M796" s="129" t="s">
        <v>7</v>
      </c>
    </row>
    <row r="797" spans="2:13" hidden="1">
      <c r="B797" s="19" t="s">
        <v>143</v>
      </c>
      <c r="C797" s="6" t="s">
        <v>434</v>
      </c>
      <c r="D797" s="20"/>
      <c r="E797" s="6" t="s">
        <v>136</v>
      </c>
      <c r="F797" s="6" t="s">
        <v>137</v>
      </c>
      <c r="G797" s="147">
        <v>45322.679687499993</v>
      </c>
      <c r="H797" s="147">
        <v>46125</v>
      </c>
      <c r="I797" s="7" t="s">
        <v>138</v>
      </c>
      <c r="J797" s="21">
        <v>1202520547</v>
      </c>
      <c r="K797" s="21">
        <v>1026488372</v>
      </c>
      <c r="L797" s="21">
        <v>1000982227.4361455</v>
      </c>
      <c r="M797" s="129" t="s">
        <v>7</v>
      </c>
    </row>
    <row r="798" spans="2:13" hidden="1">
      <c r="B798" s="19" t="s">
        <v>143</v>
      </c>
      <c r="C798" s="6" t="s">
        <v>434</v>
      </c>
      <c r="D798" s="20"/>
      <c r="E798" s="6" t="s">
        <v>136</v>
      </c>
      <c r="F798" s="6" t="s">
        <v>137</v>
      </c>
      <c r="G798" s="147">
        <v>45322.679710648146</v>
      </c>
      <c r="H798" s="147">
        <v>46125</v>
      </c>
      <c r="I798" s="7" t="s">
        <v>138</v>
      </c>
      <c r="J798" s="21">
        <v>1202520547</v>
      </c>
      <c r="K798" s="21">
        <v>1026488372</v>
      </c>
      <c r="L798" s="21">
        <v>1000982227.4361455</v>
      </c>
      <c r="M798" s="129" t="s">
        <v>7</v>
      </c>
    </row>
    <row r="799" spans="2:13" hidden="1">
      <c r="B799" s="19" t="s">
        <v>143</v>
      </c>
      <c r="C799" s="6" t="s">
        <v>434</v>
      </c>
      <c r="D799" s="20"/>
      <c r="E799" s="6" t="s">
        <v>136</v>
      </c>
      <c r="F799" s="6" t="s">
        <v>137</v>
      </c>
      <c r="G799" s="147">
        <v>45350.687719907408</v>
      </c>
      <c r="H799" s="147">
        <v>46146</v>
      </c>
      <c r="I799" s="7" t="s">
        <v>138</v>
      </c>
      <c r="J799" s="21">
        <v>1202520547</v>
      </c>
      <c r="K799" s="21">
        <v>1028027395</v>
      </c>
      <c r="L799" s="21">
        <v>1035121563.7617128</v>
      </c>
      <c r="M799" s="129" t="s">
        <v>7</v>
      </c>
    </row>
    <row r="800" spans="2:13" hidden="1">
      <c r="B800" s="19" t="s">
        <v>134</v>
      </c>
      <c r="C800" s="6" t="s">
        <v>316</v>
      </c>
      <c r="D800" s="20"/>
      <c r="E800" s="6" t="s">
        <v>136</v>
      </c>
      <c r="F800" s="6" t="s">
        <v>137</v>
      </c>
      <c r="G800" s="147">
        <v>45257.520370370374</v>
      </c>
      <c r="H800" s="147">
        <v>45628</v>
      </c>
      <c r="I800" s="7" t="s">
        <v>138</v>
      </c>
      <c r="J800" s="21">
        <v>11118082191</v>
      </c>
      <c r="K800" s="21">
        <v>10000000000</v>
      </c>
      <c r="L800" s="21">
        <v>10101498472.562799</v>
      </c>
      <c r="M800" s="129" t="s">
        <v>7</v>
      </c>
    </row>
    <row r="801" spans="2:13" hidden="1">
      <c r="B801" s="19" t="s">
        <v>134</v>
      </c>
      <c r="C801" s="6" t="s">
        <v>316</v>
      </c>
      <c r="D801" s="20"/>
      <c r="E801" s="6" t="s">
        <v>136</v>
      </c>
      <c r="F801" s="6" t="s">
        <v>137</v>
      </c>
      <c r="G801" s="147">
        <v>45287.443564814814</v>
      </c>
      <c r="H801" s="147">
        <v>45628</v>
      </c>
      <c r="I801" s="7" t="s">
        <v>138</v>
      </c>
      <c r="J801" s="21">
        <v>11118082191</v>
      </c>
      <c r="K801" s="21">
        <v>10090410958</v>
      </c>
      <c r="L801" s="21">
        <v>10102114767.1369</v>
      </c>
      <c r="M801" s="129" t="s">
        <v>7</v>
      </c>
    </row>
    <row r="802" spans="2:13" hidden="1">
      <c r="B802" s="19" t="s">
        <v>134</v>
      </c>
      <c r="C802" s="6" t="s">
        <v>316</v>
      </c>
      <c r="D802" s="20"/>
      <c r="E802" s="6" t="s">
        <v>136</v>
      </c>
      <c r="F802" s="6" t="s">
        <v>137</v>
      </c>
      <c r="G802" s="147">
        <v>45371.420127314814</v>
      </c>
      <c r="H802" s="147">
        <v>45946</v>
      </c>
      <c r="I802" s="7" t="s">
        <v>138</v>
      </c>
      <c r="J802" s="21">
        <v>14269953697</v>
      </c>
      <c r="K802" s="21">
        <v>12274996948</v>
      </c>
      <c r="L802" s="21">
        <v>12313383557.2132</v>
      </c>
      <c r="M802" s="129" t="s">
        <v>7</v>
      </c>
    </row>
    <row r="803" spans="2:13" hidden="1">
      <c r="B803" s="19" t="s">
        <v>134</v>
      </c>
      <c r="C803" s="6" t="s">
        <v>316</v>
      </c>
      <c r="D803" s="20"/>
      <c r="E803" s="6" t="s">
        <v>136</v>
      </c>
      <c r="F803" s="6" t="s">
        <v>137</v>
      </c>
      <c r="G803" s="147">
        <v>45377.691296296296</v>
      </c>
      <c r="H803" s="147">
        <v>45628</v>
      </c>
      <c r="I803" s="7" t="s">
        <v>138</v>
      </c>
      <c r="J803" s="21">
        <v>111691507</v>
      </c>
      <c r="K803" s="21">
        <v>103900192</v>
      </c>
      <c r="L803" s="21">
        <v>104054529.14226855</v>
      </c>
      <c r="M803" s="129" t="s">
        <v>7</v>
      </c>
    </row>
    <row r="804" spans="2:13" hidden="1">
      <c r="B804" s="19" t="s">
        <v>134</v>
      </c>
      <c r="C804" s="6" t="s">
        <v>316</v>
      </c>
      <c r="D804" s="20"/>
      <c r="E804" s="6" t="s">
        <v>136</v>
      </c>
      <c r="F804" s="6" t="s">
        <v>137</v>
      </c>
      <c r="G804" s="147">
        <v>45377.691736111112</v>
      </c>
      <c r="H804" s="147">
        <v>45628</v>
      </c>
      <c r="I804" s="7" t="s">
        <v>138</v>
      </c>
      <c r="J804" s="21">
        <v>108438357</v>
      </c>
      <c r="K804" s="21">
        <v>100873972</v>
      </c>
      <c r="L804" s="21">
        <v>101023815.34043109</v>
      </c>
      <c r="M804" s="129" t="s">
        <v>7</v>
      </c>
    </row>
    <row r="805" spans="2:13" hidden="1">
      <c r="B805" s="19" t="s">
        <v>134</v>
      </c>
      <c r="C805" s="6" t="s">
        <v>316</v>
      </c>
      <c r="D805" s="20"/>
      <c r="E805" s="6" t="s">
        <v>136</v>
      </c>
      <c r="F805" s="6" t="s">
        <v>137</v>
      </c>
      <c r="G805" s="147">
        <v>45377.693425925921</v>
      </c>
      <c r="H805" s="147">
        <v>45628</v>
      </c>
      <c r="I805" s="7" t="s">
        <v>138</v>
      </c>
      <c r="J805" s="21">
        <v>108438357</v>
      </c>
      <c r="K805" s="21">
        <v>100873972</v>
      </c>
      <c r="L805" s="21">
        <v>101023815.34043109</v>
      </c>
      <c r="M805" s="129" t="s">
        <v>7</v>
      </c>
    </row>
    <row r="806" spans="2:13">
      <c r="B806" s="19" t="s">
        <v>134</v>
      </c>
      <c r="C806" s="6" t="s">
        <v>440</v>
      </c>
      <c r="D806" s="20" t="s">
        <v>725</v>
      </c>
      <c r="E806" s="6" t="s">
        <v>136</v>
      </c>
      <c r="F806" s="6" t="s">
        <v>137</v>
      </c>
      <c r="G806" s="147">
        <v>45342.432685185187</v>
      </c>
      <c r="H806" s="147">
        <v>45562</v>
      </c>
      <c r="I806" s="7" t="s">
        <v>138</v>
      </c>
      <c r="J806" s="21">
        <v>29766678082</v>
      </c>
      <c r="K806" s="21">
        <v>27468102740</v>
      </c>
      <c r="L806" s="21">
        <v>27872403993.2416</v>
      </c>
      <c r="M806" s="129" t="s">
        <v>7</v>
      </c>
    </row>
    <row r="807" spans="2:13" hidden="1">
      <c r="B807" s="19" t="s">
        <v>447</v>
      </c>
      <c r="C807" s="6" t="s">
        <v>317</v>
      </c>
      <c r="D807" s="20"/>
      <c r="E807" s="6" t="s">
        <v>136</v>
      </c>
      <c r="F807" s="6" t="s">
        <v>137</v>
      </c>
      <c r="G807" s="147">
        <v>45246.637499999997</v>
      </c>
      <c r="H807" s="147">
        <v>45628</v>
      </c>
      <c r="I807" s="7" t="s">
        <v>138</v>
      </c>
      <c r="J807" s="21">
        <v>2978733470</v>
      </c>
      <c r="K807" s="21">
        <v>2650628760</v>
      </c>
      <c r="L807" s="21">
        <v>2634459604.3432407</v>
      </c>
      <c r="M807" s="129" t="s">
        <v>7</v>
      </c>
    </row>
    <row r="808" spans="2:13" hidden="1">
      <c r="B808" s="19" t="s">
        <v>322</v>
      </c>
      <c r="C808" s="6" t="s">
        <v>323</v>
      </c>
      <c r="D808" s="20"/>
      <c r="E808" s="6" t="s">
        <v>136</v>
      </c>
      <c r="F808" s="6" t="s">
        <v>137</v>
      </c>
      <c r="G808" s="147">
        <v>44146.642754629625</v>
      </c>
      <c r="H808" s="147">
        <v>45828</v>
      </c>
      <c r="I808" s="7" t="s">
        <v>138</v>
      </c>
      <c r="J808" s="21">
        <v>6937500000</v>
      </c>
      <c r="K808" s="21">
        <v>5457226959</v>
      </c>
      <c r="L808" s="21">
        <v>5196652390.6903601</v>
      </c>
      <c r="M808" s="129" t="s">
        <v>7</v>
      </c>
    </row>
    <row r="809" spans="2:13" hidden="1">
      <c r="B809" s="19" t="s">
        <v>322</v>
      </c>
      <c r="C809" s="6" t="s">
        <v>323</v>
      </c>
      <c r="D809" s="20"/>
      <c r="E809" s="6" t="s">
        <v>136</v>
      </c>
      <c r="F809" s="6" t="s">
        <v>137</v>
      </c>
      <c r="G809" s="147">
        <v>44146.643206018518</v>
      </c>
      <c r="H809" s="147">
        <v>45828</v>
      </c>
      <c r="I809" s="7" t="s">
        <v>138</v>
      </c>
      <c r="J809" s="21">
        <v>6937500000</v>
      </c>
      <c r="K809" s="21">
        <v>5457226959</v>
      </c>
      <c r="L809" s="21">
        <v>5196652390.6903601</v>
      </c>
      <c r="M809" s="129" t="s">
        <v>7</v>
      </c>
    </row>
    <row r="810" spans="2:13" hidden="1">
      <c r="B810" s="19" t="s">
        <v>322</v>
      </c>
      <c r="C810" s="6" t="s">
        <v>323</v>
      </c>
      <c r="D810" s="20"/>
      <c r="E810" s="6" t="s">
        <v>136</v>
      </c>
      <c r="F810" s="6" t="s">
        <v>137</v>
      </c>
      <c r="G810" s="147">
        <v>44146.643645833334</v>
      </c>
      <c r="H810" s="147">
        <v>45828</v>
      </c>
      <c r="I810" s="7" t="s">
        <v>138</v>
      </c>
      <c r="J810" s="21">
        <v>6937500000</v>
      </c>
      <c r="K810" s="21">
        <v>5457226959</v>
      </c>
      <c r="L810" s="21">
        <v>5196652390.6903601</v>
      </c>
      <c r="M810" s="129" t="s">
        <v>7</v>
      </c>
    </row>
    <row r="811" spans="2:13" hidden="1">
      <c r="B811" s="19" t="s">
        <v>322</v>
      </c>
      <c r="C811" s="6" t="s">
        <v>323</v>
      </c>
      <c r="D811" s="20"/>
      <c r="E811" s="6" t="s">
        <v>136</v>
      </c>
      <c r="F811" s="6" t="s">
        <v>137</v>
      </c>
      <c r="G811" s="147">
        <v>44146.644097222226</v>
      </c>
      <c r="H811" s="147">
        <v>45828</v>
      </c>
      <c r="I811" s="7" t="s">
        <v>138</v>
      </c>
      <c r="J811" s="21">
        <v>6937500000</v>
      </c>
      <c r="K811" s="21">
        <v>5457226959</v>
      </c>
      <c r="L811" s="21">
        <v>5196652390.6903601</v>
      </c>
      <c r="M811" s="129" t="s">
        <v>7</v>
      </c>
    </row>
    <row r="812" spans="2:13" hidden="1">
      <c r="B812" s="19" t="s">
        <v>322</v>
      </c>
      <c r="C812" s="6" t="s">
        <v>323</v>
      </c>
      <c r="D812" s="20"/>
      <c r="E812" s="6" t="s">
        <v>136</v>
      </c>
      <c r="F812" s="6" t="s">
        <v>137</v>
      </c>
      <c r="G812" s="147">
        <v>44152.522141203699</v>
      </c>
      <c r="H812" s="147">
        <v>49533</v>
      </c>
      <c r="I812" s="7" t="s">
        <v>138</v>
      </c>
      <c r="J812" s="21">
        <v>12125000000</v>
      </c>
      <c r="K812" s="21">
        <v>6005203805</v>
      </c>
      <c r="L812" s="21">
        <v>5816279559.8744898</v>
      </c>
      <c r="M812" s="129" t="s">
        <v>7</v>
      </c>
    </row>
    <row r="813" spans="2:13" hidden="1">
      <c r="B813" s="19" t="s">
        <v>322</v>
      </c>
      <c r="C813" s="6" t="s">
        <v>323</v>
      </c>
      <c r="D813" s="20"/>
      <c r="E813" s="6" t="s">
        <v>136</v>
      </c>
      <c r="F813" s="6" t="s">
        <v>137</v>
      </c>
      <c r="G813" s="147">
        <v>44153.39949074074</v>
      </c>
      <c r="H813" s="147">
        <v>49533</v>
      </c>
      <c r="I813" s="7" t="s">
        <v>138</v>
      </c>
      <c r="J813" s="21">
        <v>12125000000</v>
      </c>
      <c r="K813" s="21">
        <v>6539994566</v>
      </c>
      <c r="L813" s="21">
        <v>6259201393.1737404</v>
      </c>
      <c r="M813" s="129" t="s">
        <v>7</v>
      </c>
    </row>
    <row r="814" spans="2:13" hidden="1">
      <c r="B814" s="19" t="s">
        <v>322</v>
      </c>
      <c r="C814" s="6" t="s">
        <v>323</v>
      </c>
      <c r="D814" s="20"/>
      <c r="E814" s="6" t="s">
        <v>136</v>
      </c>
      <c r="F814" s="6" t="s">
        <v>137</v>
      </c>
      <c r="G814" s="147">
        <v>44161.414479166669</v>
      </c>
      <c r="H814" s="147">
        <v>49533</v>
      </c>
      <c r="I814" s="7" t="s">
        <v>138</v>
      </c>
      <c r="J814" s="21">
        <v>12125000000</v>
      </c>
      <c r="K814" s="21">
        <v>6549820652</v>
      </c>
      <c r="L814" s="21">
        <v>6259751895.24967</v>
      </c>
      <c r="M814" s="129" t="s">
        <v>7</v>
      </c>
    </row>
    <row r="815" spans="2:13" hidden="1">
      <c r="B815" s="19" t="s">
        <v>322</v>
      </c>
      <c r="C815" s="6" t="s">
        <v>323</v>
      </c>
      <c r="D815" s="20"/>
      <c r="E815" s="6" t="s">
        <v>136</v>
      </c>
      <c r="F815" s="6" t="s">
        <v>137</v>
      </c>
      <c r="G815" s="147">
        <v>44344.794594907406</v>
      </c>
      <c r="H815" s="147">
        <v>49737</v>
      </c>
      <c r="I815" s="7" t="s">
        <v>138</v>
      </c>
      <c r="J815" s="21">
        <v>11000000000</v>
      </c>
      <c r="K815" s="21">
        <v>5344558365</v>
      </c>
      <c r="L815" s="21">
        <v>5251812176.7118397</v>
      </c>
      <c r="M815" s="129" t="s">
        <v>543</v>
      </c>
    </row>
    <row r="816" spans="2:13" hidden="1">
      <c r="B816" s="19" t="s">
        <v>322</v>
      </c>
      <c r="C816" s="6" t="s">
        <v>323</v>
      </c>
      <c r="D816" s="20"/>
      <c r="E816" s="6" t="s">
        <v>136</v>
      </c>
      <c r="F816" s="6" t="s">
        <v>137</v>
      </c>
      <c r="G816" s="147">
        <v>44344.794618055552</v>
      </c>
      <c r="H816" s="147">
        <v>49737</v>
      </c>
      <c r="I816" s="7" t="s">
        <v>138</v>
      </c>
      <c r="J816" s="21">
        <v>11000000000</v>
      </c>
      <c r="K816" s="21">
        <v>5344558365</v>
      </c>
      <c r="L816" s="21">
        <v>5251812176.7118397</v>
      </c>
      <c r="M816" s="129" t="s">
        <v>543</v>
      </c>
    </row>
    <row r="817" spans="2:13" hidden="1">
      <c r="B817" s="19" t="s">
        <v>322</v>
      </c>
      <c r="C817" s="6" t="s">
        <v>323</v>
      </c>
      <c r="D817" s="20"/>
      <c r="E817" s="6" t="s">
        <v>136</v>
      </c>
      <c r="F817" s="6" t="s">
        <v>137</v>
      </c>
      <c r="G817" s="147">
        <v>44392.432638888888</v>
      </c>
      <c r="H817" s="147">
        <v>49737</v>
      </c>
      <c r="I817" s="7" t="s">
        <v>138</v>
      </c>
      <c r="J817" s="21">
        <v>22000000000</v>
      </c>
      <c r="K817" s="21">
        <v>10379953912</v>
      </c>
      <c r="L817" s="21">
        <v>10139010722.0284</v>
      </c>
      <c r="M817" s="129" t="s">
        <v>543</v>
      </c>
    </row>
    <row r="818" spans="2:13" hidden="1">
      <c r="B818" s="19" t="s">
        <v>322</v>
      </c>
      <c r="C818" s="6" t="s">
        <v>323</v>
      </c>
      <c r="D818" s="20"/>
      <c r="E818" s="6" t="s">
        <v>136</v>
      </c>
      <c r="F818" s="6" t="s">
        <v>137</v>
      </c>
      <c r="G818" s="147">
        <v>44405.404467592591</v>
      </c>
      <c r="H818" s="147">
        <v>51395</v>
      </c>
      <c r="I818" s="7" t="s">
        <v>138</v>
      </c>
      <c r="J818" s="21">
        <v>1465250000</v>
      </c>
      <c r="K818" s="21">
        <v>604674457</v>
      </c>
      <c r="L818" s="21">
        <v>582885010.87695456</v>
      </c>
      <c r="M818" s="129" t="s">
        <v>7</v>
      </c>
    </row>
    <row r="819" spans="2:13" hidden="1">
      <c r="B819" s="19" t="s">
        <v>322</v>
      </c>
      <c r="C819" s="6" t="s">
        <v>323</v>
      </c>
      <c r="D819" s="20"/>
      <c r="E819" s="6" t="s">
        <v>136</v>
      </c>
      <c r="F819" s="6" t="s">
        <v>137</v>
      </c>
      <c r="G819" s="147">
        <v>44424.515798611108</v>
      </c>
      <c r="H819" s="147">
        <v>51395</v>
      </c>
      <c r="I819" s="7" t="s">
        <v>138</v>
      </c>
      <c r="J819" s="21">
        <v>3334909000</v>
      </c>
      <c r="K819" s="21">
        <v>1338698050</v>
      </c>
      <c r="L819" s="21">
        <v>1286587212.977571</v>
      </c>
      <c r="M819" s="129" t="s">
        <v>7</v>
      </c>
    </row>
    <row r="820" spans="2:13" hidden="1">
      <c r="B820" s="19" t="s">
        <v>322</v>
      </c>
      <c r="C820" s="6" t="s">
        <v>323</v>
      </c>
      <c r="D820" s="20"/>
      <c r="E820" s="6" t="s">
        <v>136</v>
      </c>
      <c r="F820" s="6" t="s">
        <v>137</v>
      </c>
      <c r="G820" s="147">
        <v>44424.522268518522</v>
      </c>
      <c r="H820" s="147">
        <v>49737</v>
      </c>
      <c r="I820" s="7" t="s">
        <v>138</v>
      </c>
      <c r="J820" s="21">
        <v>2640000000</v>
      </c>
      <c r="K820" s="21">
        <v>1305704348</v>
      </c>
      <c r="L820" s="21">
        <v>1262506206.2332723</v>
      </c>
      <c r="M820" s="129" t="s">
        <v>7</v>
      </c>
    </row>
    <row r="821" spans="2:13" hidden="1">
      <c r="B821" s="19" t="s">
        <v>322</v>
      </c>
      <c r="C821" s="6" t="s">
        <v>323</v>
      </c>
      <c r="D821" s="20"/>
      <c r="E821" s="6" t="s">
        <v>136</v>
      </c>
      <c r="F821" s="6" t="s">
        <v>137</v>
      </c>
      <c r="G821" s="147">
        <v>44825.601284722223</v>
      </c>
      <c r="H821" s="147">
        <v>49533</v>
      </c>
      <c r="I821" s="7" t="s">
        <v>138</v>
      </c>
      <c r="J821" s="21">
        <v>6928500000</v>
      </c>
      <c r="K821" s="21">
        <v>3636677500</v>
      </c>
      <c r="L821" s="21">
        <v>3606093327.4791503</v>
      </c>
      <c r="M821" s="129" t="s">
        <v>7</v>
      </c>
    </row>
    <row r="822" spans="2:13" hidden="1">
      <c r="B822" s="19" t="s">
        <v>322</v>
      </c>
      <c r="C822" s="6" t="s">
        <v>323</v>
      </c>
      <c r="D822" s="20"/>
      <c r="E822" s="6" t="s">
        <v>136</v>
      </c>
      <c r="F822" s="6" t="s">
        <v>137</v>
      </c>
      <c r="G822" s="147">
        <v>44825.604479166672</v>
      </c>
      <c r="H822" s="147">
        <v>49533</v>
      </c>
      <c r="I822" s="7" t="s">
        <v>138</v>
      </c>
      <c r="J822" s="21">
        <v>1117500000</v>
      </c>
      <c r="K822" s="21">
        <v>586560886</v>
      </c>
      <c r="L822" s="21">
        <v>581627956.04502416</v>
      </c>
      <c r="M822" s="129" t="s">
        <v>7</v>
      </c>
    </row>
    <row r="823" spans="2:13" hidden="1">
      <c r="B823" s="19" t="s">
        <v>322</v>
      </c>
      <c r="C823" s="6" t="s">
        <v>323</v>
      </c>
      <c r="D823" s="20"/>
      <c r="E823" s="6" t="s">
        <v>136</v>
      </c>
      <c r="F823" s="6" t="s">
        <v>137</v>
      </c>
      <c r="G823" s="147">
        <v>44855.692650462959</v>
      </c>
      <c r="H823" s="147">
        <v>49737</v>
      </c>
      <c r="I823" s="7" t="s">
        <v>138</v>
      </c>
      <c r="J823" s="21">
        <v>14560000000</v>
      </c>
      <c r="K823" s="21">
        <v>7132871015</v>
      </c>
      <c r="L823" s="21">
        <v>7097324126.5780401</v>
      </c>
      <c r="M823" s="129" t="s">
        <v>543</v>
      </c>
    </row>
    <row r="824" spans="2:13" hidden="1">
      <c r="B824" s="19" t="s">
        <v>322</v>
      </c>
      <c r="C824" s="6" t="s">
        <v>323</v>
      </c>
      <c r="D824" s="20"/>
      <c r="E824" s="6" t="s">
        <v>136</v>
      </c>
      <c r="F824" s="6" t="s">
        <v>137</v>
      </c>
      <c r="G824" s="147">
        <v>44988.765706018516</v>
      </c>
      <c r="H824" s="147">
        <v>47910</v>
      </c>
      <c r="I824" s="7" t="s">
        <v>138</v>
      </c>
      <c r="J824" s="21">
        <v>16240000000</v>
      </c>
      <c r="K824" s="21">
        <v>10247296348</v>
      </c>
      <c r="L824" s="21">
        <v>10282151483.939899</v>
      </c>
      <c r="M824" s="129" t="s">
        <v>7</v>
      </c>
    </row>
    <row r="825" spans="2:13" hidden="1">
      <c r="B825" s="19" t="s">
        <v>322</v>
      </c>
      <c r="C825" s="6" t="s">
        <v>323</v>
      </c>
      <c r="D825" s="20"/>
      <c r="E825" s="6" t="s">
        <v>136</v>
      </c>
      <c r="F825" s="6" t="s">
        <v>137</v>
      </c>
      <c r="G825" s="147">
        <v>44988.769016203703</v>
      </c>
      <c r="H825" s="147">
        <v>47910</v>
      </c>
      <c r="I825" s="7" t="s">
        <v>138</v>
      </c>
      <c r="J825" s="21">
        <v>3248000000</v>
      </c>
      <c r="K825" s="21">
        <v>2047511869</v>
      </c>
      <c r="L825" s="21">
        <v>2054686948.1964049</v>
      </c>
      <c r="M825" s="129" t="s">
        <v>7</v>
      </c>
    </row>
    <row r="826" spans="2:13" hidden="1">
      <c r="B826" s="19" t="s">
        <v>322</v>
      </c>
      <c r="C826" s="6" t="s">
        <v>323</v>
      </c>
      <c r="D826" s="20"/>
      <c r="E826" s="6" t="s">
        <v>136</v>
      </c>
      <c r="F826" s="6" t="s">
        <v>137</v>
      </c>
      <c r="G826" s="147">
        <v>45112.70449074074</v>
      </c>
      <c r="H826" s="147">
        <v>49737</v>
      </c>
      <c r="I826" s="7" t="s">
        <v>138</v>
      </c>
      <c r="J826" s="21">
        <v>4896000000</v>
      </c>
      <c r="K826" s="21">
        <v>2483959186</v>
      </c>
      <c r="L826" s="21">
        <v>2433368272.6213632</v>
      </c>
      <c r="M826" s="129" t="s">
        <v>543</v>
      </c>
    </row>
    <row r="827" spans="2:13" hidden="1">
      <c r="B827" s="19" t="s">
        <v>322</v>
      </c>
      <c r="C827" s="6" t="s">
        <v>323</v>
      </c>
      <c r="D827" s="20"/>
      <c r="E827" s="6" t="s">
        <v>136</v>
      </c>
      <c r="F827" s="6" t="s">
        <v>137</v>
      </c>
      <c r="G827" s="147">
        <v>45112.705266203702</v>
      </c>
      <c r="H827" s="147">
        <v>49737</v>
      </c>
      <c r="I827" s="7" t="s">
        <v>138</v>
      </c>
      <c r="J827" s="21">
        <v>1224000000</v>
      </c>
      <c r="K827" s="21">
        <v>620989797</v>
      </c>
      <c r="L827" s="21">
        <v>608342068.15534079</v>
      </c>
      <c r="M827" s="129" t="s">
        <v>543</v>
      </c>
    </row>
    <row r="828" spans="2:13" hidden="1">
      <c r="B828" s="19" t="s">
        <v>322</v>
      </c>
      <c r="C828" s="6" t="s">
        <v>323</v>
      </c>
      <c r="D828" s="20"/>
      <c r="E828" s="6" t="s">
        <v>136</v>
      </c>
      <c r="F828" s="6" t="s">
        <v>137</v>
      </c>
      <c r="G828" s="147">
        <v>45132.503171296295</v>
      </c>
      <c r="H828" s="147">
        <v>51395</v>
      </c>
      <c r="I828" s="7" t="s">
        <v>138</v>
      </c>
      <c r="J828" s="21">
        <v>27325000000</v>
      </c>
      <c r="K828" s="21">
        <v>12241833383</v>
      </c>
      <c r="L828" s="21">
        <v>11893431001.4809</v>
      </c>
      <c r="M828" s="129" t="s">
        <v>7</v>
      </c>
    </row>
    <row r="829" spans="2:13" hidden="1">
      <c r="B829" s="19" t="s">
        <v>322</v>
      </c>
      <c r="C829" s="6" t="s">
        <v>323</v>
      </c>
      <c r="D829" s="20"/>
      <c r="E829" s="6" t="s">
        <v>136</v>
      </c>
      <c r="F829" s="6" t="s">
        <v>137</v>
      </c>
      <c r="G829" s="147">
        <v>45132.505324074074</v>
      </c>
      <c r="H829" s="147">
        <v>51395</v>
      </c>
      <c r="I829" s="7" t="s">
        <v>138</v>
      </c>
      <c r="J829" s="21">
        <v>27325000000</v>
      </c>
      <c r="K829" s="21">
        <v>12241833383</v>
      </c>
      <c r="L829" s="21">
        <v>11893431001.4809</v>
      </c>
      <c r="M829" s="129" t="s">
        <v>7</v>
      </c>
    </row>
    <row r="830" spans="2:13" hidden="1">
      <c r="B830" s="19" t="s">
        <v>322</v>
      </c>
      <c r="C830" s="6" t="s">
        <v>323</v>
      </c>
      <c r="D830" s="20"/>
      <c r="E830" s="6" t="s">
        <v>136</v>
      </c>
      <c r="F830" s="6" t="s">
        <v>137</v>
      </c>
      <c r="G830" s="147">
        <v>45372.402951388889</v>
      </c>
      <c r="H830" s="147">
        <v>45386</v>
      </c>
      <c r="I830" s="7" t="s">
        <v>138</v>
      </c>
      <c r="J830" s="21">
        <v>10062234187</v>
      </c>
      <c r="K830" s="21">
        <v>10039130435</v>
      </c>
      <c r="L830" s="21">
        <v>10055627694.871599</v>
      </c>
      <c r="M830" s="129" t="s">
        <v>7</v>
      </c>
    </row>
    <row r="831" spans="2:13" hidden="1">
      <c r="B831" s="19" t="s">
        <v>322</v>
      </c>
      <c r="C831" s="6" t="s">
        <v>323</v>
      </c>
      <c r="D831" s="20"/>
      <c r="E831" s="6" t="s">
        <v>136</v>
      </c>
      <c r="F831" s="6" t="s">
        <v>137</v>
      </c>
      <c r="G831" s="147">
        <v>45373.418773148143</v>
      </c>
      <c r="H831" s="147">
        <v>45387</v>
      </c>
      <c r="I831" s="7" t="s">
        <v>138</v>
      </c>
      <c r="J831" s="21">
        <v>10039192150</v>
      </c>
      <c r="K831" s="21">
        <v>10016141304</v>
      </c>
      <c r="L831" s="21">
        <v>10030953621.6598</v>
      </c>
      <c r="M831" s="129" t="s">
        <v>7</v>
      </c>
    </row>
    <row r="832" spans="2:13" hidden="1">
      <c r="B832" s="19" t="s">
        <v>322</v>
      </c>
      <c r="C832" s="6" t="s">
        <v>323</v>
      </c>
      <c r="D832" s="20"/>
      <c r="E832" s="6" t="s">
        <v>136</v>
      </c>
      <c r="F832" s="6" t="s">
        <v>137</v>
      </c>
      <c r="G832" s="147">
        <v>45376.492372685192</v>
      </c>
      <c r="H832" s="147">
        <v>45390</v>
      </c>
      <c r="I832" s="7" t="s">
        <v>138</v>
      </c>
      <c r="J832" s="21">
        <v>10047281376</v>
      </c>
      <c r="K832" s="21">
        <v>10024211957</v>
      </c>
      <c r="L832" s="21">
        <v>10034092357.8428</v>
      </c>
      <c r="M832" s="129" t="s">
        <v>7</v>
      </c>
    </row>
    <row r="833" spans="2:13" hidden="1">
      <c r="B833" s="19" t="s">
        <v>322</v>
      </c>
      <c r="C833" s="6" t="s">
        <v>323</v>
      </c>
      <c r="D833" s="20"/>
      <c r="E833" s="6" t="s">
        <v>136</v>
      </c>
      <c r="F833" s="6" t="s">
        <v>137</v>
      </c>
      <c r="G833" s="147">
        <v>45377.428807870368</v>
      </c>
      <c r="H833" s="147">
        <v>45384</v>
      </c>
      <c r="I833" s="7" t="s">
        <v>138</v>
      </c>
      <c r="J833" s="21">
        <v>10061564384</v>
      </c>
      <c r="K833" s="21">
        <v>10050000000</v>
      </c>
      <c r="L833" s="21">
        <v>10058258917.134501</v>
      </c>
      <c r="M833" s="129" t="s">
        <v>7</v>
      </c>
    </row>
    <row r="834" spans="2:13" hidden="1">
      <c r="B834" s="19" t="s">
        <v>322</v>
      </c>
      <c r="C834" s="6" t="s">
        <v>323</v>
      </c>
      <c r="D834" s="20"/>
      <c r="E834" s="6" t="s">
        <v>136</v>
      </c>
      <c r="F834" s="6" t="s">
        <v>137</v>
      </c>
      <c r="G834" s="147">
        <v>45378.461041666669</v>
      </c>
      <c r="H834" s="147">
        <v>45385</v>
      </c>
      <c r="I834" s="7" t="s">
        <v>138</v>
      </c>
      <c r="J834" s="21">
        <v>10063740798</v>
      </c>
      <c r="K834" s="21">
        <v>10052173913</v>
      </c>
      <c r="L834" s="21">
        <v>10058781932.527399</v>
      </c>
      <c r="M834" s="129" t="s">
        <v>7</v>
      </c>
    </row>
    <row r="835" spans="2:13" hidden="1">
      <c r="B835" s="19" t="s">
        <v>143</v>
      </c>
      <c r="C835" s="6" t="s">
        <v>334</v>
      </c>
      <c r="D835" s="20"/>
      <c r="E835" s="6" t="s">
        <v>136</v>
      </c>
      <c r="F835" s="6" t="s">
        <v>137</v>
      </c>
      <c r="G835" s="147">
        <v>45184.487268518518</v>
      </c>
      <c r="H835" s="147">
        <v>45559</v>
      </c>
      <c r="I835" s="7" t="s">
        <v>138</v>
      </c>
      <c r="J835" s="21">
        <v>47770739</v>
      </c>
      <c r="K835" s="21">
        <v>42982112</v>
      </c>
      <c r="L835" s="21">
        <v>43469223.604541302</v>
      </c>
      <c r="M835" s="129" t="s">
        <v>7</v>
      </c>
    </row>
    <row r="836" spans="2:13" hidden="1">
      <c r="B836" s="19" t="s">
        <v>134</v>
      </c>
      <c r="C836" s="6" t="s">
        <v>336</v>
      </c>
      <c r="D836" s="20"/>
      <c r="E836" s="6" t="s">
        <v>136</v>
      </c>
      <c r="F836" s="6" t="s">
        <v>137</v>
      </c>
      <c r="G836" s="147">
        <v>44729.642222222225</v>
      </c>
      <c r="H836" s="147">
        <v>45446</v>
      </c>
      <c r="I836" s="7" t="s">
        <v>138</v>
      </c>
      <c r="J836" s="21">
        <v>3406109592</v>
      </c>
      <c r="K836" s="21">
        <v>3092929797</v>
      </c>
      <c r="L836" s="21">
        <v>2936016883.7157035</v>
      </c>
      <c r="M836" s="129" t="s">
        <v>7</v>
      </c>
    </row>
    <row r="837" spans="2:13" hidden="1">
      <c r="B837" s="19" t="s">
        <v>134</v>
      </c>
      <c r="C837" s="6" t="s">
        <v>336</v>
      </c>
      <c r="D837" s="20"/>
      <c r="E837" s="6" t="s">
        <v>136</v>
      </c>
      <c r="F837" s="6" t="s">
        <v>137</v>
      </c>
      <c r="G837" s="147">
        <v>44792.450428240736</v>
      </c>
      <c r="H837" s="147">
        <v>45446</v>
      </c>
      <c r="I837" s="7" t="s">
        <v>138</v>
      </c>
      <c r="J837" s="21">
        <v>2466493152</v>
      </c>
      <c r="K837" s="21">
        <v>2260313424</v>
      </c>
      <c r="L837" s="21">
        <v>2126095843.5104396</v>
      </c>
      <c r="M837" s="129" t="s">
        <v>7</v>
      </c>
    </row>
    <row r="838" spans="2:13" hidden="1">
      <c r="B838" s="19" t="s">
        <v>134</v>
      </c>
      <c r="C838" s="6" t="s">
        <v>336</v>
      </c>
      <c r="D838" s="20"/>
      <c r="E838" s="6" t="s">
        <v>136</v>
      </c>
      <c r="F838" s="6" t="s">
        <v>137</v>
      </c>
      <c r="G838" s="147">
        <v>44945.543796296297</v>
      </c>
      <c r="H838" s="147">
        <v>46290</v>
      </c>
      <c r="I838" s="7" t="s">
        <v>138</v>
      </c>
      <c r="J838" s="21">
        <v>3673643831</v>
      </c>
      <c r="K838" s="21">
        <v>3010617977</v>
      </c>
      <c r="L838" s="21">
        <v>3001691905.8642831</v>
      </c>
      <c r="M838" s="129" t="s">
        <v>7</v>
      </c>
    </row>
    <row r="839" spans="2:13" hidden="1">
      <c r="B839" s="19" t="s">
        <v>134</v>
      </c>
      <c r="C839" s="6" t="s">
        <v>336</v>
      </c>
      <c r="D839" s="20"/>
      <c r="E839" s="6" t="s">
        <v>136</v>
      </c>
      <c r="F839" s="6" t="s">
        <v>137</v>
      </c>
      <c r="G839" s="147">
        <v>44957.536064814813</v>
      </c>
      <c r="H839" s="147">
        <v>47025</v>
      </c>
      <c r="I839" s="7" t="s">
        <v>138</v>
      </c>
      <c r="J839" s="21">
        <v>2759210958</v>
      </c>
      <c r="K839" s="21">
        <v>2000000000</v>
      </c>
      <c r="L839" s="21">
        <v>2000729764.271843</v>
      </c>
      <c r="M839" s="129" t="s">
        <v>7</v>
      </c>
    </row>
    <row r="840" spans="2:13" hidden="1">
      <c r="B840" s="19" t="s">
        <v>134</v>
      </c>
      <c r="C840" s="6" t="s">
        <v>336</v>
      </c>
      <c r="D840" s="20"/>
      <c r="E840" s="6" t="s">
        <v>136</v>
      </c>
      <c r="F840" s="6" t="s">
        <v>137</v>
      </c>
      <c r="G840" s="147">
        <v>44979.630983796298</v>
      </c>
      <c r="H840" s="147">
        <v>47025</v>
      </c>
      <c r="I840" s="7" t="s">
        <v>138</v>
      </c>
      <c r="J840" s="21">
        <v>6898027402</v>
      </c>
      <c r="K840" s="21">
        <v>5020191780</v>
      </c>
      <c r="L840" s="21">
        <v>5001837438.6946201</v>
      </c>
      <c r="M840" s="129" t="s">
        <v>7</v>
      </c>
    </row>
    <row r="841" spans="2:13" hidden="1">
      <c r="B841" s="19" t="s">
        <v>134</v>
      </c>
      <c r="C841" s="6" t="s">
        <v>336</v>
      </c>
      <c r="D841" s="20"/>
      <c r="E841" s="6" t="s">
        <v>136</v>
      </c>
      <c r="F841" s="6" t="s">
        <v>137</v>
      </c>
      <c r="G841" s="147">
        <v>45068.43100694444</v>
      </c>
      <c r="H841" s="147">
        <v>47025</v>
      </c>
      <c r="I841" s="7" t="s">
        <v>138</v>
      </c>
      <c r="J841" s="21">
        <v>171818089</v>
      </c>
      <c r="K841" s="21">
        <v>126555092</v>
      </c>
      <c r="L841" s="21">
        <v>126046485.86701962</v>
      </c>
      <c r="M841" s="129" t="s">
        <v>7</v>
      </c>
    </row>
    <row r="842" spans="2:13" hidden="1">
      <c r="B842" s="19" t="s">
        <v>134</v>
      </c>
      <c r="C842" s="6" t="s">
        <v>336</v>
      </c>
      <c r="D842" s="20"/>
      <c r="E842" s="6" t="s">
        <v>136</v>
      </c>
      <c r="F842" s="6" t="s">
        <v>137</v>
      </c>
      <c r="G842" s="147">
        <v>45068.432800925926</v>
      </c>
      <c r="H842" s="147">
        <v>47025</v>
      </c>
      <c r="I842" s="7" t="s">
        <v>138</v>
      </c>
      <c r="J842" s="21">
        <v>6818178087</v>
      </c>
      <c r="K842" s="21">
        <v>5022027394</v>
      </c>
      <c r="L842" s="21">
        <v>5001844621.6298199</v>
      </c>
      <c r="M842" s="129" t="s">
        <v>7</v>
      </c>
    </row>
    <row r="843" spans="2:13" hidden="1">
      <c r="B843" s="19" t="s">
        <v>134</v>
      </c>
      <c r="C843" s="6" t="s">
        <v>336</v>
      </c>
      <c r="D843" s="20"/>
      <c r="E843" s="6" t="s">
        <v>136</v>
      </c>
      <c r="F843" s="6" t="s">
        <v>137</v>
      </c>
      <c r="G843" s="147">
        <v>45068.43442129629</v>
      </c>
      <c r="H843" s="147">
        <v>47025</v>
      </c>
      <c r="I843" s="7" t="s">
        <v>138</v>
      </c>
      <c r="J843" s="21">
        <v>6818178087</v>
      </c>
      <c r="K843" s="21">
        <v>5022027394</v>
      </c>
      <c r="L843" s="21">
        <v>5001844621.6298199</v>
      </c>
      <c r="M843" s="129" t="s">
        <v>7</v>
      </c>
    </row>
    <row r="844" spans="2:13" hidden="1">
      <c r="B844" s="19" t="s">
        <v>134</v>
      </c>
      <c r="C844" s="6" t="s">
        <v>336</v>
      </c>
      <c r="D844" s="20"/>
      <c r="E844" s="6" t="s">
        <v>136</v>
      </c>
      <c r="F844" s="6" t="s">
        <v>137</v>
      </c>
      <c r="G844" s="147">
        <v>45068.434432870366</v>
      </c>
      <c r="H844" s="147">
        <v>47025</v>
      </c>
      <c r="I844" s="7" t="s">
        <v>138</v>
      </c>
      <c r="J844" s="21">
        <v>6818178087</v>
      </c>
      <c r="K844" s="21">
        <v>5022027394</v>
      </c>
      <c r="L844" s="21">
        <v>5001844621.6298199</v>
      </c>
      <c r="M844" s="129" t="s">
        <v>7</v>
      </c>
    </row>
    <row r="845" spans="2:13" hidden="1">
      <c r="B845" s="19" t="s">
        <v>134</v>
      </c>
      <c r="C845" s="6" t="s">
        <v>336</v>
      </c>
      <c r="D845" s="20"/>
      <c r="E845" s="6" t="s">
        <v>136</v>
      </c>
      <c r="F845" s="6" t="s">
        <v>137</v>
      </c>
      <c r="G845" s="147">
        <v>45237.605520833335</v>
      </c>
      <c r="H845" s="147">
        <v>46171</v>
      </c>
      <c r="I845" s="7" t="s">
        <v>138</v>
      </c>
      <c r="J845" s="21">
        <v>371541782</v>
      </c>
      <c r="K845" s="21">
        <v>300532189</v>
      </c>
      <c r="L845" s="21">
        <v>300152355.20739394</v>
      </c>
      <c r="M845" s="129" t="s">
        <v>7</v>
      </c>
    </row>
    <row r="846" spans="2:13" hidden="1">
      <c r="B846" s="19" t="s">
        <v>143</v>
      </c>
      <c r="C846" s="6" t="s">
        <v>343</v>
      </c>
      <c r="D846" s="20"/>
      <c r="E846" s="6" t="s">
        <v>136</v>
      </c>
      <c r="F846" s="6" t="s">
        <v>137</v>
      </c>
      <c r="G846" s="147">
        <v>45335.663946759261</v>
      </c>
      <c r="H846" s="147">
        <v>45516</v>
      </c>
      <c r="I846" s="7" t="s">
        <v>138</v>
      </c>
      <c r="J846" s="21">
        <v>154883904</v>
      </c>
      <c r="K846" s="21">
        <v>149144624</v>
      </c>
      <c r="L846" s="21">
        <v>150626080.69328392</v>
      </c>
      <c r="M846" s="129" t="s">
        <v>7</v>
      </c>
    </row>
    <row r="847" spans="2:13" hidden="1">
      <c r="B847" s="19" t="s">
        <v>143</v>
      </c>
      <c r="C847" s="6" t="s">
        <v>343</v>
      </c>
      <c r="D847" s="20"/>
      <c r="E847" s="6" t="s">
        <v>136</v>
      </c>
      <c r="F847" s="6" t="s">
        <v>137</v>
      </c>
      <c r="G847" s="147">
        <v>45350.68913194444</v>
      </c>
      <c r="H847" s="147">
        <v>45775</v>
      </c>
      <c r="I847" s="7" t="s">
        <v>138</v>
      </c>
      <c r="J847" s="21">
        <v>1120082191</v>
      </c>
      <c r="K847" s="21">
        <v>1026741312</v>
      </c>
      <c r="L847" s="21">
        <v>1033826605.1899383</v>
      </c>
      <c r="M847" s="129" t="s">
        <v>7</v>
      </c>
    </row>
    <row r="848" spans="2:13" hidden="1">
      <c r="B848" s="19" t="s">
        <v>143</v>
      </c>
      <c r="C848" s="6" t="s">
        <v>343</v>
      </c>
      <c r="D848" s="20"/>
      <c r="E848" s="6" t="s">
        <v>136</v>
      </c>
      <c r="F848" s="6" t="s">
        <v>137</v>
      </c>
      <c r="G848" s="147">
        <v>45350.741006944445</v>
      </c>
      <c r="H848" s="147">
        <v>45775</v>
      </c>
      <c r="I848" s="7" t="s">
        <v>138</v>
      </c>
      <c r="J848" s="21">
        <v>1120082191</v>
      </c>
      <c r="K848" s="21">
        <v>1026741312</v>
      </c>
      <c r="L848" s="21">
        <v>1033826605.1899383</v>
      </c>
      <c r="M848" s="129" t="s">
        <v>7</v>
      </c>
    </row>
    <row r="849" spans="2:13" hidden="1">
      <c r="B849" s="19" t="s">
        <v>143</v>
      </c>
      <c r="C849" s="6" t="s">
        <v>343</v>
      </c>
      <c r="D849" s="20"/>
      <c r="E849" s="6" t="s">
        <v>136</v>
      </c>
      <c r="F849" s="6" t="s">
        <v>137</v>
      </c>
      <c r="G849" s="147">
        <v>45350.74113425926</v>
      </c>
      <c r="H849" s="147">
        <v>45775</v>
      </c>
      <c r="I849" s="7" t="s">
        <v>138</v>
      </c>
      <c r="J849" s="21">
        <v>1120082191</v>
      </c>
      <c r="K849" s="21">
        <v>1026741312</v>
      </c>
      <c r="L849" s="21">
        <v>1033826605.1899383</v>
      </c>
      <c r="M849" s="129" t="s">
        <v>7</v>
      </c>
    </row>
    <row r="850" spans="2:13" hidden="1">
      <c r="B850" s="19" t="s">
        <v>143</v>
      </c>
      <c r="C850" s="6" t="s">
        <v>343</v>
      </c>
      <c r="D850" s="20"/>
      <c r="E850" s="6" t="s">
        <v>136</v>
      </c>
      <c r="F850" s="6" t="s">
        <v>137</v>
      </c>
      <c r="G850" s="147">
        <v>45351.752534722218</v>
      </c>
      <c r="H850" s="147">
        <v>46091</v>
      </c>
      <c r="I850" s="7" t="s">
        <v>138</v>
      </c>
      <c r="J850" s="21">
        <v>179650688</v>
      </c>
      <c r="K850" s="21">
        <v>150000000</v>
      </c>
      <c r="L850" s="21">
        <v>151233503.51192209</v>
      </c>
      <c r="M850" s="129" t="s">
        <v>7</v>
      </c>
    </row>
    <row r="851" spans="2:13" hidden="1">
      <c r="B851" s="19" t="s">
        <v>143</v>
      </c>
      <c r="C851" s="6" t="s">
        <v>343</v>
      </c>
      <c r="D851" s="20"/>
      <c r="E851" s="6" t="s">
        <v>136</v>
      </c>
      <c r="F851" s="6" t="s">
        <v>137</v>
      </c>
      <c r="G851" s="147">
        <v>45351.775000000001</v>
      </c>
      <c r="H851" s="147">
        <v>46091</v>
      </c>
      <c r="I851" s="7" t="s">
        <v>138</v>
      </c>
      <c r="J851" s="21">
        <v>179650688</v>
      </c>
      <c r="K851" s="21">
        <v>150000000</v>
      </c>
      <c r="L851" s="21">
        <v>151233503.51192209</v>
      </c>
      <c r="M851" s="129" t="s">
        <v>7</v>
      </c>
    </row>
    <row r="852" spans="2:13" hidden="1">
      <c r="B852" s="19" t="s">
        <v>143</v>
      </c>
      <c r="C852" s="6" t="s">
        <v>343</v>
      </c>
      <c r="D852" s="20"/>
      <c r="E852" s="6" t="s">
        <v>136</v>
      </c>
      <c r="F852" s="6" t="s">
        <v>137</v>
      </c>
      <c r="G852" s="147">
        <v>45351.775023148148</v>
      </c>
      <c r="H852" s="147">
        <v>46091</v>
      </c>
      <c r="I852" s="7" t="s">
        <v>138</v>
      </c>
      <c r="J852" s="21">
        <v>179650688</v>
      </c>
      <c r="K852" s="21">
        <v>150000000</v>
      </c>
      <c r="L852" s="21">
        <v>151233503.51192209</v>
      </c>
      <c r="M852" s="129" t="s">
        <v>7</v>
      </c>
    </row>
    <row r="853" spans="2:13" hidden="1">
      <c r="B853" s="19" t="s">
        <v>143</v>
      </c>
      <c r="C853" s="6" t="s">
        <v>343</v>
      </c>
      <c r="D853" s="20"/>
      <c r="E853" s="6" t="s">
        <v>136</v>
      </c>
      <c r="F853" s="6" t="s">
        <v>137</v>
      </c>
      <c r="G853" s="147">
        <v>45351.775023148148</v>
      </c>
      <c r="H853" s="147">
        <v>46091</v>
      </c>
      <c r="I853" s="7" t="s">
        <v>138</v>
      </c>
      <c r="J853" s="21">
        <v>179650688</v>
      </c>
      <c r="K853" s="21">
        <v>150000000</v>
      </c>
      <c r="L853" s="21">
        <v>151233503.51192209</v>
      </c>
      <c r="M853" s="129" t="s">
        <v>7</v>
      </c>
    </row>
    <row r="854" spans="2:13" hidden="1">
      <c r="B854" s="19" t="s">
        <v>143</v>
      </c>
      <c r="C854" s="6" t="s">
        <v>343</v>
      </c>
      <c r="D854" s="20"/>
      <c r="E854" s="6" t="s">
        <v>136</v>
      </c>
      <c r="F854" s="6" t="s">
        <v>137</v>
      </c>
      <c r="G854" s="147">
        <v>45351.775034722225</v>
      </c>
      <c r="H854" s="147">
        <v>46091</v>
      </c>
      <c r="I854" s="7" t="s">
        <v>138</v>
      </c>
      <c r="J854" s="21">
        <v>179650688</v>
      </c>
      <c r="K854" s="21">
        <v>150000000</v>
      </c>
      <c r="L854" s="21">
        <v>151233503.51192209</v>
      </c>
      <c r="M854" s="129" t="s">
        <v>7</v>
      </c>
    </row>
    <row r="855" spans="2:13" hidden="1">
      <c r="B855" s="19" t="s">
        <v>143</v>
      </c>
      <c r="C855" s="6" t="s">
        <v>343</v>
      </c>
      <c r="D855" s="20"/>
      <c r="E855" s="6" t="s">
        <v>136</v>
      </c>
      <c r="F855" s="6" t="s">
        <v>137</v>
      </c>
      <c r="G855" s="147">
        <v>45351.775046296301</v>
      </c>
      <c r="H855" s="147">
        <v>46091</v>
      </c>
      <c r="I855" s="7" t="s">
        <v>138</v>
      </c>
      <c r="J855" s="21">
        <v>179650688</v>
      </c>
      <c r="K855" s="21">
        <v>150000000</v>
      </c>
      <c r="L855" s="21">
        <v>151233503.51192209</v>
      </c>
      <c r="M855" s="129" t="s">
        <v>7</v>
      </c>
    </row>
    <row r="856" spans="2:13" hidden="1">
      <c r="B856" s="19" t="s">
        <v>143</v>
      </c>
      <c r="C856" s="6" t="s">
        <v>343</v>
      </c>
      <c r="D856" s="20"/>
      <c r="E856" s="6" t="s">
        <v>136</v>
      </c>
      <c r="F856" s="6" t="s">
        <v>137</v>
      </c>
      <c r="G856" s="147">
        <v>45351.775057870371</v>
      </c>
      <c r="H856" s="147">
        <v>46091</v>
      </c>
      <c r="I856" s="7" t="s">
        <v>138</v>
      </c>
      <c r="J856" s="21">
        <v>179650688</v>
      </c>
      <c r="K856" s="21">
        <v>150000000</v>
      </c>
      <c r="L856" s="21">
        <v>151233503.51192209</v>
      </c>
      <c r="M856" s="129" t="s">
        <v>7</v>
      </c>
    </row>
    <row r="857" spans="2:13" hidden="1">
      <c r="B857" s="19" t="s">
        <v>143</v>
      </c>
      <c r="C857" s="6" t="s">
        <v>343</v>
      </c>
      <c r="D857" s="20"/>
      <c r="E857" s="6" t="s">
        <v>136</v>
      </c>
      <c r="F857" s="6" t="s">
        <v>137</v>
      </c>
      <c r="G857" s="147">
        <v>45351.775069444448</v>
      </c>
      <c r="H857" s="147">
        <v>46091</v>
      </c>
      <c r="I857" s="7" t="s">
        <v>138</v>
      </c>
      <c r="J857" s="21">
        <v>179650688</v>
      </c>
      <c r="K857" s="21">
        <v>150000000</v>
      </c>
      <c r="L857" s="21">
        <v>151233503.51192209</v>
      </c>
      <c r="M857" s="129" t="s">
        <v>7</v>
      </c>
    </row>
    <row r="858" spans="2:13" hidden="1">
      <c r="B858" s="19" t="s">
        <v>143</v>
      </c>
      <c r="C858" s="6" t="s">
        <v>343</v>
      </c>
      <c r="D858" s="20"/>
      <c r="E858" s="6" t="s">
        <v>136</v>
      </c>
      <c r="F858" s="6" t="s">
        <v>137</v>
      </c>
      <c r="G858" s="147">
        <v>45351.775069444448</v>
      </c>
      <c r="H858" s="147">
        <v>46091</v>
      </c>
      <c r="I858" s="7" t="s">
        <v>138</v>
      </c>
      <c r="J858" s="21">
        <v>179650688</v>
      </c>
      <c r="K858" s="21">
        <v>150000000</v>
      </c>
      <c r="L858" s="21">
        <v>151233503.51192209</v>
      </c>
      <c r="M858" s="129" t="s">
        <v>7</v>
      </c>
    </row>
    <row r="859" spans="2:13" hidden="1">
      <c r="B859" s="19" t="s">
        <v>143</v>
      </c>
      <c r="C859" s="6" t="s">
        <v>343</v>
      </c>
      <c r="D859" s="20"/>
      <c r="E859" s="6" t="s">
        <v>136</v>
      </c>
      <c r="F859" s="6" t="s">
        <v>137</v>
      </c>
      <c r="G859" s="147">
        <v>45351.775081018517</v>
      </c>
      <c r="H859" s="147">
        <v>46091</v>
      </c>
      <c r="I859" s="7" t="s">
        <v>138</v>
      </c>
      <c r="J859" s="21">
        <v>179650688</v>
      </c>
      <c r="K859" s="21">
        <v>150000000</v>
      </c>
      <c r="L859" s="21">
        <v>151233503.51192209</v>
      </c>
      <c r="M859" s="129" t="s">
        <v>7</v>
      </c>
    </row>
    <row r="860" spans="2:13" hidden="1">
      <c r="B860" s="19" t="s">
        <v>143</v>
      </c>
      <c r="C860" s="6" t="s">
        <v>343</v>
      </c>
      <c r="D860" s="20"/>
      <c r="E860" s="6" t="s">
        <v>136</v>
      </c>
      <c r="F860" s="6" t="s">
        <v>137</v>
      </c>
      <c r="G860" s="147">
        <v>45351.775682870371</v>
      </c>
      <c r="H860" s="147">
        <v>46091</v>
      </c>
      <c r="I860" s="7" t="s">
        <v>138</v>
      </c>
      <c r="J860" s="21">
        <v>179650688</v>
      </c>
      <c r="K860" s="21">
        <v>150000000</v>
      </c>
      <c r="L860" s="21">
        <v>151233503.51192209</v>
      </c>
      <c r="M860" s="129" t="s">
        <v>7</v>
      </c>
    </row>
    <row r="861" spans="2:13" hidden="1">
      <c r="B861" s="19" t="s">
        <v>143</v>
      </c>
      <c r="C861" s="6" t="s">
        <v>343</v>
      </c>
      <c r="D861" s="20"/>
      <c r="E861" s="6" t="s">
        <v>136</v>
      </c>
      <c r="F861" s="6" t="s">
        <v>137</v>
      </c>
      <c r="G861" s="147">
        <v>45351.775706018518</v>
      </c>
      <c r="H861" s="147">
        <v>46091</v>
      </c>
      <c r="I861" s="7" t="s">
        <v>138</v>
      </c>
      <c r="J861" s="21">
        <v>179650688</v>
      </c>
      <c r="K861" s="21">
        <v>150000000</v>
      </c>
      <c r="L861" s="21">
        <v>151233503.51192209</v>
      </c>
      <c r="M861" s="129" t="s">
        <v>7</v>
      </c>
    </row>
    <row r="862" spans="2:13" hidden="1">
      <c r="B862" s="19" t="s">
        <v>143</v>
      </c>
      <c r="C862" s="6" t="s">
        <v>343</v>
      </c>
      <c r="D862" s="20"/>
      <c r="E862" s="6" t="s">
        <v>136</v>
      </c>
      <c r="F862" s="6" t="s">
        <v>137</v>
      </c>
      <c r="G862" s="147">
        <v>45351.775717592587</v>
      </c>
      <c r="H862" s="147">
        <v>46091</v>
      </c>
      <c r="I862" s="7" t="s">
        <v>138</v>
      </c>
      <c r="J862" s="21">
        <v>179650688</v>
      </c>
      <c r="K862" s="21">
        <v>150000000</v>
      </c>
      <c r="L862" s="21">
        <v>151233503.51192209</v>
      </c>
      <c r="M862" s="129" t="s">
        <v>7</v>
      </c>
    </row>
    <row r="863" spans="2:13" hidden="1">
      <c r="B863" s="19" t="s">
        <v>143</v>
      </c>
      <c r="C863" s="6" t="s">
        <v>343</v>
      </c>
      <c r="D863" s="20"/>
      <c r="E863" s="6" t="s">
        <v>136</v>
      </c>
      <c r="F863" s="6" t="s">
        <v>137</v>
      </c>
      <c r="G863" s="147">
        <v>45351.775729166664</v>
      </c>
      <c r="H863" s="147">
        <v>46091</v>
      </c>
      <c r="I863" s="7" t="s">
        <v>138</v>
      </c>
      <c r="J863" s="21">
        <v>179650688</v>
      </c>
      <c r="K863" s="21">
        <v>150000000</v>
      </c>
      <c r="L863" s="21">
        <v>151233503.51192209</v>
      </c>
      <c r="M863" s="129" t="s">
        <v>7</v>
      </c>
    </row>
    <row r="864" spans="2:13" hidden="1">
      <c r="B864" s="19" t="s">
        <v>143</v>
      </c>
      <c r="C864" s="6" t="s">
        <v>343</v>
      </c>
      <c r="D864" s="20"/>
      <c r="E864" s="6" t="s">
        <v>136</v>
      </c>
      <c r="F864" s="6" t="s">
        <v>137</v>
      </c>
      <c r="G864" s="147">
        <v>45351.775740740741</v>
      </c>
      <c r="H864" s="147">
        <v>46091</v>
      </c>
      <c r="I864" s="7" t="s">
        <v>138</v>
      </c>
      <c r="J864" s="21">
        <v>179650688</v>
      </c>
      <c r="K864" s="21">
        <v>150000000</v>
      </c>
      <c r="L864" s="21">
        <v>151233503.51192209</v>
      </c>
      <c r="M864" s="129" t="s">
        <v>7</v>
      </c>
    </row>
    <row r="865" spans="2:13" hidden="1">
      <c r="B865" s="19" t="s">
        <v>143</v>
      </c>
      <c r="C865" s="6" t="s">
        <v>343</v>
      </c>
      <c r="D865" s="20"/>
      <c r="E865" s="6" t="s">
        <v>136</v>
      </c>
      <c r="F865" s="6" t="s">
        <v>137</v>
      </c>
      <c r="G865" s="147">
        <v>45351.775740740741</v>
      </c>
      <c r="H865" s="147">
        <v>46091</v>
      </c>
      <c r="I865" s="7" t="s">
        <v>138</v>
      </c>
      <c r="J865" s="21">
        <v>179650688</v>
      </c>
      <c r="K865" s="21">
        <v>150000000</v>
      </c>
      <c r="L865" s="21">
        <v>151233503.51192209</v>
      </c>
      <c r="M865" s="129" t="s">
        <v>7</v>
      </c>
    </row>
    <row r="866" spans="2:13" hidden="1">
      <c r="B866" s="19" t="s">
        <v>143</v>
      </c>
      <c r="C866" s="6" t="s">
        <v>343</v>
      </c>
      <c r="D866" s="20"/>
      <c r="E866" s="6" t="s">
        <v>136</v>
      </c>
      <c r="F866" s="6" t="s">
        <v>137</v>
      </c>
      <c r="G866" s="147">
        <v>45351.775763888887</v>
      </c>
      <c r="H866" s="147">
        <v>46091</v>
      </c>
      <c r="I866" s="7" t="s">
        <v>138</v>
      </c>
      <c r="J866" s="21">
        <v>179650688</v>
      </c>
      <c r="K866" s="21">
        <v>150000000</v>
      </c>
      <c r="L866" s="21">
        <v>151233503.51192209</v>
      </c>
      <c r="M866" s="129" t="s">
        <v>7</v>
      </c>
    </row>
    <row r="867" spans="2:13" hidden="1">
      <c r="B867" s="19" t="s">
        <v>143</v>
      </c>
      <c r="C867" s="6" t="s">
        <v>343</v>
      </c>
      <c r="D867" s="20"/>
      <c r="E867" s="6" t="s">
        <v>136</v>
      </c>
      <c r="F867" s="6" t="s">
        <v>137</v>
      </c>
      <c r="G867" s="147">
        <v>45351.775775462957</v>
      </c>
      <c r="H867" s="147">
        <v>46091</v>
      </c>
      <c r="I867" s="7" t="s">
        <v>138</v>
      </c>
      <c r="J867" s="21">
        <v>179650688</v>
      </c>
      <c r="K867" s="21">
        <v>150000000</v>
      </c>
      <c r="L867" s="21">
        <v>151233503.51192209</v>
      </c>
      <c r="M867" s="129" t="s">
        <v>7</v>
      </c>
    </row>
    <row r="868" spans="2:13" hidden="1">
      <c r="B868" s="19" t="s">
        <v>143</v>
      </c>
      <c r="C868" s="6" t="s">
        <v>343</v>
      </c>
      <c r="D868" s="20"/>
      <c r="E868" s="6" t="s">
        <v>136</v>
      </c>
      <c r="F868" s="6" t="s">
        <v>137</v>
      </c>
      <c r="G868" s="147">
        <v>45351.775787037033</v>
      </c>
      <c r="H868" s="147">
        <v>46091</v>
      </c>
      <c r="I868" s="7" t="s">
        <v>138</v>
      </c>
      <c r="J868" s="21">
        <v>179650688</v>
      </c>
      <c r="K868" s="21">
        <v>150000000</v>
      </c>
      <c r="L868" s="21">
        <v>151233503.51192209</v>
      </c>
      <c r="M868" s="129" t="s">
        <v>7</v>
      </c>
    </row>
    <row r="869" spans="2:13" hidden="1">
      <c r="B869" s="19" t="s">
        <v>143</v>
      </c>
      <c r="C869" s="6" t="s">
        <v>343</v>
      </c>
      <c r="D869" s="20"/>
      <c r="E869" s="6" t="s">
        <v>136</v>
      </c>
      <c r="F869" s="6" t="s">
        <v>137</v>
      </c>
      <c r="G869" s="147">
        <v>45351.77579861111</v>
      </c>
      <c r="H869" s="147">
        <v>46091</v>
      </c>
      <c r="I869" s="7" t="s">
        <v>138</v>
      </c>
      <c r="J869" s="21">
        <v>179650688</v>
      </c>
      <c r="K869" s="21">
        <v>150000000</v>
      </c>
      <c r="L869" s="21">
        <v>151233503.51192209</v>
      </c>
      <c r="M869" s="129" t="s">
        <v>7</v>
      </c>
    </row>
    <row r="870" spans="2:13" hidden="1">
      <c r="B870" s="19" t="s">
        <v>143</v>
      </c>
      <c r="C870" s="6" t="s">
        <v>343</v>
      </c>
      <c r="D870" s="20"/>
      <c r="E870" s="6" t="s">
        <v>136</v>
      </c>
      <c r="F870" s="6" t="s">
        <v>137</v>
      </c>
      <c r="G870" s="147">
        <v>45371.558865740742</v>
      </c>
      <c r="H870" s="147">
        <v>45663</v>
      </c>
      <c r="I870" s="7" t="s">
        <v>138</v>
      </c>
      <c r="J870" s="21">
        <v>109174796</v>
      </c>
      <c r="K870" s="21">
        <v>101970187</v>
      </c>
      <c r="L870" s="21">
        <v>102244039.24405341</v>
      </c>
      <c r="M870" s="129" t="s">
        <v>7</v>
      </c>
    </row>
    <row r="871" spans="2:13" hidden="1">
      <c r="B871" s="19" t="s">
        <v>143</v>
      </c>
      <c r="C871" s="6" t="s">
        <v>343</v>
      </c>
      <c r="D871" s="20"/>
      <c r="E871" s="6" t="s">
        <v>136</v>
      </c>
      <c r="F871" s="6" t="s">
        <v>137</v>
      </c>
      <c r="G871" s="147">
        <v>45371.561203703699</v>
      </c>
      <c r="H871" s="147">
        <v>45663</v>
      </c>
      <c r="I871" s="7" t="s">
        <v>138</v>
      </c>
      <c r="J871" s="21">
        <v>109174796</v>
      </c>
      <c r="K871" s="21">
        <v>101970187</v>
      </c>
      <c r="L871" s="21">
        <v>102244039.24405341</v>
      </c>
      <c r="M871" s="129" t="s">
        <v>7</v>
      </c>
    </row>
    <row r="872" spans="2:13" hidden="1">
      <c r="B872" s="19" t="s">
        <v>143</v>
      </c>
      <c r="C872" s="6" t="s">
        <v>343</v>
      </c>
      <c r="D872" s="20"/>
      <c r="E872" s="6" t="s">
        <v>136</v>
      </c>
      <c r="F872" s="6" t="s">
        <v>137</v>
      </c>
      <c r="G872" s="147">
        <v>45371.561238425922</v>
      </c>
      <c r="H872" s="147">
        <v>45663</v>
      </c>
      <c r="I872" s="7" t="s">
        <v>138</v>
      </c>
      <c r="J872" s="21">
        <v>109174796</v>
      </c>
      <c r="K872" s="21">
        <v>101970187</v>
      </c>
      <c r="L872" s="21">
        <v>102244039.24405341</v>
      </c>
      <c r="M872" s="129" t="s">
        <v>7</v>
      </c>
    </row>
    <row r="873" spans="2:13" hidden="1">
      <c r="B873" s="19" t="s">
        <v>143</v>
      </c>
      <c r="C873" s="6" t="s">
        <v>343</v>
      </c>
      <c r="D873" s="20"/>
      <c r="E873" s="6" t="s">
        <v>136</v>
      </c>
      <c r="F873" s="6" t="s">
        <v>137</v>
      </c>
      <c r="G873" s="147">
        <v>45371.561249999999</v>
      </c>
      <c r="H873" s="147">
        <v>45663</v>
      </c>
      <c r="I873" s="7" t="s">
        <v>138</v>
      </c>
      <c r="J873" s="21">
        <v>109174796</v>
      </c>
      <c r="K873" s="21">
        <v>101970187</v>
      </c>
      <c r="L873" s="21">
        <v>102244039.24405341</v>
      </c>
      <c r="M873" s="129" t="s">
        <v>7</v>
      </c>
    </row>
    <row r="874" spans="2:13" hidden="1">
      <c r="B874" s="19" t="s">
        <v>143</v>
      </c>
      <c r="C874" s="6" t="s">
        <v>343</v>
      </c>
      <c r="D874" s="20"/>
      <c r="E874" s="6" t="s">
        <v>136</v>
      </c>
      <c r="F874" s="6" t="s">
        <v>137</v>
      </c>
      <c r="G874" s="147">
        <v>45371.561261574068</v>
      </c>
      <c r="H874" s="147">
        <v>45663</v>
      </c>
      <c r="I874" s="7" t="s">
        <v>138</v>
      </c>
      <c r="J874" s="21">
        <v>109174796</v>
      </c>
      <c r="K874" s="21">
        <v>101970187</v>
      </c>
      <c r="L874" s="21">
        <v>102244039.24405341</v>
      </c>
      <c r="M874" s="129" t="s">
        <v>7</v>
      </c>
    </row>
    <row r="875" spans="2:13" hidden="1">
      <c r="B875" s="19" t="s">
        <v>143</v>
      </c>
      <c r="C875" s="6" t="s">
        <v>343</v>
      </c>
      <c r="D875" s="20"/>
      <c r="E875" s="6" t="s">
        <v>136</v>
      </c>
      <c r="F875" s="6" t="s">
        <v>137</v>
      </c>
      <c r="G875" s="147">
        <v>45371.561273148145</v>
      </c>
      <c r="H875" s="147">
        <v>45663</v>
      </c>
      <c r="I875" s="7" t="s">
        <v>138</v>
      </c>
      <c r="J875" s="21">
        <v>109174796</v>
      </c>
      <c r="K875" s="21">
        <v>101970187</v>
      </c>
      <c r="L875" s="21">
        <v>102244039.24405341</v>
      </c>
      <c r="M875" s="129" t="s">
        <v>7</v>
      </c>
    </row>
    <row r="876" spans="2:13" hidden="1">
      <c r="B876" s="19" t="s">
        <v>143</v>
      </c>
      <c r="C876" s="6" t="s">
        <v>343</v>
      </c>
      <c r="D876" s="20"/>
      <c r="E876" s="6" t="s">
        <v>136</v>
      </c>
      <c r="F876" s="6" t="s">
        <v>137</v>
      </c>
      <c r="G876" s="147">
        <v>45371.561284722215</v>
      </c>
      <c r="H876" s="147">
        <v>45663</v>
      </c>
      <c r="I876" s="7" t="s">
        <v>138</v>
      </c>
      <c r="J876" s="21">
        <v>109174796</v>
      </c>
      <c r="K876" s="21">
        <v>101970187</v>
      </c>
      <c r="L876" s="21">
        <v>102244039.24405341</v>
      </c>
      <c r="M876" s="129" t="s">
        <v>7</v>
      </c>
    </row>
    <row r="877" spans="2:13" hidden="1">
      <c r="B877" s="19" t="s">
        <v>143</v>
      </c>
      <c r="C877" s="6" t="s">
        <v>343</v>
      </c>
      <c r="D877" s="20"/>
      <c r="E877" s="6" t="s">
        <v>136</v>
      </c>
      <c r="F877" s="6" t="s">
        <v>137</v>
      </c>
      <c r="G877" s="147">
        <v>45371.561296296291</v>
      </c>
      <c r="H877" s="147">
        <v>45663</v>
      </c>
      <c r="I877" s="7" t="s">
        <v>138</v>
      </c>
      <c r="J877" s="21">
        <v>109174796</v>
      </c>
      <c r="K877" s="21">
        <v>101970187</v>
      </c>
      <c r="L877" s="21">
        <v>102244039.24405341</v>
      </c>
      <c r="M877" s="129" t="s">
        <v>7</v>
      </c>
    </row>
    <row r="878" spans="2:13" hidden="1">
      <c r="B878" s="19" t="s">
        <v>143</v>
      </c>
      <c r="C878" s="6" t="s">
        <v>343</v>
      </c>
      <c r="D878" s="20"/>
      <c r="E878" s="6" t="s">
        <v>136</v>
      </c>
      <c r="F878" s="6" t="s">
        <v>137</v>
      </c>
      <c r="G878" s="147">
        <v>45371.561307870368</v>
      </c>
      <c r="H878" s="147">
        <v>45663</v>
      </c>
      <c r="I878" s="7" t="s">
        <v>138</v>
      </c>
      <c r="J878" s="21">
        <v>109174796</v>
      </c>
      <c r="K878" s="21">
        <v>101970187</v>
      </c>
      <c r="L878" s="21">
        <v>102244039.24405341</v>
      </c>
      <c r="M878" s="129" t="s">
        <v>7</v>
      </c>
    </row>
    <row r="879" spans="2:13" hidden="1">
      <c r="B879" s="19" t="s">
        <v>143</v>
      </c>
      <c r="C879" s="6" t="s">
        <v>343</v>
      </c>
      <c r="D879" s="20"/>
      <c r="E879" s="6" t="s">
        <v>136</v>
      </c>
      <c r="F879" s="6" t="s">
        <v>137</v>
      </c>
      <c r="G879" s="147">
        <v>45371.561319444438</v>
      </c>
      <c r="H879" s="147">
        <v>45663</v>
      </c>
      <c r="I879" s="7" t="s">
        <v>138</v>
      </c>
      <c r="J879" s="21">
        <v>109174796</v>
      </c>
      <c r="K879" s="21">
        <v>101970187</v>
      </c>
      <c r="L879" s="21">
        <v>102244039.24405341</v>
      </c>
      <c r="M879" s="129" t="s">
        <v>7</v>
      </c>
    </row>
    <row r="880" spans="2:13" hidden="1">
      <c r="B880" s="19" t="s">
        <v>143</v>
      </c>
      <c r="C880" s="6" t="s">
        <v>343</v>
      </c>
      <c r="D880" s="20"/>
      <c r="E880" s="6" t="s">
        <v>136</v>
      </c>
      <c r="F880" s="6" t="s">
        <v>137</v>
      </c>
      <c r="G880" s="147">
        <v>45371.561331018514</v>
      </c>
      <c r="H880" s="147">
        <v>45663</v>
      </c>
      <c r="I880" s="7" t="s">
        <v>138</v>
      </c>
      <c r="J880" s="21">
        <v>109174796</v>
      </c>
      <c r="K880" s="21">
        <v>101970187</v>
      </c>
      <c r="L880" s="21">
        <v>102244039.24405341</v>
      </c>
      <c r="M880" s="129" t="s">
        <v>7</v>
      </c>
    </row>
    <row r="881" spans="2:13" hidden="1">
      <c r="B881" s="19" t="s">
        <v>143</v>
      </c>
      <c r="C881" s="6" t="s">
        <v>343</v>
      </c>
      <c r="D881" s="20"/>
      <c r="E881" s="6" t="s">
        <v>136</v>
      </c>
      <c r="F881" s="6" t="s">
        <v>137</v>
      </c>
      <c r="G881" s="147">
        <v>45371.561342592591</v>
      </c>
      <c r="H881" s="147">
        <v>45663</v>
      </c>
      <c r="I881" s="7" t="s">
        <v>138</v>
      </c>
      <c r="J881" s="21">
        <v>109174796</v>
      </c>
      <c r="K881" s="21">
        <v>101970187</v>
      </c>
      <c r="L881" s="21">
        <v>102244039.24405341</v>
      </c>
      <c r="M881" s="129" t="s">
        <v>7</v>
      </c>
    </row>
    <row r="882" spans="2:13" hidden="1">
      <c r="B882" s="19" t="s">
        <v>143</v>
      </c>
      <c r="C882" s="6" t="s">
        <v>343</v>
      </c>
      <c r="D882" s="20"/>
      <c r="E882" s="6" t="s">
        <v>136</v>
      </c>
      <c r="F882" s="6" t="s">
        <v>137</v>
      </c>
      <c r="G882" s="147">
        <v>45371.561354166661</v>
      </c>
      <c r="H882" s="147">
        <v>45663</v>
      </c>
      <c r="I882" s="7" t="s">
        <v>138</v>
      </c>
      <c r="J882" s="21">
        <v>109174796</v>
      </c>
      <c r="K882" s="21">
        <v>101970187</v>
      </c>
      <c r="L882" s="21">
        <v>102244039.24405341</v>
      </c>
      <c r="M882" s="129" t="s">
        <v>7</v>
      </c>
    </row>
    <row r="883" spans="2:13" hidden="1">
      <c r="B883" s="19" t="s">
        <v>143</v>
      </c>
      <c r="C883" s="6" t="s">
        <v>343</v>
      </c>
      <c r="D883" s="20"/>
      <c r="E883" s="6" t="s">
        <v>136</v>
      </c>
      <c r="F883" s="6" t="s">
        <v>137</v>
      </c>
      <c r="G883" s="147">
        <v>45371.561365740738</v>
      </c>
      <c r="H883" s="147">
        <v>45663</v>
      </c>
      <c r="I883" s="7" t="s">
        <v>138</v>
      </c>
      <c r="J883" s="21">
        <v>109174796</v>
      </c>
      <c r="K883" s="21">
        <v>101970187</v>
      </c>
      <c r="L883" s="21">
        <v>102244039.24405341</v>
      </c>
      <c r="M883" s="129" t="s">
        <v>7</v>
      </c>
    </row>
    <row r="884" spans="2:13" hidden="1">
      <c r="B884" s="19" t="s">
        <v>143</v>
      </c>
      <c r="C884" s="6" t="s">
        <v>343</v>
      </c>
      <c r="D884" s="20"/>
      <c r="E884" s="6" t="s">
        <v>136</v>
      </c>
      <c r="F884" s="6" t="s">
        <v>137</v>
      </c>
      <c r="G884" s="147">
        <v>45371.561377314807</v>
      </c>
      <c r="H884" s="147">
        <v>45663</v>
      </c>
      <c r="I884" s="7" t="s">
        <v>138</v>
      </c>
      <c r="J884" s="21">
        <v>109174796</v>
      </c>
      <c r="K884" s="21">
        <v>101970187</v>
      </c>
      <c r="L884" s="21">
        <v>102244039.24405341</v>
      </c>
      <c r="M884" s="129" t="s">
        <v>7</v>
      </c>
    </row>
    <row r="885" spans="2:13" hidden="1">
      <c r="B885" s="19" t="s">
        <v>143</v>
      </c>
      <c r="C885" s="6" t="s">
        <v>343</v>
      </c>
      <c r="D885" s="20"/>
      <c r="E885" s="6" t="s">
        <v>136</v>
      </c>
      <c r="F885" s="6" t="s">
        <v>137</v>
      </c>
      <c r="G885" s="147">
        <v>45371.562604166669</v>
      </c>
      <c r="H885" s="147">
        <v>45663</v>
      </c>
      <c r="I885" s="7" t="s">
        <v>138</v>
      </c>
      <c r="J885" s="21">
        <v>109174796</v>
      </c>
      <c r="K885" s="21">
        <v>101970187</v>
      </c>
      <c r="L885" s="21">
        <v>102244039.24405341</v>
      </c>
      <c r="M885" s="129" t="s">
        <v>7</v>
      </c>
    </row>
    <row r="886" spans="2:13" hidden="1">
      <c r="B886" s="19" t="s">
        <v>143</v>
      </c>
      <c r="C886" s="6" t="s">
        <v>343</v>
      </c>
      <c r="D886" s="20"/>
      <c r="E886" s="6" t="s">
        <v>136</v>
      </c>
      <c r="F886" s="6" t="s">
        <v>137</v>
      </c>
      <c r="G886" s="147">
        <v>45371.562615740739</v>
      </c>
      <c r="H886" s="147">
        <v>45663</v>
      </c>
      <c r="I886" s="7" t="s">
        <v>138</v>
      </c>
      <c r="J886" s="21">
        <v>109174796</v>
      </c>
      <c r="K886" s="21">
        <v>101970187</v>
      </c>
      <c r="L886" s="21">
        <v>102244039.24405341</v>
      </c>
      <c r="M886" s="129" t="s">
        <v>7</v>
      </c>
    </row>
    <row r="887" spans="2:13" hidden="1">
      <c r="B887" s="19" t="s">
        <v>143</v>
      </c>
      <c r="C887" s="6" t="s">
        <v>343</v>
      </c>
      <c r="D887" s="20"/>
      <c r="E887" s="6" t="s">
        <v>136</v>
      </c>
      <c r="F887" s="6" t="s">
        <v>137</v>
      </c>
      <c r="G887" s="147">
        <v>45371.562627314815</v>
      </c>
      <c r="H887" s="147">
        <v>45663</v>
      </c>
      <c r="I887" s="7" t="s">
        <v>138</v>
      </c>
      <c r="J887" s="21">
        <v>109174796</v>
      </c>
      <c r="K887" s="21">
        <v>101970187</v>
      </c>
      <c r="L887" s="21">
        <v>102244039.24405341</v>
      </c>
      <c r="M887" s="129" t="s">
        <v>7</v>
      </c>
    </row>
    <row r="888" spans="2:13" hidden="1">
      <c r="B888" s="19" t="s">
        <v>143</v>
      </c>
      <c r="C888" s="6" t="s">
        <v>343</v>
      </c>
      <c r="D888" s="20"/>
      <c r="E888" s="6" t="s">
        <v>136</v>
      </c>
      <c r="F888" s="6" t="s">
        <v>137</v>
      </c>
      <c r="G888" s="147">
        <v>45371.562650462962</v>
      </c>
      <c r="H888" s="147">
        <v>45663</v>
      </c>
      <c r="I888" s="7" t="s">
        <v>138</v>
      </c>
      <c r="J888" s="21">
        <v>109174796</v>
      </c>
      <c r="K888" s="21">
        <v>101970187</v>
      </c>
      <c r="L888" s="21">
        <v>102244039.24405341</v>
      </c>
      <c r="M888" s="129" t="s">
        <v>7</v>
      </c>
    </row>
    <row r="889" spans="2:13" hidden="1">
      <c r="B889" s="19" t="s">
        <v>143</v>
      </c>
      <c r="C889" s="6" t="s">
        <v>343</v>
      </c>
      <c r="D889" s="20"/>
      <c r="E889" s="6" t="s">
        <v>136</v>
      </c>
      <c r="F889" s="6" t="s">
        <v>137</v>
      </c>
      <c r="G889" s="147">
        <v>45371.562962962962</v>
      </c>
      <c r="H889" s="147">
        <v>45663</v>
      </c>
      <c r="I889" s="7" t="s">
        <v>138</v>
      </c>
      <c r="J889" s="21">
        <v>109174796</v>
      </c>
      <c r="K889" s="21">
        <v>101970187</v>
      </c>
      <c r="L889" s="21">
        <v>102244039.24405341</v>
      </c>
      <c r="M889" s="129" t="s">
        <v>7</v>
      </c>
    </row>
    <row r="890" spans="2:13">
      <c r="B890" s="19" t="s">
        <v>143</v>
      </c>
      <c r="C890" s="6" t="s">
        <v>382</v>
      </c>
      <c r="D890" s="20" t="s">
        <v>725</v>
      </c>
      <c r="E890" s="6" t="s">
        <v>136</v>
      </c>
      <c r="F890" s="6" t="s">
        <v>137</v>
      </c>
      <c r="G890" s="147">
        <v>45016.462129629632</v>
      </c>
      <c r="H890" s="147">
        <v>45383</v>
      </c>
      <c r="I890" s="7" t="s">
        <v>138</v>
      </c>
      <c r="J890" s="21">
        <v>1107375342</v>
      </c>
      <c r="K890" s="21">
        <v>1000291780</v>
      </c>
      <c r="L890" s="21">
        <v>1028006710.8896465</v>
      </c>
      <c r="M890" s="129" t="s">
        <v>7</v>
      </c>
    </row>
    <row r="891" spans="2:13">
      <c r="B891" s="19" t="s">
        <v>143</v>
      </c>
      <c r="C891" s="6" t="s">
        <v>382</v>
      </c>
      <c r="D891" s="20" t="s">
        <v>725</v>
      </c>
      <c r="E891" s="6" t="s">
        <v>136</v>
      </c>
      <c r="F891" s="6" t="s">
        <v>137</v>
      </c>
      <c r="G891" s="147">
        <v>45016.462152777778</v>
      </c>
      <c r="H891" s="147">
        <v>45383</v>
      </c>
      <c r="I891" s="7" t="s">
        <v>138</v>
      </c>
      <c r="J891" s="21">
        <v>1107375342</v>
      </c>
      <c r="K891" s="21">
        <v>1000291780</v>
      </c>
      <c r="L891" s="21">
        <v>1028006710.8896465</v>
      </c>
      <c r="M891" s="129" t="s">
        <v>7</v>
      </c>
    </row>
    <row r="892" spans="2:13">
      <c r="B892" s="19" t="s">
        <v>143</v>
      </c>
      <c r="C892" s="6" t="s">
        <v>382</v>
      </c>
      <c r="D892" s="20" t="s">
        <v>725</v>
      </c>
      <c r="E892" s="6" t="s">
        <v>136</v>
      </c>
      <c r="F892" s="6" t="s">
        <v>137</v>
      </c>
      <c r="G892" s="147">
        <v>45016.462175925924</v>
      </c>
      <c r="H892" s="147">
        <v>45383</v>
      </c>
      <c r="I892" s="7" t="s">
        <v>138</v>
      </c>
      <c r="J892" s="21">
        <v>1107375342</v>
      </c>
      <c r="K892" s="21">
        <v>1000291780</v>
      </c>
      <c r="L892" s="21">
        <v>1028006710.8896465</v>
      </c>
      <c r="M892" s="129" t="s">
        <v>7</v>
      </c>
    </row>
    <row r="893" spans="2:13">
      <c r="B893" s="19" t="s">
        <v>143</v>
      </c>
      <c r="C893" s="6" t="s">
        <v>382</v>
      </c>
      <c r="D893" s="20" t="s">
        <v>725</v>
      </c>
      <c r="E893" s="6" t="s">
        <v>136</v>
      </c>
      <c r="F893" s="6" t="s">
        <v>137</v>
      </c>
      <c r="G893" s="147">
        <v>45062.454386574071</v>
      </c>
      <c r="H893" s="147">
        <v>45383</v>
      </c>
      <c r="I893" s="7" t="s">
        <v>138</v>
      </c>
      <c r="J893" s="21">
        <v>1107375342</v>
      </c>
      <c r="K893" s="21">
        <v>1013615003</v>
      </c>
      <c r="L893" s="21">
        <v>1028006667.3737001</v>
      </c>
      <c r="M893" s="129" t="s">
        <v>7</v>
      </c>
    </row>
    <row r="894" spans="2:13">
      <c r="B894" s="19" t="s">
        <v>143</v>
      </c>
      <c r="C894" s="6" t="s">
        <v>382</v>
      </c>
      <c r="D894" s="20" t="s">
        <v>725</v>
      </c>
      <c r="E894" s="6" t="s">
        <v>136</v>
      </c>
      <c r="F894" s="6" t="s">
        <v>137</v>
      </c>
      <c r="G894" s="147">
        <v>45062.457256944443</v>
      </c>
      <c r="H894" s="147">
        <v>45383</v>
      </c>
      <c r="I894" s="7" t="s">
        <v>138</v>
      </c>
      <c r="J894" s="21">
        <v>1107375342</v>
      </c>
      <c r="K894" s="21">
        <v>1013615003</v>
      </c>
      <c r="L894" s="21">
        <v>1028006667.3737001</v>
      </c>
      <c r="M894" s="129" t="s">
        <v>7</v>
      </c>
    </row>
    <row r="895" spans="2:13">
      <c r="B895" s="19" t="s">
        <v>143</v>
      </c>
      <c r="C895" s="6" t="s">
        <v>382</v>
      </c>
      <c r="D895" s="20" t="s">
        <v>725</v>
      </c>
      <c r="E895" s="6" t="s">
        <v>136</v>
      </c>
      <c r="F895" s="6" t="s">
        <v>137</v>
      </c>
      <c r="G895" s="147">
        <v>45132.67459490741</v>
      </c>
      <c r="H895" s="147">
        <v>45383</v>
      </c>
      <c r="I895" s="7" t="s">
        <v>138</v>
      </c>
      <c r="J895" s="21">
        <v>1081115068</v>
      </c>
      <c r="K895" s="21">
        <v>1007799406</v>
      </c>
      <c r="L895" s="21">
        <v>1028006710.8886644</v>
      </c>
      <c r="M895" s="129" t="s">
        <v>7</v>
      </c>
    </row>
    <row r="896" spans="2:13">
      <c r="B896" s="19" t="s">
        <v>143</v>
      </c>
      <c r="C896" s="6" t="s">
        <v>382</v>
      </c>
      <c r="D896" s="20" t="s">
        <v>725</v>
      </c>
      <c r="E896" s="6" t="s">
        <v>136</v>
      </c>
      <c r="F896" s="6" t="s">
        <v>137</v>
      </c>
      <c r="G896" s="147">
        <v>45132.677152777775</v>
      </c>
      <c r="H896" s="147">
        <v>45383</v>
      </c>
      <c r="I896" s="7" t="s">
        <v>138</v>
      </c>
      <c r="J896" s="21">
        <v>1081115068</v>
      </c>
      <c r="K896" s="21">
        <v>1007799406</v>
      </c>
      <c r="L896" s="21">
        <v>1028006710.8886644</v>
      </c>
      <c r="M896" s="129" t="s">
        <v>7</v>
      </c>
    </row>
    <row r="897" spans="2:13">
      <c r="B897" s="19" t="s">
        <v>143</v>
      </c>
      <c r="C897" s="6" t="s">
        <v>382</v>
      </c>
      <c r="D897" s="20" t="s">
        <v>725</v>
      </c>
      <c r="E897" s="6" t="s">
        <v>136</v>
      </c>
      <c r="F897" s="6" t="s">
        <v>137</v>
      </c>
      <c r="G897" s="147">
        <v>45132.677164351844</v>
      </c>
      <c r="H897" s="147">
        <v>45383</v>
      </c>
      <c r="I897" s="7" t="s">
        <v>138</v>
      </c>
      <c r="J897" s="21">
        <v>1081115068</v>
      </c>
      <c r="K897" s="21">
        <v>1007799406</v>
      </c>
      <c r="L897" s="21">
        <v>1028006710.8886644</v>
      </c>
      <c r="M897" s="129" t="s">
        <v>7</v>
      </c>
    </row>
    <row r="898" spans="2:13">
      <c r="B898" s="19" t="s">
        <v>143</v>
      </c>
      <c r="C898" s="6" t="s">
        <v>382</v>
      </c>
      <c r="D898" s="20" t="s">
        <v>725</v>
      </c>
      <c r="E898" s="6" t="s">
        <v>136</v>
      </c>
      <c r="F898" s="6" t="s">
        <v>137</v>
      </c>
      <c r="G898" s="147">
        <v>45132.677187499998</v>
      </c>
      <c r="H898" s="147">
        <v>45383</v>
      </c>
      <c r="I898" s="7" t="s">
        <v>138</v>
      </c>
      <c r="J898" s="21">
        <v>1081115068</v>
      </c>
      <c r="K898" s="21">
        <v>1007799406</v>
      </c>
      <c r="L898" s="21">
        <v>1028006710.8886644</v>
      </c>
      <c r="M898" s="129" t="s">
        <v>7</v>
      </c>
    </row>
    <row r="899" spans="2:13">
      <c r="B899" s="19" t="s">
        <v>143</v>
      </c>
      <c r="C899" s="6" t="s">
        <v>382</v>
      </c>
      <c r="D899" s="20" t="s">
        <v>725</v>
      </c>
      <c r="E899" s="6" t="s">
        <v>136</v>
      </c>
      <c r="F899" s="6" t="s">
        <v>137</v>
      </c>
      <c r="G899" s="147">
        <v>45132.677199074067</v>
      </c>
      <c r="H899" s="147">
        <v>45383</v>
      </c>
      <c r="I899" s="7" t="s">
        <v>138</v>
      </c>
      <c r="J899" s="21">
        <v>1081115068</v>
      </c>
      <c r="K899" s="21">
        <v>1007799406</v>
      </c>
      <c r="L899" s="21">
        <v>1028006710.8886644</v>
      </c>
      <c r="M899" s="129" t="s">
        <v>7</v>
      </c>
    </row>
    <row r="900" spans="2:13">
      <c r="B900" s="19" t="s">
        <v>143</v>
      </c>
      <c r="C900" s="6" t="s">
        <v>382</v>
      </c>
      <c r="D900" s="20" t="s">
        <v>725</v>
      </c>
      <c r="E900" s="6" t="s">
        <v>136</v>
      </c>
      <c r="F900" s="6" t="s">
        <v>137</v>
      </c>
      <c r="G900" s="147">
        <v>45132.677210648144</v>
      </c>
      <c r="H900" s="147">
        <v>45383</v>
      </c>
      <c r="I900" s="7" t="s">
        <v>138</v>
      </c>
      <c r="J900" s="21">
        <v>1081115068</v>
      </c>
      <c r="K900" s="21">
        <v>1007799406</v>
      </c>
      <c r="L900" s="21">
        <v>1028006710.8886644</v>
      </c>
      <c r="M900" s="129" t="s">
        <v>7</v>
      </c>
    </row>
    <row r="901" spans="2:13">
      <c r="B901" s="19" t="s">
        <v>143</v>
      </c>
      <c r="C901" s="6" t="s">
        <v>382</v>
      </c>
      <c r="D901" s="20" t="s">
        <v>725</v>
      </c>
      <c r="E901" s="6" t="s">
        <v>136</v>
      </c>
      <c r="F901" s="6" t="s">
        <v>137</v>
      </c>
      <c r="G901" s="147">
        <v>45138.621446759258</v>
      </c>
      <c r="H901" s="147">
        <v>45383</v>
      </c>
      <c r="I901" s="7" t="s">
        <v>138</v>
      </c>
      <c r="J901" s="21">
        <v>1081115068</v>
      </c>
      <c r="K901" s="21">
        <v>1009541916</v>
      </c>
      <c r="L901" s="21">
        <v>1028006710.8896465</v>
      </c>
      <c r="M901" s="129" t="s">
        <v>7</v>
      </c>
    </row>
    <row r="902" spans="2:13">
      <c r="B902" s="19" t="s">
        <v>143</v>
      </c>
      <c r="C902" s="6" t="s">
        <v>382</v>
      </c>
      <c r="D902" s="20" t="s">
        <v>725</v>
      </c>
      <c r="E902" s="6" t="s">
        <v>136</v>
      </c>
      <c r="F902" s="6" t="s">
        <v>137</v>
      </c>
      <c r="G902" s="147">
        <v>45183.487638888895</v>
      </c>
      <c r="H902" s="147">
        <v>45387</v>
      </c>
      <c r="I902" s="7" t="s">
        <v>138</v>
      </c>
      <c r="J902" s="21">
        <v>77299945</v>
      </c>
      <c r="K902" s="21">
        <v>72646290</v>
      </c>
      <c r="L902" s="21">
        <v>77182396.604222</v>
      </c>
      <c r="M902" s="129" t="s">
        <v>7</v>
      </c>
    </row>
    <row r="903" spans="2:13">
      <c r="B903" s="19" t="s">
        <v>143</v>
      </c>
      <c r="C903" s="6" t="s">
        <v>382</v>
      </c>
      <c r="D903" s="20" t="s">
        <v>725</v>
      </c>
      <c r="E903" s="6" t="s">
        <v>136</v>
      </c>
      <c r="F903" s="6" t="s">
        <v>137</v>
      </c>
      <c r="G903" s="147">
        <v>45239.695231481477</v>
      </c>
      <c r="H903" s="147">
        <v>45383</v>
      </c>
      <c r="I903" s="7" t="s">
        <v>138</v>
      </c>
      <c r="J903" s="21">
        <v>1054854794</v>
      </c>
      <c r="K903" s="21">
        <v>1012735451</v>
      </c>
      <c r="L903" s="21">
        <v>1028006710.889043</v>
      </c>
      <c r="M903" s="129" t="s">
        <v>7</v>
      </c>
    </row>
    <row r="904" spans="2:13">
      <c r="B904" s="19" t="s">
        <v>143</v>
      </c>
      <c r="C904" s="6" t="s">
        <v>382</v>
      </c>
      <c r="D904" s="20" t="s">
        <v>725</v>
      </c>
      <c r="E904" s="6" t="s">
        <v>136</v>
      </c>
      <c r="F904" s="6" t="s">
        <v>137</v>
      </c>
      <c r="G904" s="147">
        <v>45239.697326388887</v>
      </c>
      <c r="H904" s="147">
        <v>45383</v>
      </c>
      <c r="I904" s="7" t="s">
        <v>138</v>
      </c>
      <c r="J904" s="21">
        <v>1054854794</v>
      </c>
      <c r="K904" s="21">
        <v>1012735451</v>
      </c>
      <c r="L904" s="21">
        <v>1028006710.889043</v>
      </c>
      <c r="M904" s="129" t="s">
        <v>7</v>
      </c>
    </row>
    <row r="905" spans="2:13">
      <c r="B905" s="19" t="s">
        <v>143</v>
      </c>
      <c r="C905" s="6" t="s">
        <v>382</v>
      </c>
      <c r="D905" s="20" t="s">
        <v>725</v>
      </c>
      <c r="E905" s="6" t="s">
        <v>136</v>
      </c>
      <c r="F905" s="6" t="s">
        <v>137</v>
      </c>
      <c r="G905" s="147">
        <v>45239.697337962956</v>
      </c>
      <c r="H905" s="147">
        <v>45383</v>
      </c>
      <c r="I905" s="7" t="s">
        <v>138</v>
      </c>
      <c r="J905" s="21">
        <v>1054854794</v>
      </c>
      <c r="K905" s="21">
        <v>1012735451</v>
      </c>
      <c r="L905" s="21">
        <v>1028006710.889043</v>
      </c>
      <c r="M905" s="129" t="s">
        <v>7</v>
      </c>
    </row>
    <row r="906" spans="2:13">
      <c r="B906" s="19" t="s">
        <v>143</v>
      </c>
      <c r="C906" s="6" t="s">
        <v>382</v>
      </c>
      <c r="D906" s="20" t="s">
        <v>725</v>
      </c>
      <c r="E906" s="6" t="s">
        <v>136</v>
      </c>
      <c r="F906" s="6" t="s">
        <v>137</v>
      </c>
      <c r="G906" s="147">
        <v>45239.69736111111</v>
      </c>
      <c r="H906" s="147">
        <v>45383</v>
      </c>
      <c r="I906" s="7" t="s">
        <v>138</v>
      </c>
      <c r="J906" s="21">
        <v>1054854794</v>
      </c>
      <c r="K906" s="21">
        <v>1012735451</v>
      </c>
      <c r="L906" s="21">
        <v>1028006710.889043</v>
      </c>
      <c r="M906" s="129" t="s">
        <v>7</v>
      </c>
    </row>
    <row r="907" spans="2:13">
      <c r="B907" s="19" t="s">
        <v>143</v>
      </c>
      <c r="C907" s="6" t="s">
        <v>382</v>
      </c>
      <c r="D907" s="20" t="s">
        <v>725</v>
      </c>
      <c r="E907" s="6" t="s">
        <v>136</v>
      </c>
      <c r="F907" s="6" t="s">
        <v>137</v>
      </c>
      <c r="G907" s="147">
        <v>45239.697372685179</v>
      </c>
      <c r="H907" s="147">
        <v>45383</v>
      </c>
      <c r="I907" s="7" t="s">
        <v>138</v>
      </c>
      <c r="J907" s="21">
        <v>1054854794</v>
      </c>
      <c r="K907" s="21">
        <v>1012735451</v>
      </c>
      <c r="L907" s="21">
        <v>1028006710.889043</v>
      </c>
      <c r="M907" s="129" t="s">
        <v>7</v>
      </c>
    </row>
    <row r="908" spans="2:13">
      <c r="B908" s="19" t="s">
        <v>143</v>
      </c>
      <c r="C908" s="6" t="s">
        <v>382</v>
      </c>
      <c r="D908" s="20" t="s">
        <v>725</v>
      </c>
      <c r="E908" s="6" t="s">
        <v>136</v>
      </c>
      <c r="F908" s="6" t="s">
        <v>137</v>
      </c>
      <c r="G908" s="147">
        <v>45239.697407407402</v>
      </c>
      <c r="H908" s="147">
        <v>45383</v>
      </c>
      <c r="I908" s="7" t="s">
        <v>138</v>
      </c>
      <c r="J908" s="21">
        <v>1054854794</v>
      </c>
      <c r="K908" s="21">
        <v>1012735451</v>
      </c>
      <c r="L908" s="21">
        <v>1028006710.889043</v>
      </c>
      <c r="M908" s="129" t="s">
        <v>7</v>
      </c>
    </row>
    <row r="909" spans="2:13">
      <c r="B909" s="19" t="s">
        <v>143</v>
      </c>
      <c r="C909" s="6" t="s">
        <v>382</v>
      </c>
      <c r="D909" s="20" t="s">
        <v>725</v>
      </c>
      <c r="E909" s="6" t="s">
        <v>136</v>
      </c>
      <c r="F909" s="6" t="s">
        <v>137</v>
      </c>
      <c r="G909" s="147">
        <v>45239.697418981479</v>
      </c>
      <c r="H909" s="147">
        <v>45383</v>
      </c>
      <c r="I909" s="7" t="s">
        <v>138</v>
      </c>
      <c r="J909" s="21">
        <v>1054854794</v>
      </c>
      <c r="K909" s="21">
        <v>1012735451</v>
      </c>
      <c r="L909" s="21">
        <v>1028006710.889043</v>
      </c>
      <c r="M909" s="129" t="s">
        <v>7</v>
      </c>
    </row>
    <row r="910" spans="2:13">
      <c r="B910" s="19" t="s">
        <v>143</v>
      </c>
      <c r="C910" s="6" t="s">
        <v>382</v>
      </c>
      <c r="D910" s="20" t="s">
        <v>725</v>
      </c>
      <c r="E910" s="6" t="s">
        <v>136</v>
      </c>
      <c r="F910" s="6" t="s">
        <v>137</v>
      </c>
      <c r="G910" s="147">
        <v>45239.697465277772</v>
      </c>
      <c r="H910" s="147">
        <v>45383</v>
      </c>
      <c r="I910" s="7" t="s">
        <v>138</v>
      </c>
      <c r="J910" s="21">
        <v>1054854794</v>
      </c>
      <c r="K910" s="21">
        <v>1012735451</v>
      </c>
      <c r="L910" s="21">
        <v>1028006710.889043</v>
      </c>
      <c r="M910" s="129" t="s">
        <v>7</v>
      </c>
    </row>
    <row r="911" spans="2:13">
      <c r="B911" s="19" t="s">
        <v>143</v>
      </c>
      <c r="C911" s="6" t="s">
        <v>443</v>
      </c>
      <c r="D911" s="20" t="s">
        <v>725</v>
      </c>
      <c r="E911" s="6" t="s">
        <v>136</v>
      </c>
      <c r="F911" s="6" t="s">
        <v>137</v>
      </c>
      <c r="G911" s="147">
        <v>45369.625567129631</v>
      </c>
      <c r="H911" s="147">
        <v>45562</v>
      </c>
      <c r="I911" s="7" t="s">
        <v>138</v>
      </c>
      <c r="J911" s="21">
        <v>265351027</v>
      </c>
      <c r="K911" s="21">
        <v>254571968</v>
      </c>
      <c r="L911" s="21">
        <v>250249610.06201643</v>
      </c>
      <c r="M911" s="129" t="s">
        <v>7</v>
      </c>
    </row>
    <row r="912" spans="2:13">
      <c r="B912" s="19" t="s">
        <v>143</v>
      </c>
      <c r="C912" s="6" t="s">
        <v>443</v>
      </c>
      <c r="D912" s="20" t="s">
        <v>725</v>
      </c>
      <c r="E912" s="6" t="s">
        <v>136</v>
      </c>
      <c r="F912" s="6" t="s">
        <v>137</v>
      </c>
      <c r="G912" s="147">
        <v>45369.627534722218</v>
      </c>
      <c r="H912" s="147">
        <v>45562</v>
      </c>
      <c r="I912" s="7" t="s">
        <v>138</v>
      </c>
      <c r="J912" s="21">
        <v>265351027</v>
      </c>
      <c r="K912" s="21">
        <v>254571968</v>
      </c>
      <c r="L912" s="21">
        <v>250249610.06201643</v>
      </c>
      <c r="M912" s="129" t="s">
        <v>7</v>
      </c>
    </row>
    <row r="913" spans="2:13">
      <c r="B913" s="148"/>
      <c r="I913" s="7"/>
      <c r="J913" s="30"/>
      <c r="K913" s="30"/>
      <c r="L913" s="30"/>
      <c r="M913" s="133"/>
    </row>
    <row r="914" spans="2:13" ht="15.75" thickBot="1">
      <c r="B914" s="22"/>
      <c r="C914" s="23"/>
      <c r="D914" s="23"/>
      <c r="E914" s="24"/>
      <c r="F914" s="23"/>
      <c r="G914" s="25"/>
      <c r="H914" s="25"/>
      <c r="I914" s="26" t="s">
        <v>432</v>
      </c>
      <c r="J914" s="167">
        <f>ROUND(SUM(J649:J912),0)</f>
        <v>647285558300</v>
      </c>
      <c r="K914" s="167">
        <f>ROUND(SUM(K649:K912),0)</f>
        <v>498311368400</v>
      </c>
      <c r="L914" s="167">
        <f>ROUND(SUM(L649:L912),0)</f>
        <v>496272566919</v>
      </c>
      <c r="M914" s="134"/>
    </row>
    <row r="915" spans="2:13" ht="15.75" thickTop="1"/>
    <row r="917" spans="2:13">
      <c r="L917" s="136"/>
    </row>
    <row r="918" spans="2:13">
      <c r="L918" s="199"/>
    </row>
  </sheetData>
  <autoFilter ref="B648:M912" xr:uid="{00000000-0001-0000-0400-000000000000}">
    <filterColumn colId="2">
      <customFilters>
        <customFilter operator="notEqual" val=" "/>
      </customFilters>
    </filterColumn>
  </autoFilter>
  <sortState xmlns:xlrd2="http://schemas.microsoft.com/office/spreadsheetml/2017/richdata2" ref="B101:D111">
    <sortCondition descending="1" ref="C101:C111"/>
  </sortState>
  <mergeCells count="38">
    <mergeCell ref="B2:F2"/>
    <mergeCell ref="B114:F114"/>
    <mergeCell ref="B115:F115"/>
    <mergeCell ref="B20:F45"/>
    <mergeCell ref="B46:F46"/>
    <mergeCell ref="B47:F49"/>
    <mergeCell ref="B3:F3"/>
    <mergeCell ref="B4:F4"/>
    <mergeCell ref="B6:F16"/>
    <mergeCell ref="B17:F17"/>
    <mergeCell ref="B19:F19"/>
    <mergeCell ref="B55:F56"/>
    <mergeCell ref="B57:F58"/>
    <mergeCell ref="B50:F50"/>
    <mergeCell ref="B61:F62"/>
    <mergeCell ref="B122:F123"/>
    <mergeCell ref="B88:F88"/>
    <mergeCell ref="B96:F96"/>
    <mergeCell ref="B97:F98"/>
    <mergeCell ref="B51:F51"/>
    <mergeCell ref="B86:C86"/>
    <mergeCell ref="B63:F64"/>
    <mergeCell ref="B65:F66"/>
    <mergeCell ref="B72:F72"/>
    <mergeCell ref="B73:F74"/>
    <mergeCell ref="B75:F75"/>
    <mergeCell ref="B79:F79"/>
    <mergeCell ref="B80:F82"/>
    <mergeCell ref="B84:C84"/>
    <mergeCell ref="B645:M645"/>
    <mergeCell ref="B85:C85"/>
    <mergeCell ref="B52:F54"/>
    <mergeCell ref="B59:F60"/>
    <mergeCell ref="B76:F77"/>
    <mergeCell ref="B168:M169"/>
    <mergeCell ref="B144:F145"/>
    <mergeCell ref="B136:F137"/>
    <mergeCell ref="B128:F130"/>
  </mergeCells>
  <hyperlinks>
    <hyperlink ref="A1" location="INDICE!A1" display="INDICE" xr:uid="{4997CFCE-4BD7-4BCF-B991-EBEABD2AFD85}"/>
  </hyperlinks>
  <pageMargins left="0.7" right="0.7" top="0.75" bottom="0.75" header="0.3" footer="0.3"/>
  <pageSetup paperSize="9" orientation="portrait" r:id="rId1"/>
  <ignoredErrors>
    <ignoredError sqref="D86:E8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EDF19-F285-43E8-8D56-FE1B8E3D28A8}">
  <dimension ref="C2:F21"/>
  <sheetViews>
    <sheetView workbookViewId="0">
      <selection activeCell="E14" sqref="E14"/>
    </sheetView>
  </sheetViews>
  <sheetFormatPr baseColWidth="10" defaultColWidth="11.42578125" defaultRowHeight="15"/>
  <cols>
    <col min="3" max="3" width="36.5703125" bestFit="1" customWidth="1"/>
    <col min="5" max="5" width="15.5703125" bestFit="1" customWidth="1"/>
  </cols>
  <sheetData>
    <row r="2" spans="3:6">
      <c r="C2" s="2" t="s">
        <v>135</v>
      </c>
      <c r="D2" t="s">
        <v>435</v>
      </c>
      <c r="E2" s="3">
        <f>+SUMIF(NOTAS!$C$172:$C$636,Hoja1!C2,NOTAS!$L$172:$L$636)</f>
        <v>25080921272.75</v>
      </c>
      <c r="F2" s="5">
        <f>+E2/$E$21</f>
        <v>8.0753889218910926E-2</v>
      </c>
    </row>
    <row r="3" spans="3:6">
      <c r="C3" s="1" t="s">
        <v>144</v>
      </c>
      <c r="D3" t="s">
        <v>435</v>
      </c>
      <c r="E3" s="3">
        <f>+SUMIF(NOTAS!$C$172:$C$636,Hoja1!C3,NOTAS!$L$172:$L$636)</f>
        <v>36257081302.430031</v>
      </c>
      <c r="F3" s="5">
        <f t="shared" ref="F3:F20" si="0">+E3/$E$21</f>
        <v>0.11673814909177982</v>
      </c>
    </row>
    <row r="4" spans="3:6">
      <c r="C4" s="1" t="s">
        <v>436</v>
      </c>
      <c r="D4" t="s">
        <v>437</v>
      </c>
      <c r="E4" s="3">
        <f>+SUMIF(NOTAS!$C$172:$C$636,Hoja1!C4,NOTAS!$L$172:$L$636)</f>
        <v>0</v>
      </c>
      <c r="F4" s="5">
        <f t="shared" si="0"/>
        <v>0</v>
      </c>
    </row>
    <row r="5" spans="3:6">
      <c r="C5" s="1" t="s">
        <v>214</v>
      </c>
      <c r="D5" t="s">
        <v>435</v>
      </c>
      <c r="E5" s="3">
        <f>+SUMIF(NOTAS!$C$172:$C$636,Hoja1!C5,NOTAS!$L$172:$L$636)</f>
        <v>45234293393.729996</v>
      </c>
      <c r="F5" s="5">
        <f t="shared" si="0"/>
        <v>0.14564238202771848</v>
      </c>
    </row>
    <row r="6" spans="3:6">
      <c r="C6" s="1" t="s">
        <v>438</v>
      </c>
      <c r="D6" t="s">
        <v>435</v>
      </c>
      <c r="E6" s="3">
        <f>+SUMIF(NOTAS!$C$172:$C$636,Hoja1!C6,NOTAS!$L$172:$L$636)</f>
        <v>5248684450.0199995</v>
      </c>
      <c r="F6" s="5">
        <f t="shared" si="0"/>
        <v>1.6899366574801351E-2</v>
      </c>
    </row>
    <row r="7" spans="3:6">
      <c r="C7" s="1" t="s">
        <v>235</v>
      </c>
      <c r="D7" t="s">
        <v>435</v>
      </c>
      <c r="E7" s="3">
        <f>+SUMIF(NOTAS!$C$172:$C$636,Hoja1!C7,NOTAS!$L$172:$L$636)</f>
        <v>48090361089.820015</v>
      </c>
      <c r="F7" s="5">
        <f t="shared" si="0"/>
        <v>0.154838159639857</v>
      </c>
    </row>
    <row r="8" spans="3:6">
      <c r="C8" s="1" t="s">
        <v>262</v>
      </c>
      <c r="D8" t="s">
        <v>435</v>
      </c>
      <c r="E8" s="3">
        <f>+SUMIF(NOTAS!$C$172:$C$636,Hoja1!C8,NOTAS!$L$172:$L$636)</f>
        <v>32065712745.93</v>
      </c>
      <c r="F8" s="5">
        <f t="shared" si="0"/>
        <v>0.10324305820550639</v>
      </c>
    </row>
    <row r="9" spans="3:6">
      <c r="C9" s="1" t="s">
        <v>271</v>
      </c>
      <c r="D9" t="s">
        <v>435</v>
      </c>
      <c r="E9" s="3">
        <f>+SUMIF(NOTAS!$C$172:$C$636,Hoja1!C9,NOTAS!$L$172:$L$636)</f>
        <v>0</v>
      </c>
      <c r="F9" s="5">
        <f t="shared" si="0"/>
        <v>0</v>
      </c>
    </row>
    <row r="10" spans="3:6">
      <c r="C10" s="1" t="s">
        <v>280</v>
      </c>
      <c r="D10" t="s">
        <v>435</v>
      </c>
      <c r="E10" s="3">
        <f>+SUMIF(NOTAS!$C$172:$C$636,Hoja1!C10,NOTAS!$L$172:$L$636)</f>
        <v>48318887210.479973</v>
      </c>
      <c r="F10" s="5">
        <f t="shared" si="0"/>
        <v>0.15557395290800352</v>
      </c>
    </row>
    <row r="11" spans="3:6">
      <c r="C11" s="1" t="s">
        <v>433</v>
      </c>
      <c r="D11" t="s">
        <v>435</v>
      </c>
      <c r="E11" s="3">
        <f>+SUMIF(NOTAS!$C$172:$C$636,Hoja1!C11,NOTAS!$L$172:$L$636)</f>
        <v>0</v>
      </c>
      <c r="F11" s="5">
        <f t="shared" si="0"/>
        <v>0</v>
      </c>
    </row>
    <row r="12" spans="3:6">
      <c r="C12" s="1" t="s">
        <v>439</v>
      </c>
      <c r="D12" t="s">
        <v>435</v>
      </c>
      <c r="E12" s="3">
        <f>+SUMIF(NOTAS!$C$172:$C$636,Hoja1!C12,NOTAS!$L$172:$L$636)</f>
        <v>0</v>
      </c>
      <c r="F12" s="5">
        <f t="shared" si="0"/>
        <v>0</v>
      </c>
    </row>
    <row r="13" spans="3:6">
      <c r="C13" s="1" t="s">
        <v>434</v>
      </c>
      <c r="D13" t="s">
        <v>435</v>
      </c>
      <c r="E13" s="3">
        <f>+SUMIF(NOTAS!$C$172:$C$636,Hoja1!C13,NOTAS!$L$172:$L$636)</f>
        <v>0</v>
      </c>
      <c r="F13" s="5">
        <f t="shared" si="0"/>
        <v>0</v>
      </c>
    </row>
    <row r="14" spans="3:6">
      <c r="C14" s="1" t="s">
        <v>440</v>
      </c>
      <c r="D14" t="s">
        <v>441</v>
      </c>
      <c r="E14" s="3">
        <f>+SUMIF(NOTAS!$C$172:$C$636,Hoja1!C14,NOTAS!$L$172:$L$636)</f>
        <v>0</v>
      </c>
      <c r="F14" s="5">
        <f t="shared" si="0"/>
        <v>0</v>
      </c>
    </row>
    <row r="15" spans="3:6">
      <c r="C15" s="1" t="s">
        <v>317</v>
      </c>
      <c r="D15" t="s">
        <v>435</v>
      </c>
      <c r="E15" s="3">
        <f>+SUMIF(NOTAS!$C$172:$C$636,Hoja1!C15,NOTAS!$L$172:$L$636)</f>
        <v>0</v>
      </c>
      <c r="F15" s="5">
        <f t="shared" si="0"/>
        <v>0</v>
      </c>
    </row>
    <row r="16" spans="3:6">
      <c r="C16" s="1" t="s">
        <v>318</v>
      </c>
      <c r="D16" t="s">
        <v>435</v>
      </c>
      <c r="E16" s="3">
        <f>+SUMIF(NOTAS!$C$172:$C$636,Hoja1!C16,NOTAS!$L$172:$L$636)</f>
        <v>0</v>
      </c>
      <c r="F16" s="5">
        <f t="shared" si="0"/>
        <v>0</v>
      </c>
    </row>
    <row r="17" spans="3:6">
      <c r="C17" s="1" t="s">
        <v>323</v>
      </c>
      <c r="D17" t="s">
        <v>435</v>
      </c>
      <c r="E17" s="3">
        <f>+SUMIF(NOTAS!$C$172:$C$636,Hoja1!C17,NOTAS!$L$172:$L$636)</f>
        <v>0</v>
      </c>
      <c r="F17" s="5">
        <f t="shared" si="0"/>
        <v>0</v>
      </c>
    </row>
    <row r="18" spans="3:6">
      <c r="C18" s="1" t="s">
        <v>442</v>
      </c>
      <c r="D18" t="s">
        <v>435</v>
      </c>
      <c r="E18" s="3">
        <f>+SUMIF(NOTAS!$C$172:$C$636,Hoja1!C18,NOTAS!$L$172:$L$636)</f>
        <v>160233995.63</v>
      </c>
      <c r="F18" s="5">
        <f t="shared" si="0"/>
        <v>5.1591080692347006E-4</v>
      </c>
    </row>
    <row r="19" spans="3:6">
      <c r="C19" s="1" t="s">
        <v>336</v>
      </c>
      <c r="D19" t="s">
        <v>435</v>
      </c>
      <c r="E19" s="3">
        <f>+SUMIF(NOTAS!$C$172:$C$636,Hoja1!C19,NOTAS!$L$172:$L$636)</f>
        <v>70128509875.660004</v>
      </c>
      <c r="F19" s="5">
        <f t="shared" si="0"/>
        <v>0.22579513152649885</v>
      </c>
    </row>
    <row r="20" spans="3:6">
      <c r="C20" s="1" t="s">
        <v>443</v>
      </c>
      <c r="D20" t="s">
        <v>435</v>
      </c>
      <c r="E20" s="3">
        <f>+SUMIF(NOTAS!$C$172:$C$636,Hoja1!C20,NOTAS!$L$172:$L$636)</f>
        <v>0</v>
      </c>
      <c r="F20" s="5">
        <f t="shared" si="0"/>
        <v>0</v>
      </c>
    </row>
    <row r="21" spans="3:6">
      <c r="E21" s="4">
        <f>SUM(E2:E20)</f>
        <v>310584685336.45007</v>
      </c>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nQQhgrMLvxVQLRVm/z+gkiP0zUlihFXqvSQUTp3xEII=</DigestValue>
    </Reference>
    <Reference Type="http://www.w3.org/2000/09/xmldsig#Object" URI="#idOfficeObject">
      <DigestMethod Algorithm="http://www.w3.org/2001/04/xmlenc#sha256"/>
      <DigestValue>kuXPYPYub7l1wkScuS9qJwzSYefavTrvnfZLE+lGmaE=</DigestValue>
    </Reference>
    <Reference Type="http://uri.etsi.org/01903#SignedProperties" URI="#idSignedProperties">
      <Transforms>
        <Transform Algorithm="http://www.w3.org/TR/2001/REC-xml-c14n-20010315"/>
      </Transforms>
      <DigestMethod Algorithm="http://www.w3.org/2001/04/xmlenc#sha256"/>
      <DigestValue>O062igYhBhqPHyaBYX7SmJGoK6f11Q0OXG4Hql/pK8k=</DigestValue>
    </Reference>
  </SignedInfo>
  <SignatureValue>aXWdBslTVJv6q0Tj8TONrBQFz2Bf1gEKl7MU7XqD9PuvtDCh4zN7uRFCxiJm0t1BNFjwhZOA72hk
tyWUD2bOz0OsyN2QdBYr4UCn8PAG+aKSL/LDVCz9fz5ljOFvs3BFJ7py4O3C0njDV4crgZpKRrfv
yHmuuFqfbXQDtfwxbffdUyKGMu40kRrmAtodYTqZE8sP9qTtptBs5iV+7pA00MV65v5LDzlrsDAy
IAaWEBoGbNkdvPqD8D8uwiiyy0xckZdibXqcbKLhznfEVc9o2BIgNzpf9Qyf+viMwN+fl40Vw4ZN
MBjlJ7yu0t0bbUDJLDJo47T5vgj+1Tswz2k2PA==</SignatureValue>
  <KeyInfo>
    <X509Data>
      <X509Certificate>MIIIgzCCBmugAwIBAgIILUpjunnrZnwwDQYJKoZIhvcNAQELBQAwWjEaMBgGA1UEAwwRQ0EtRE9DVU1FTlRBIFMuQS4xFjAUBgNVBAUTDVJVQzgwMDUwMTcyLTExFzAVBgNVBAoMDkRPQ1VNRU5UQSBTLkEuMQswCQYDVQQGEwJQWTAeFw0yNTA1MTMxOTE1MDBaFw0yNzA1MTMxOTE1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KKKnR+aiEvx/bft5xDuQhjwLe7UNdhwvpzLUU1bL7O78GGriS18vzdyR/Nz/oeFEntAd6IjsJwl0j2WFDJoLLPpd7flc/tejPXbRM75m8Pvx3HY724jU7SoGVMJ5LWELQNiLzZdeuqN1pZwj3+ChD3+FRsJpl5DUYpFmZvxkMJZGFoOkcsGY+BoGeQ0zu7a230YYikiV8yZe/jUwoTJRjDVOIQc2em/vg9/CJjj2IBxGbgH4HtIwi10EBrE0qyyOL8l7GNYN8oVe75AjLqURBIhwvCtU/H0h7HAYjQ/XTCvi9sWjRT3qAwGW0G+aCV2xnOBW3UtuBC6krXnxyh5DE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PIoUUx+j1vH1cCbgGCjNZLDb2qMA4GA1UdDwEB/wQEAwIF4DANBgkqhkiG9w0BAQsFAAOCAgEAU4xx5vqNWxMGM+4UKZ0Ie4plyrmz/pxh9EkZPD9EbRuiqDln/mlm4/uVgUDUMcm+LwtecZkbDpo/Eyx+he/o0u4NLha3RYVrDcnAm3dvEuCoHoEt+t0y2+LLC7qHWJCQQnP59JJG7WzNhV7GiNV3nXm0diqs0Jy4hHUYT1mhwSLKCIeVjhnI0IpnwXJD+orsVjgEOYtOc62cwhmXsa6utCtfsqsavIILa9ojigJrXTFrpa/uHIvDWoq7SyC4658FhJGHJYxIt+LbzQIDzGj3BfMebxlibJIoExE9hw7XJpqZv7HReygGdxqu5WkR0FSsQnbv6EtNDFmIf9lz8y4U1CEX99/hIkyLTJkXh240DY06vipV9HMNzLCGHHeIA/Rz3EgWp7WN5N2XDG4MPrGRqERkeHw7TZScdN6gudgJWIpC742z7a261WgQMYx6e5RaBOaa56PznAEUEJQoIYvJLI+py0ukotsVd+fTI7ichCqgdm9qDUH8697r7++zm6FxAjVWPwHTWqk8zJ0XzCobdtX6lCr6s8QtbsYCKN/zz+1ugRRLTk2mhBgqhGHc9LaenAAFH7tErJadmTb73BdJqPmZ8fQERwdwNvB1RGijVgFZ9dPUsr76lsRtI/zozqhm8VQ5aAPI5A689DiGWR669o94v66TV3d24/kRqnQA4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QD+6Fb8dG/FRcd/CccE38zLCtvkCNQHhafNXw9yAcjk=</DigestValue>
      </Reference>
      <Reference URI="/xl/calcChain.xml?ContentType=application/vnd.openxmlformats-officedocument.spreadsheetml.calcChain+xml">
        <DigestMethod Algorithm="http://www.w3.org/2001/04/xmlenc#sha256"/>
        <DigestValue>W7EdbLEYEW6vdqvdAj6nDC7gmsayqyytvSkfOugG+0M=</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05U/a0cRFjB5qHC88egIdaLtfwK9uGKo+5tb9LVi3DU=</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uz/qIlFr/UwynZFcgTPJpVnax7pTcsoFR5EL4f/g+RM=</DigestValue>
      </Reference>
      <Reference URI="/xl/printerSettings/printerSettings4.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k2GfeRtDA4pVvMNgSUUdmqx/zHAcfNnSh9VSQog1GxI=</DigestValue>
      </Reference>
      <Reference URI="/xl/styles.xml?ContentType=application/vnd.openxmlformats-officedocument.spreadsheetml.styles+xml">
        <DigestMethod Algorithm="http://www.w3.org/2001/04/xmlenc#sha256"/>
        <DigestValue>htlTEiveDce6ZRHxm+wTH8wUfDCeVbidlyyVh9H9lVo=</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X304qgLkzapw2Hc0BhxN+l+GKx0yAsRf761vGufsciw=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UxT+7XZsNjuSQOEgsD27J2YAIkSWu9ECMcpXSB0JgRg=</DigestValue>
      </Reference>
      <Reference URI="/xl/worksheets/sheet2.xml?ContentType=application/vnd.openxmlformats-officedocument.spreadsheetml.worksheet+xml">
        <DigestMethod Algorithm="http://www.w3.org/2001/04/xmlenc#sha256"/>
        <DigestValue>et3OOhNAOYSVMgI9+VXp6Me9vhXKtfthZbQO9U1n3/4=</DigestValue>
      </Reference>
      <Reference URI="/xl/worksheets/sheet3.xml?ContentType=application/vnd.openxmlformats-officedocument.spreadsheetml.worksheet+xml">
        <DigestMethod Algorithm="http://www.w3.org/2001/04/xmlenc#sha256"/>
        <DigestValue>720iPnQIjxkX/f2EexhmpsBU2/eENSZAXo2UgU0MXPw=</DigestValue>
      </Reference>
      <Reference URI="/xl/worksheets/sheet4.xml?ContentType=application/vnd.openxmlformats-officedocument.spreadsheetml.worksheet+xml">
        <DigestMethod Algorithm="http://www.w3.org/2001/04/xmlenc#sha256"/>
        <DigestValue>RpNgRu8sGU4kfgnAhDHCu/TIOC6rn/M2s3tXA2i7Neg=</DigestValue>
      </Reference>
      <Reference URI="/xl/worksheets/sheet5.xml?ContentType=application/vnd.openxmlformats-officedocument.spreadsheetml.worksheet+xml">
        <DigestMethod Algorithm="http://www.w3.org/2001/04/xmlenc#sha256"/>
        <DigestValue>mHVpmgRPvI8IE0W/f6d3uyAx0E8lo9PDqH89KLdNVKw=</DigestValue>
      </Reference>
      <Reference URI="/xl/worksheets/sheet6.xml?ContentType=application/vnd.openxmlformats-officedocument.spreadsheetml.worksheet+xml">
        <DigestMethod Algorithm="http://www.w3.org/2001/04/xmlenc#sha256"/>
        <DigestValue>bkLU0OnlqsfumaZyKlElYMJlTXWrL67VhM0J/DYZq0E=</DigestValue>
      </Reference>
    </Manifest>
    <SignatureProperties>
      <SignatureProperty Id="idSignatureTime" Target="#idPackageSignature">
        <mdssi:SignatureTime xmlns:mdssi="http://schemas.openxmlformats.org/package/2006/digital-signature">
          <mdssi:Format>YYYY-MM-DDThh:mm:ssTZD</mdssi:Format>
          <mdssi:Value>2025-05-16T17:16:01Z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16.0.18429/26</OfficeVersion>
          <ApplicationVersion>16.0.18429</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2025-05-16T17:16:01Z</xd:SigningTime>
          <xd:SigningCertificate>
            <xd:Cert>
              <xd:CertDigest>
                <DigestMethod Algorithm="http://www.w3.org/2001/04/xmlenc#sha256"/>
                <DigestValue>O3Xa0C+8P8vByNFzo2gByrrdSj/sta03Rber73yahC8=</DigestValue>
              </xd:CertDigest>
              <xd:IssuerSerial>
                <X509IssuerName>C=PY, O=DOCUMENTA S.A., SERIALNUMBER=RUC80050172-1, CN=CA-DOCUMENTA S.A.</X509IssuerName>
                <X509SerialNumber>3263530532543882876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jHNo7j8tmYskZcctbVNMOIMW/1+yXwe5BI5hZy/yRoM=</DigestValue>
    </Reference>
    <Reference Type="http://www.w3.org/2000/09/xmldsig#Object" URI="#idOfficeObject">
      <DigestMethod Algorithm="http://www.w3.org/2001/04/xmlenc#sha256"/>
      <DigestValue>YeJWum5GUnSC5DrbiHy3QYohZHTXkjrFf51c6ER+8ww=</DigestValue>
    </Reference>
    <Reference Type="http://uri.etsi.org/01903#SignedProperties" URI="#idSignedProperties">
      <Transforms>
        <Transform Algorithm="http://www.w3.org/TR/2001/REC-xml-c14n-20010315"/>
      </Transforms>
      <DigestMethod Algorithm="http://www.w3.org/2001/04/xmlenc#sha256"/>
      <DigestValue>Q5+jfgNNOMNrsTgJ1LBwAzkkYHskE7MqU3gzr7Mi5EI=</DigestValue>
    </Reference>
  </SignedInfo>
  <SignatureValue>B/OHauxM4XD/5HWhkqbyipnRNp7haIU+DAuPVUfuE4JYwzRROzgNQZ7igabM1M5keNQqdIC8eDBr
mGB+XLmX59gRKeCwFuGWX5xOADjCU4qyL33GvbfzyIGPwi28Z1rm7WuwvZLmkC00+WV79/62u+s2
PxFhDvmOjCzCww0jQRpsYEMNkdIkr9JIbQ8fRV0NTWR0Ms1WsQYIkd28Iaw6dia9L93Y24H8Nz80
vfMpAFer6UzSS8V7LocDfVo5/WzBFCedZe4Yw5BFOpO8jcdlR9wJr34l1DB/kIPKEz2V0PBc3x9e
wUhA4pBV53Y3bwr44k+yRQeZO7EooKQ2F9gZNA==</SignatureValue>
  <KeyInfo>
    <X509Data>
      <X509Certificate>MIIIcDCCBligAwIBAgIIRfjY4jZC9WowDQYJKoZIhvcNAQELBQAwWjEaMBgGA1UEAwwRQ0EtRE9DVU1FTlRBIFMuQS4xFjAUBgNVBAUTDVJVQzgwMDUwMTcyLTExFzAVBgNVBAoMDkRPQ1VNRU5UQSBTLkEuMQswCQYDVQQGEwJQWTAeFw0yNDA4MDcxNDEyMDBaFw0yNjA4MDcxNDEyMDBaMIGpMRswGQYDVQQDDBJFTElBUyBNSUdVRUwgR0VMQVkxEjAQBgNVBAUTCUNJMjA1ODA2NzEVMBMGA1UEKgwMRUxJQVMgTUlHVUVMMQ4wDAYDVQQEDAVHRUxBWTELMAkGA1UECwwCRjIxNTAzBgNVBAoMLENFUlRJRklDQURPIENVQUxJRklDQURPIERFIEZJUk1BIEVMRUNUUk9OSUNBMQswCQYDVQQGEwJQWTCCASIwDQYJKoZIhvcNAQEBBQADggEPADCCAQoCggEBAJT7WaQmksiP8ApksHb+YDmw/bDCSRsZ6VD7ZhLnOnjtw9Mm8vCFNtrLBMFqDMb9DvOC+jY/YqnT5jRyzt92qvz5BupOlV3Gu316mCXTzmoAzXEqUXuaYCv8CUo2GVwMA9Gd+nOxcxpMuzAHYdHRcD+EG8wHkWF6X6gsQocb2TOZ50UM3ZmDIujdHmYoPVGeUVkXe8tf8x1sknVt0xbZ1FCSC/ygb5Sq4Ce93TSJj44Y2EC6wS1sf0wVGqZNqnPJuaWZ3EG7tAcW4rjw6E/QxBXfZtaaaATGg0eOWNIynC4ibR8k1ep+yj4QAqfgs6yGTNBCSgxEKG1FgQB4MwXhm0UCAwEAAaOCA+gwggPkMAwGA1UdEwEB/wQCMAAwHwYDVR0jBBgwFoAUoT2FK83YLJYfOQIMn1M7WNiVC3swgZQGCCsGAQUFBwEBBIGHMIGEMFUGCCsGAQUFBzAChklodHRwczovL3d3dy5kaWdpdG8uY29tLnB5L3VwbG9hZHMvY2VydGlmaWNhZG8tZG9jdW1lbnRhLXNhLTE1MzUxMTc3NzEuY3J0MCsGCCsGAQUFBzABhh9odHRwczovL3d3dy5kaWdpdG8uY29tLnB5L29jc3AvMEsGA1UdEQREMEKBFGVnZWxheUBjYWRpZW0uY29tLnB5pCowKDEmMCQGA1UEDQwdRklSTUEgRUxFQ1RST05JQ0EgQ1VBTElGSUNBREEwggH1BgNVHSAEggHsMIIB6DCCAeQGDSsGAQQBgvk7AQEBCgEwggHRMC8GCCsGAQUFBwIBFiNodHRwczovL3d3dy5kaWdpdG8uY29tLnB5L2Rlc2NhcmdhczCCAZwGCCsGAQUFBwICMIIBjh6CAYoAQwBlAHIAdABpAGYAaQBjAGEAZABvACAAYwB1AGEAbABpAGYAaQBjAGEAZABvACAAZABlACAAZgBpAHIAbQBhACAAZQBsAGUAYwB0AHIA8wBuAGkAYwBhACAAdABpAHAAbwAgAEYAMgAgACgAYwBsAGEAdgBlAHMAIABlAG4AIABkAGkAcwBwAG8AcwBpAHQAaQB2AG8AIABjAHUAYQBsAGkAZgBpAGMAYQBkAG8AKQAsACAAcwB1AGoAZQB0AGEAIABhACAAbABhAHMAIABjAG8AbgBkAGkAYwBpAG8AbgBlAHMAIABkAGUAIAB1AHMAbwAgAGUAeABwAHUAZQBzAHQAYQBzACAAZQBuACAAbABhACAARABlAGMAbABhAHIAYQBjAGkA8wBuACAAZABlACAAUAByAOEAYwB0AGkAYwBhAHMAIABkAGUAIABDAGUAcgB0AGkAZgBpAGMAYQBjAGkA8wBuACAAZABlACAARABPAEMAVQBNAEUATgBUAEEAIABTAC4AQQAuMCoGA1UdJQEB/wQgMB4GCCsGAQUFBwMCBggrBgEFBQcDBAYIKwYBBQUHAwEwewYDVR0fBHQwcjA0oDKgMIYuaHR0cHM6Ly93d3cuZGlnaXRvLmNvbS5weS9jcmwvZG9jdW1lbnRhX2NhLmNybDA6oDigNoY0aHR0cHM6Ly93d3cuZG9jdW1lbnRhLmNvbS5weS9kaWdpdG8vZG9jdW1lbnRhX2NhLmNybDAdBgNVHQ4EFgQUPFm2F5NUGfV5xlt1mf4yK30ZyNUwDgYDVR0PAQH/BAQDAgXgMA0GCSqGSIb3DQEBCwUAA4ICAQB3sH6m9Z6UZ5yo5Z1hdlQRMcVl7HQ8rcTqYNj5UB1sRzpGBE4a4mcUYix5q7KEILIl88ek2JNYROC1olX8jmR/q3YydyPxnUoV+Im6M9lagH+pjV4Ov98ZEsaP+YVwigBRw78lj3jQ2fgrpFS9n3xr0p0/SahErJkV3hbwE2PI+Cq0skrpNuKyf3XiXr+Q7i8Vza+oaksZEhYe24EQwqC0cDRa6O8Ob2XppSgU5gjOkeMyrzGPPpvT5gcCNA3INXpLzOQftt14VCWyU7tdHtbETg5nQ0S/m++yg9lBXyUjQoKfJDJT05y/bdb1yYo2NsRp1tmh1bv8o6PFhGMVh4D5Qact3VXpCtW9WfF5OSzwp3AMvJT6lrwq5LweLMMBJQmT/+WgSsf61GXOrCER1pY6JEXjmbWluuSg/3f1Wx0tNTvjeDzqzr7VlxQLUwbbXPjiDq7MaKIyZntzPsmIbeVrYbtPiAAiMfVQ8IAXyaKhx4aYg0Fvp1Xo46jhfvyD4hq14+QCV6Rc0zDewJvatgv95EXNf4rwzV4aTY8BW1uYF9Fd8FnNSgrsfe9gqvkugB+ffwNlQhD61u1xdddNd4IVdfXrNcCA5xPh2mz1Ss9NJvnWyY2UAlzBWqgWvaEF3ykM3IyX3vUbSlQNYEHvsAsf89DHeCRbEvvhf+1cC5nL1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QD+6Fb8dG/FRcd/CccE38zLCtvkCNQHhafNXw9yAcjk=</DigestValue>
      </Reference>
      <Reference URI="/xl/calcChain.xml?ContentType=application/vnd.openxmlformats-officedocument.spreadsheetml.calcChain+xml">
        <DigestMethod Algorithm="http://www.w3.org/2001/04/xmlenc#sha256"/>
        <DigestValue>W7EdbLEYEW6vdqvdAj6nDC7gmsayqyytvSkfOugG+0M=</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05U/a0cRFjB5qHC88egIdaLtfwK9uGKo+5tb9LVi3DU=</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uz/qIlFr/UwynZFcgTPJpVnax7pTcsoFR5EL4f/g+RM=</DigestValue>
      </Reference>
      <Reference URI="/xl/printerSettings/printerSettings4.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k2GfeRtDA4pVvMNgSUUdmqx/zHAcfNnSh9VSQog1GxI=</DigestValue>
      </Reference>
      <Reference URI="/xl/styles.xml?ContentType=application/vnd.openxmlformats-officedocument.spreadsheetml.styles+xml">
        <DigestMethod Algorithm="http://www.w3.org/2001/04/xmlenc#sha256"/>
        <DigestValue>htlTEiveDce6ZRHxm+wTH8wUfDCeVbidlyyVh9H9lVo=</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X304qgLkzapw2Hc0BhxN+l+GKx0yAsRf761vGufsciw=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UxT+7XZsNjuSQOEgsD27J2YAIkSWu9ECMcpXSB0JgRg=</DigestValue>
      </Reference>
      <Reference URI="/xl/worksheets/sheet2.xml?ContentType=application/vnd.openxmlformats-officedocument.spreadsheetml.worksheet+xml">
        <DigestMethod Algorithm="http://www.w3.org/2001/04/xmlenc#sha256"/>
        <DigestValue>et3OOhNAOYSVMgI9+VXp6Me9vhXKtfthZbQO9U1n3/4=</DigestValue>
      </Reference>
      <Reference URI="/xl/worksheets/sheet3.xml?ContentType=application/vnd.openxmlformats-officedocument.spreadsheetml.worksheet+xml">
        <DigestMethod Algorithm="http://www.w3.org/2001/04/xmlenc#sha256"/>
        <DigestValue>720iPnQIjxkX/f2EexhmpsBU2/eENSZAXo2UgU0MXPw=</DigestValue>
      </Reference>
      <Reference URI="/xl/worksheets/sheet4.xml?ContentType=application/vnd.openxmlformats-officedocument.spreadsheetml.worksheet+xml">
        <DigestMethod Algorithm="http://www.w3.org/2001/04/xmlenc#sha256"/>
        <DigestValue>RpNgRu8sGU4kfgnAhDHCu/TIOC6rn/M2s3tXA2i7Neg=</DigestValue>
      </Reference>
      <Reference URI="/xl/worksheets/sheet5.xml?ContentType=application/vnd.openxmlformats-officedocument.spreadsheetml.worksheet+xml">
        <DigestMethod Algorithm="http://www.w3.org/2001/04/xmlenc#sha256"/>
        <DigestValue>mHVpmgRPvI8IE0W/f6d3uyAx0E8lo9PDqH89KLdNVKw=</DigestValue>
      </Reference>
      <Reference URI="/xl/worksheets/sheet6.xml?ContentType=application/vnd.openxmlformats-officedocument.spreadsheetml.worksheet+xml">
        <DigestMethod Algorithm="http://www.w3.org/2001/04/xmlenc#sha256"/>
        <DigestValue>bkLU0OnlqsfumaZyKlElYMJlTXWrL67VhM0J/DYZq0E=</DigestValue>
      </Reference>
    </Manifest>
    <SignatureProperties>
      <SignatureProperty Id="idSignatureTime" Target="#idPackageSignature">
        <mdssi:SignatureTime xmlns:mdssi="http://schemas.openxmlformats.org/package/2006/digital-signature">
          <mdssi:Format>YYYY-MM-DDThh:mm:ssTZD</mdssi:Format>
          <mdssi:Value>2025-05-16T18:46:05Z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Vicepresidente</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2025-05-16T18:46:05Z</xd:SigningTime>
          <xd:SigningCertificate>
            <xd:Cert>
              <xd:CertDigest>
                <DigestMethod Algorithm="http://www.w3.org/2001/04/xmlenc#sha256"/>
                <DigestValue>TfggByVIu0gdN97rxsUJGYNpeYZiANxYeUXfwoLErz0=</DigestValue>
              </xd:CertDigest>
              <xd:IssuerSerial>
                <X509IssuerName>C=PY, O=DOCUMENTA S.A., SERIALNUMBER=RUC80050172-1, CN=CA-DOCUMENTA S.A.</X509IssuerName>
                <X509SerialNumber>5042018248925836650</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Vicepresidente</xd:CommitmentTypeQualifier>
            </xd:CommitmentTypeQualifiers>
          </xd:CommitmentTypeIndication>
        </xd:SignedDataObject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EAN</vt:lpstr>
      <vt:lpstr>EIE</vt:lpstr>
      <vt:lpstr>EVA</vt:lpstr>
      <vt:lpstr>EFE</vt:lpstr>
      <vt:lpstr>NOTAS</vt:lpstr>
      <vt:lpstr>Hoja1</vt:lpstr>
      <vt:lpstr>NOTAS!OLE_LINK2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2025-05-13T15:03:06Z</dcterms:modified>
  <cp:category/>
  <cp:contentStatus/>
</cp:coreProperties>
</file>