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sigs" ContentType="application/vnd.openxmlformats-package.digital-signature-origin"/>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filterPrivacy="1"/>
  <xr:revisionPtr revIDLastSave="236" documentId="10_ncr:200_{1F14F2CB-DAFB-4F86-8168-B004DE10DFCE}" xr6:coauthVersionLast="47" xr6:coauthVersionMax="47" xr10:uidLastSave="{DF106794-CEE0-48BF-AB5A-390D2B524CA0}"/>
  <bookViews>
    <workbookView xWindow="-120" yWindow="-120" windowWidth="20730" windowHeight="11160" tabRatio="568" activeTab="4" xr2:uid="{00000000-000D-0000-FFFF-FFFF00000000}"/>
  </bookViews>
  <sheets>
    <sheet name="EAN" sheetId="23" r:id="rId1"/>
    <sheet name="EIE" sheetId="24" r:id="rId2"/>
    <sheet name="EVA" sheetId="25" r:id="rId3"/>
    <sheet name="EFE" sheetId="26" r:id="rId4"/>
    <sheet name="NOTAS" sheetId="27"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141" i="27" l="1"/>
  <c r="C141" i="27"/>
  <c r="D116" i="27"/>
  <c r="C116" i="27"/>
  <c r="C14" i="25"/>
  <c r="C14" i="23" l="1"/>
  <c r="C20" i="23" l="1"/>
  <c r="C21" i="23" s="1"/>
  <c r="E98" i="27" l="1"/>
  <c r="D98" i="27"/>
  <c r="D168" i="27"/>
  <c r="C168" i="27"/>
  <c r="D174" i="27"/>
  <c r="C174" i="27"/>
  <c r="D161" i="27"/>
  <c r="C161" i="27"/>
  <c r="C155" i="27"/>
  <c r="D20" i="23"/>
  <c r="D126" i="27"/>
  <c r="C126" i="27"/>
  <c r="D183" i="27"/>
  <c r="C183" i="27"/>
  <c r="D155" i="27"/>
  <c r="E133" i="27"/>
  <c r="D133" i="27"/>
  <c r="C26" i="26"/>
  <c r="D26" i="26"/>
  <c r="C13" i="25"/>
  <c r="D10" i="24" l="1"/>
  <c r="C10" i="24"/>
  <c r="B4" i="24" l="1"/>
  <c r="B4" i="26" s="1"/>
  <c r="D82" i="27" l="1"/>
  <c r="D19" i="26" l="1"/>
  <c r="D16" i="24"/>
  <c r="D14" i="23"/>
  <c r="D21" i="23" s="1"/>
  <c r="D23" i="23" s="1"/>
  <c r="D28" i="26" l="1"/>
  <c r="D17" i="24"/>
  <c r="C16" i="24" l="1"/>
  <c r="E94" i="27" l="1"/>
  <c r="D94" i="27"/>
  <c r="D7" i="26" l="1"/>
  <c r="B202" i="27" s="1"/>
  <c r="D148" i="27"/>
  <c r="D112" i="27"/>
  <c r="E130" i="27" s="1"/>
  <c r="D137" i="27" s="1"/>
  <c r="C19" i="26"/>
  <c r="C28" i="26" l="1"/>
  <c r="D146" i="27"/>
  <c r="C23" i="23"/>
  <c r="C148" i="27"/>
  <c r="C112" i="27"/>
  <c r="C146" i="27" l="1"/>
  <c r="D130" i="27"/>
  <c r="C137" i="27" s="1"/>
  <c r="D152" i="27"/>
  <c r="D179" i="27" l="1"/>
  <c r="D159" i="27"/>
  <c r="C152" i="27"/>
  <c r="C179" i="27" l="1"/>
  <c r="C159" i="27"/>
  <c r="C17" i="24"/>
  <c r="D14" i="25" s="1"/>
  <c r="E15" i="25" s="1"/>
  <c r="C7" i="26" l="1"/>
  <c r="B188" i="27" s="1"/>
</calcChain>
</file>

<file path=xl/sharedStrings.xml><?xml version="1.0" encoding="utf-8"?>
<sst xmlns="http://schemas.openxmlformats.org/spreadsheetml/2006/main" count="259" uniqueCount="177">
  <si>
    <t>ACTIVO</t>
  </si>
  <si>
    <t>TOTAL ACTIVO BRUTO</t>
  </si>
  <si>
    <t>PASIVO</t>
  </si>
  <si>
    <t xml:space="preserve">TOTAL ACTIVO NETO </t>
  </si>
  <si>
    <t>CUOTAS PARTES EN CIRCULACIÓN</t>
  </si>
  <si>
    <t xml:space="preserve">VALOR CUOTA PARTE AL CIERRE </t>
  </si>
  <si>
    <t>INGRESO</t>
  </si>
  <si>
    <t>TOTAL INGRESOS</t>
  </si>
  <si>
    <t>EGRESOS</t>
  </si>
  <si>
    <t>Comisión por Administración</t>
  </si>
  <si>
    <t>TOTAL EGRESOS</t>
  </si>
  <si>
    <t>RESULTADO DEL EJERCICIO</t>
  </si>
  <si>
    <t>CUENTA</t>
  </si>
  <si>
    <t>APORTANTES</t>
  </si>
  <si>
    <t>RESULTADO</t>
  </si>
  <si>
    <t>SALDO AL INICIO</t>
  </si>
  <si>
    <t>MOVIMIENTO DEL PERÍODO</t>
  </si>
  <si>
    <t>Suscripciones</t>
  </si>
  <si>
    <t>Rescates</t>
  </si>
  <si>
    <t>Resultado del período</t>
  </si>
  <si>
    <t>SALDO AL FINAL DEL PERÍODO</t>
  </si>
  <si>
    <t>CONCEPTO</t>
  </si>
  <si>
    <t>Causas de las variaciones del efectivo</t>
  </si>
  <si>
    <t>Actividades Operativas</t>
  </si>
  <si>
    <t>Cambios en activos y pasivos operativos</t>
  </si>
  <si>
    <t>Flujo neto de efectivo generado por actividades operativas</t>
  </si>
  <si>
    <t>Actividades de financiación</t>
  </si>
  <si>
    <t xml:space="preserve">Rescates </t>
  </si>
  <si>
    <t>Flujo neto de efectivo generado por (utilizado) en actividades de financiación</t>
  </si>
  <si>
    <t>Saldo Final de efectivo</t>
  </si>
  <si>
    <t>Efectivo al inicio del periodo</t>
  </si>
  <si>
    <t>Comisiones pagadas</t>
  </si>
  <si>
    <t>Instrumento</t>
  </si>
  <si>
    <t>Sector</t>
  </si>
  <si>
    <t>País</t>
  </si>
  <si>
    <t>Fecha
Compra</t>
  </si>
  <si>
    <t>Moneda</t>
  </si>
  <si>
    <t>Monto</t>
  </si>
  <si>
    <t>Val. Compra</t>
  </si>
  <si>
    <t>Val. Contable</t>
  </si>
  <si>
    <t>TOTAL PASIVO</t>
  </si>
  <si>
    <t>ESTADO DEL ACTIVO NETO</t>
  </si>
  <si>
    <t>ESTADO DE INGRESOS Y EGRESOS</t>
  </si>
  <si>
    <t>ESTADO DE VARIACIÓN DEL ACTIVO NETO</t>
  </si>
  <si>
    <t>ESTADO DE FLUJO DE EFECTIVO</t>
  </si>
  <si>
    <t>NOTAS A LOS ESTADOS FINANCIEROS</t>
  </si>
  <si>
    <t>1) Información Básica del Fondo</t>
  </si>
  <si>
    <t>2) Información sobre la Administradora</t>
  </si>
  <si>
    <t xml:space="preserve">    2.1) Información General</t>
  </si>
  <si>
    <t>Inversiones</t>
  </si>
  <si>
    <t>COMPOSICION DE LAS INVERSIONES DEL FONDO</t>
  </si>
  <si>
    <t>En USD.</t>
  </si>
  <si>
    <t>(DOLARES)</t>
  </si>
  <si>
    <t>%
De las Inversiones con Relac. al Pat. Neto del Fondo</t>
  </si>
  <si>
    <t>FONDO DE INVERSIÓN NAVES INDUSTRIALES</t>
  </si>
  <si>
    <t>ANEXO I</t>
  </si>
  <si>
    <t>ÍNDICE</t>
  </si>
  <si>
    <t xml:space="preserve">    2.2) Entidad encargada de la Custodia</t>
  </si>
  <si>
    <t>3) Criterios Contables Aplicados</t>
  </si>
  <si>
    <t>Tipo de cambio comprador</t>
  </si>
  <si>
    <t xml:space="preserve">Tipo de cambio vendedor       </t>
  </si>
  <si>
    <t>La entidad aplica el principio de lo devengado para el reconocimiento de los ingresos y la imputación de costos.</t>
  </si>
  <si>
    <t>Los resultados por ajuste de precio o venta de inversiones sobre la par, si hubieran, se reconocen como ingresos extraordinarios.</t>
  </si>
  <si>
    <t>a) Posición en Moneda Extranjera:</t>
  </si>
  <si>
    <t>DETALLE</t>
  </si>
  <si>
    <t>MONEDA EXTRANJERA</t>
  </si>
  <si>
    <t>CAMBIO VIGENTE</t>
  </si>
  <si>
    <t>CLASE</t>
  </si>
  <si>
    <t>MONTO</t>
  </si>
  <si>
    <t>ACTIVOS</t>
  </si>
  <si>
    <t>Disponibilidad</t>
  </si>
  <si>
    <t>USD</t>
  </si>
  <si>
    <t>PASIVOS</t>
  </si>
  <si>
    <t>Concepto</t>
  </si>
  <si>
    <t>TOTAL</t>
  </si>
  <si>
    <t>_Información Estadística</t>
  </si>
  <si>
    <t>MES</t>
  </si>
  <si>
    <t>VALOR CUOTA</t>
  </si>
  <si>
    <t>PATRIMONIO NETO DEL FONDO</t>
  </si>
  <si>
    <t>N° DE PARTICIPES</t>
  </si>
  <si>
    <t>4) Composición de las Cuentas</t>
  </si>
  <si>
    <t>CUENTAS</t>
  </si>
  <si>
    <t>1er. TRIMESTRE</t>
  </si>
  <si>
    <t>Inmueble</t>
  </si>
  <si>
    <t>Inmobiliario</t>
  </si>
  <si>
    <t>Paraguay</t>
  </si>
  <si>
    <t>TOTAL DISPONIBILIDADES</t>
  </si>
  <si>
    <t xml:space="preserve">-   </t>
  </si>
  <si>
    <t>TOTAL COMISION ACUMULADA</t>
  </si>
  <si>
    <t>(-) TOTAL DEVOLUCION DE COMISION</t>
  </si>
  <si>
    <t>TOTAL GENERAL</t>
  </si>
  <si>
    <t>Inversiones ANEXO I</t>
  </si>
  <si>
    <t>Pago de Rendimientos</t>
  </si>
  <si>
    <t>OTROS EGRESOS</t>
  </si>
  <si>
    <t>Patente</t>
  </si>
  <si>
    <t>Detalle</t>
  </si>
  <si>
    <t>Comisión por Gestión</t>
  </si>
  <si>
    <t>Préstamo</t>
  </si>
  <si>
    <t>TOTAL ACTIVO</t>
  </si>
  <si>
    <t>POSICIÓN NETA</t>
  </si>
  <si>
    <t>Otras Comisiones</t>
  </si>
  <si>
    <t>Gastos a Devengar</t>
  </si>
  <si>
    <t>Administrativos</t>
  </si>
  <si>
    <t>Préstamo Banco Local</t>
  </si>
  <si>
    <t>Servicios</t>
  </si>
  <si>
    <t>Fondo Mutuo Disponible USD</t>
  </si>
  <si>
    <r>
      <rPr>
        <sz val="11"/>
        <rFont val="Gantari"/>
      </rPr>
      <t>Banco GNB Paraguay</t>
    </r>
  </si>
  <si>
    <r>
      <t xml:space="preserve">Disponibilidades </t>
    </r>
    <r>
      <rPr>
        <b/>
        <sz val="11"/>
        <color rgb="FF000000"/>
        <rFont val="Gantari"/>
      </rPr>
      <t>(Nota 4.1)</t>
    </r>
  </si>
  <si>
    <t>La valorización de las inversiones aplicadas en el fondo están constituidas su valor de costo histórico.</t>
  </si>
  <si>
    <t>LA ADMINISTRADORA será responsable de la administración del FONDO DE INVERSIÓN NAVES INDUSTRIALES, que en adelante se denominará FONDO NAVES, registrado en la Comisión Nacional de Valores de conformidad con la Resolución N.º 19E/20 de fecha 02/07/2020, el cual se regirá por el REGLAMENTO INTERNO, aprobado por Resolución 19E/20 de fecha 02/07/2020. El objeto del FONDO NAVES será invertir en la construcción de galpones industriales. Está dirigido a personas físicas y jurídicas. El riesgo del inversionista estará determinado por la naturaleza de los activos del FONDO NAVES, de acuerdo con lo expuesto en la política de inversiones.</t>
  </si>
  <si>
    <r>
      <t>PARAGUAY FUNDS ADMINISTRADORA DE FONDOS MUTUOS S.A. ha sido constituida por Escritura Pública N.º 41, de fecha 20 de octubre de 2006, pasada ante la Esc. Karen Alice Notario Frutos, en la que constan su denominación, domicilio, duración, objeto, formas de administración y demás requisitos legales para su funcionamiento, inscripta en la Dirección General de los Registros Públicos en la Sección Personas Jurídicas y Asociaciones bajo el N.º 212, folio 2859, Serie “D”, en fecha 19 de febrero de 2007; y en el registro Público de Comercio, bajo el N.º 112, Serie “E”, folio 873 y siguientes, Sección Contratos, en fecha 19 de febrero de 2007. Posteriormente complementada por Escritura Pública N.º 3 de fecha 11 de enero de 2007, autorizada por la N. P. Karen Alice Notario Frutos, de cuyo testimonio se tomó razón en la Dirección General de los Registros Públicos, Sección Personas Jurídicas y Asociaciones, bajo el N.º 23, al folio 2872, Serie “D”, y en el Registro Público de Comercio, bajo el N.º 113, Serie “E”, al folio 886 y siguientes, Sección Contratos, ambas del 19 de febrero de 2007. Y por Escritura Pública Complementaria N.º 125, de fecha 24 de julio de 2008, pasada ante el Esc. Martín José Troche Robbiani, inscripta en la Dirección General de los Registros Públicos en la Sección Personas Jurídicas y Asociaciones bajo el N.º 355, folio 4420 y siguientes, Serie ”B”; y en el registro Público de Comercio, bajo el N.º 534, Serie “D”, folio 5488, Sección Contratos, en fecha 24/07/2008. Por Escritura Pública N.º 489 de fecha 29/07/2013 y Escritura Pública Complementaria N.º 984 de fecha 07/11/2013, pasada ante el Esc. Luis Enrique Peroni Giralt, se ha formalizado la Protocolización de las Actas de Asambleas Generales Extraordinaria de accionistas N.º 11/2012 de fecha 18/10/2012 y culminada luego del cuarto intermedio según Acta N.º 12/2012 de fecha 15/11/2012 en la que se modificó la denominación social por CADIEM Administradora de Fondos Mutuos S.A.</t>
    </r>
    <r>
      <rPr>
        <b/>
        <sz val="11"/>
        <color theme="1"/>
        <rFont val="Gantari"/>
      </rPr>
      <t xml:space="preserve"> </t>
    </r>
    <r>
      <rPr>
        <sz val="11"/>
        <color theme="1"/>
        <rFont val="Gantari"/>
      </rPr>
      <t>y se modificaron sus estatutos sociales y la Asamblea General Ordinaria N.º 13/2013 de fecha 30/04/2013, la cual pasó a cuarto intermedio y prosiguió según Acta N.º 14/2013 de fecha 30/05/2013; inscriptas en la Dirección Gral. de Registros Públicos en el Registro de Personas Jurídicas y Asociaciones bajo el N.º 1399 folio 14709 y siguientes, Serie E, en fecha 27/11/2013; y en el Registro Público de Comercio, Reg. de Contratos, bajo el N.º 366, al folio 2825 y siguientes, Serie H, en fecha 27/11/2013. Por Escritura Pública N.º 1227 de fecha 28/12/2016, pasada ante el Esc. Luis Enrique Peroni Giralt, se ha formalizado la Protocolización de las Actas de Asambleas Generales Extraordinaria de accionistas N.º 17/2016 de fecha 30/03/2016 en la que se modificó la denominación social por CADIEM Administradora de Fondos Patrimoniales de Inversión S.A. y se modificaron sus estatutos sociales; inscriptas en la Dirección Gral. de Registros Públicos en el Registro de Personas Jurídicas y Asociaciones bajo el N.º 1 folio 01 y siguientes, Serie Comercial, en fecha 02/02/2017; y en el Registro Público de Comercio, Reg. de Contratos, bajo el N.º 01, al folio 1 al 20, Serie Comercial, en fecha 02/02/2017.</t>
    </r>
  </si>
  <si>
    <t>Garantía de Alquiler</t>
  </si>
  <si>
    <t>Cadiem AFPISA, es la encargada de la custodia de activos del Fondo. Si hubiese títulos físicos serán resguardados en la Caja de Valores del Paraguay.</t>
  </si>
  <si>
    <t>Prestamos Financieros</t>
  </si>
  <si>
    <t>Los estados financieros se han preparado de acuerdo con normas contables y criterios de valuación dictados por la Superintendencia de Valores y con normas de información financiera vigentes en el Paraguay dictadas por el Consejo de Contadores Públicos del Paraguay.</t>
  </si>
  <si>
    <t xml:space="preserve">b) Diferencia de Cambio en Moneda Extranjera: </t>
  </si>
  <si>
    <t>ENERO</t>
  </si>
  <si>
    <t>FEBRERO</t>
  </si>
  <si>
    <t>MARZO</t>
  </si>
  <si>
    <t>Las operaciones del Fondo se realizan y liquidan en una única moneda, por lo que no generan diferencias cambiarias.</t>
  </si>
  <si>
    <t>Correspondiente al 31/12/2024 con cifras comparativas al 31/12/2023</t>
  </si>
  <si>
    <t>Otros Ingresos</t>
  </si>
  <si>
    <t>Cuentas a Cobrar</t>
  </si>
  <si>
    <t>Otros Créditos</t>
  </si>
  <si>
    <t>Obligaciones por Servicios</t>
  </si>
  <si>
    <t>Acreedores por Operación</t>
  </si>
  <si>
    <t>Ingreso a Realizar</t>
  </si>
  <si>
    <t>Financiera Finexpar SAECA</t>
  </si>
  <si>
    <r>
      <t xml:space="preserve">Cuentas a cobrar  </t>
    </r>
    <r>
      <rPr>
        <b/>
        <sz val="11"/>
        <color rgb="FF000000"/>
        <rFont val="Gantari"/>
      </rPr>
      <t>(Nota 4.2)</t>
    </r>
  </si>
  <si>
    <r>
      <t xml:space="preserve">IVA Crédito </t>
    </r>
    <r>
      <rPr>
        <b/>
        <sz val="11"/>
        <color theme="1"/>
        <rFont val="Gantari"/>
      </rPr>
      <t>(Nota 4.3)</t>
    </r>
  </si>
  <si>
    <r>
      <t xml:space="preserve">Otros Créditos </t>
    </r>
    <r>
      <rPr>
        <b/>
        <sz val="11"/>
        <color theme="1"/>
        <rFont val="Gantari"/>
      </rPr>
      <t>(Nota 4.4)</t>
    </r>
  </si>
  <si>
    <r>
      <t xml:space="preserve">Préstamo  </t>
    </r>
    <r>
      <rPr>
        <b/>
        <sz val="11"/>
        <color rgb="FF000000"/>
        <rFont val="Gantari"/>
      </rPr>
      <t>(Nota 4.5)</t>
    </r>
  </si>
  <si>
    <r>
      <t xml:space="preserve">Comisiones a pagar a la administradora </t>
    </r>
    <r>
      <rPr>
        <b/>
        <sz val="11"/>
        <color rgb="FF000000"/>
        <rFont val="Gantari"/>
      </rPr>
      <t>(Nota 4.6)</t>
    </r>
  </si>
  <si>
    <t>Anticipos</t>
  </si>
  <si>
    <t>Nave SL</t>
  </si>
  <si>
    <r>
      <t xml:space="preserve">    </t>
    </r>
    <r>
      <rPr>
        <b/>
        <sz val="11"/>
        <color theme="1"/>
        <rFont val="Gantari"/>
      </rPr>
      <t xml:space="preserve">4.5) </t>
    </r>
    <r>
      <rPr>
        <b/>
        <u/>
        <sz val="11"/>
        <color theme="1"/>
        <rFont val="Gantari"/>
      </rPr>
      <t>Préstamo</t>
    </r>
    <r>
      <rPr>
        <u/>
        <sz val="11"/>
        <color theme="1"/>
        <rFont val="Gantari"/>
      </rPr>
      <t>:</t>
    </r>
    <r>
      <rPr>
        <sz val="11"/>
        <color theme="1"/>
        <rFont val="Gantari"/>
      </rPr>
      <t xml:space="preserve"> El saldo corresponde a un préstamo operativo de corto plazo</t>
    </r>
  </si>
  <si>
    <r>
      <t xml:space="preserve">    </t>
    </r>
    <r>
      <rPr>
        <b/>
        <sz val="11"/>
        <color theme="1"/>
        <rFont val="Gantari"/>
      </rPr>
      <t xml:space="preserve">4.6) </t>
    </r>
    <r>
      <rPr>
        <b/>
        <u/>
        <sz val="11"/>
        <color theme="1"/>
        <rFont val="Gantari"/>
      </rPr>
      <t>Comisión a Pagar a la Administradora</t>
    </r>
    <r>
      <rPr>
        <u/>
        <sz val="11"/>
        <color theme="1"/>
        <rFont val="Gantari"/>
      </rPr>
      <t>:</t>
    </r>
    <r>
      <rPr>
        <sz val="11"/>
        <color theme="1"/>
        <rFont val="Gantari"/>
      </rPr>
      <t xml:space="preserve"> Esta compuesta por los saldos de las comisiones por administración del fondo del periodo.</t>
    </r>
  </si>
  <si>
    <t>Comisión por Administración.</t>
  </si>
  <si>
    <t>Ingresos a Realizar</t>
  </si>
  <si>
    <t>Comité de Vigilancia</t>
  </si>
  <si>
    <t>Fiscales</t>
  </si>
  <si>
    <r>
      <t xml:space="preserve">Deuda Operativa </t>
    </r>
    <r>
      <rPr>
        <b/>
        <sz val="11"/>
        <color rgb="FF000000"/>
        <rFont val="Gantari"/>
      </rPr>
      <t>(Nota 4.7)</t>
    </r>
  </si>
  <si>
    <t>Ingresos Operativos</t>
  </si>
  <si>
    <t>Proveedores</t>
  </si>
  <si>
    <t>Aumento en Inversiones / Bienes</t>
  </si>
  <si>
    <r>
      <t xml:space="preserve">Acreedores por Operaciones </t>
    </r>
    <r>
      <rPr>
        <b/>
        <sz val="11"/>
        <color rgb="FF000000"/>
        <rFont val="Gantari"/>
      </rPr>
      <t>(Nota 4.8)</t>
    </r>
  </si>
  <si>
    <r>
      <t xml:space="preserve">    </t>
    </r>
    <r>
      <rPr>
        <b/>
        <sz val="11"/>
        <color theme="1"/>
        <rFont val="Gantari"/>
      </rPr>
      <t xml:space="preserve">4.1) </t>
    </r>
    <r>
      <rPr>
        <b/>
        <u/>
        <sz val="11"/>
        <color theme="1"/>
        <rFont val="Gantari"/>
      </rPr>
      <t xml:space="preserve">Disponibilidades: </t>
    </r>
    <r>
      <rPr>
        <sz val="11"/>
        <color theme="1"/>
        <rFont val="Gantari"/>
      </rPr>
      <t>Esta cuenta refleja los saldos mantenidos en las distintas cuentas bancarias al cierre.</t>
    </r>
  </si>
  <si>
    <r>
      <t xml:space="preserve">    </t>
    </r>
    <r>
      <rPr>
        <b/>
        <sz val="11"/>
        <color theme="1"/>
        <rFont val="Gantari"/>
      </rPr>
      <t xml:space="preserve">4.4) </t>
    </r>
    <r>
      <rPr>
        <b/>
        <u/>
        <sz val="11"/>
        <color theme="1"/>
        <rFont val="Gantari"/>
      </rPr>
      <t>Otros Créditos:</t>
    </r>
    <r>
      <rPr>
        <b/>
        <sz val="11"/>
        <color theme="1"/>
        <rFont val="Gantari"/>
      </rPr>
      <t xml:space="preserve"> </t>
    </r>
    <r>
      <rPr>
        <sz val="11"/>
        <color theme="1"/>
        <rFont val="Gantari"/>
      </rPr>
      <t>El detalle del saldo es el siguiente:</t>
    </r>
  </si>
  <si>
    <r>
      <t xml:space="preserve">    </t>
    </r>
    <r>
      <rPr>
        <b/>
        <sz val="11"/>
        <color theme="1"/>
        <rFont val="Gantari"/>
      </rPr>
      <t xml:space="preserve">4.7) </t>
    </r>
    <r>
      <rPr>
        <b/>
        <u/>
        <sz val="11"/>
        <color theme="1"/>
        <rFont val="Gantari"/>
      </rPr>
      <t>Deuda Operativa</t>
    </r>
    <r>
      <rPr>
        <u/>
        <sz val="11"/>
        <color theme="1"/>
        <rFont val="Gantari"/>
      </rPr>
      <t>:</t>
    </r>
    <r>
      <rPr>
        <sz val="11"/>
        <color theme="1"/>
        <rFont val="Gantari"/>
      </rPr>
      <t xml:space="preserve"> El saldo es el siguiente.</t>
    </r>
  </si>
  <si>
    <r>
      <t xml:space="preserve">    </t>
    </r>
    <r>
      <rPr>
        <b/>
        <sz val="11"/>
        <color theme="1"/>
        <rFont val="Gantari"/>
      </rPr>
      <t xml:space="preserve">4.8) </t>
    </r>
    <r>
      <rPr>
        <b/>
        <u/>
        <sz val="11"/>
        <color theme="1"/>
        <rFont val="Gantari"/>
      </rPr>
      <t>Acreedores por Operaciones</t>
    </r>
    <r>
      <rPr>
        <u/>
        <sz val="11"/>
        <color theme="1"/>
        <rFont val="Gantari"/>
      </rPr>
      <t>:</t>
    </r>
    <r>
      <rPr>
        <sz val="11"/>
        <color theme="1"/>
        <rFont val="Gantari"/>
      </rPr>
      <t xml:space="preserve"> Esta compuesto por el siguiente saldo:</t>
    </r>
  </si>
  <si>
    <t xml:space="preserve">Acreedores Varios </t>
  </si>
  <si>
    <t xml:space="preserve">Intereses Prestamo </t>
  </si>
  <si>
    <r>
      <t xml:space="preserve">Resultado por tenencia de inversiones </t>
    </r>
    <r>
      <rPr>
        <b/>
        <sz val="11"/>
        <color theme="1"/>
        <rFont val="Gantari"/>
      </rPr>
      <t>(Nota 4.9)</t>
    </r>
  </si>
  <si>
    <r>
      <t xml:space="preserve">Intereses por Préstamo </t>
    </r>
    <r>
      <rPr>
        <b/>
        <sz val="11"/>
        <color theme="1"/>
        <rFont val="Gantari"/>
      </rPr>
      <t>(Nota 4.10)</t>
    </r>
  </si>
  <si>
    <r>
      <t xml:space="preserve">Otros Egresos </t>
    </r>
    <r>
      <rPr>
        <b/>
        <sz val="11"/>
        <color theme="1"/>
        <rFont val="Gantari"/>
      </rPr>
      <t>(Nota 4.11)</t>
    </r>
  </si>
  <si>
    <r>
      <t xml:space="preserve">    </t>
    </r>
    <r>
      <rPr>
        <b/>
        <sz val="11"/>
        <color theme="1"/>
        <rFont val="Gantari"/>
      </rPr>
      <t xml:space="preserve">4.10) </t>
    </r>
    <r>
      <rPr>
        <b/>
        <u/>
        <sz val="11"/>
        <color theme="1"/>
        <rFont val="Gantari"/>
      </rPr>
      <t>Interes por Prestamo</t>
    </r>
    <r>
      <rPr>
        <u/>
        <sz val="11"/>
        <color theme="1"/>
        <rFont val="Gantari"/>
      </rPr>
      <t>:</t>
    </r>
    <r>
      <rPr>
        <sz val="11"/>
        <color theme="1"/>
        <rFont val="Gantari"/>
      </rPr>
      <t xml:space="preserve"> Esta compuesto por el siguiente saldo:</t>
    </r>
  </si>
  <si>
    <r>
      <t xml:space="preserve">    </t>
    </r>
    <r>
      <rPr>
        <b/>
        <sz val="11"/>
        <color theme="1"/>
        <rFont val="Gantari"/>
      </rPr>
      <t xml:space="preserve">4.11) </t>
    </r>
    <r>
      <rPr>
        <b/>
        <u/>
        <sz val="11"/>
        <color theme="1"/>
        <rFont val="Gantari"/>
      </rPr>
      <t>Otros Ingresos / Otros Egresos</t>
    </r>
    <r>
      <rPr>
        <u/>
        <sz val="11"/>
        <color theme="1"/>
        <rFont val="Gantari"/>
      </rPr>
      <t>:</t>
    </r>
    <r>
      <rPr>
        <sz val="11"/>
        <color theme="1"/>
        <rFont val="Gantari"/>
      </rPr>
      <t xml:space="preserve"> Esta cuenta se compone por importes que no son parte de las operaciones ordinarias.</t>
    </r>
  </si>
  <si>
    <r>
      <t xml:space="preserve">    </t>
    </r>
    <r>
      <rPr>
        <b/>
        <sz val="11"/>
        <color theme="1"/>
        <rFont val="Gantari"/>
      </rPr>
      <t xml:space="preserve">4.9) </t>
    </r>
    <r>
      <rPr>
        <b/>
        <u/>
        <sz val="11"/>
        <color theme="1"/>
        <rFont val="Gantari"/>
      </rPr>
      <t xml:space="preserve">Resultado por tenencia de inversiones: </t>
    </r>
    <r>
      <rPr>
        <sz val="11"/>
        <color theme="1"/>
        <rFont val="Gantari"/>
      </rPr>
      <t xml:space="preserve">Este saldo comprende los rendimientos generados por las inversiones de </t>
    </r>
  </si>
  <si>
    <t>liquidez que posee el fondo durante el período reportado.</t>
  </si>
  <si>
    <t>Resultado por Tenencia</t>
  </si>
  <si>
    <t>La comisión de administración que se está utilizando es de hasta 1,30% anual más IVA. Esta comisión se calcula diariamente sobre el patrimonio neto, bajo gestión y se paga mensualmente a la administradora, generalmente el primer día hábil del mes siguiente al cierre.</t>
  </si>
  <si>
    <t>Correspondiente al 31/03/2025 con cifras comparativas al 31/03/2024</t>
  </si>
  <si>
    <t>TOTAL 31/03/2025</t>
  </si>
  <si>
    <t xml:space="preserve">El período que cubre los Estados Contables es del 01 de enero al 31 de marzo del 2025 de forma comparativa con el mismo periodo del año anterior. </t>
  </si>
  <si>
    <t>Interés por Préstamo</t>
  </si>
  <si>
    <r>
      <rPr>
        <b/>
        <sz val="11"/>
        <color theme="1"/>
        <rFont val="Gantari"/>
      </rPr>
      <t xml:space="preserve">    4.3) </t>
    </r>
    <r>
      <rPr>
        <b/>
        <u/>
        <sz val="11"/>
        <color theme="1"/>
        <rFont val="Gantari"/>
      </rPr>
      <t>IVA Crédito</t>
    </r>
    <r>
      <rPr>
        <b/>
        <sz val="11"/>
        <color theme="1"/>
        <rFont val="Gantari"/>
      </rPr>
      <t xml:space="preserve">: </t>
    </r>
    <r>
      <rPr>
        <sz val="11"/>
        <color theme="1"/>
        <rFont val="Gantari"/>
      </rPr>
      <t>La composición del saldo de la cuenta al 31 de marzo de 2025, comparativo con el ejercicio anterior, se expone a continuación:</t>
    </r>
  </si>
  <si>
    <t>Anticipo Financiero</t>
  </si>
  <si>
    <t>Compra de Instrumentos</t>
  </si>
  <si>
    <t>Aumento (Disminución) en Otros Pasivos</t>
  </si>
  <si>
    <t>SALDO AL 31/03/2025</t>
  </si>
  <si>
    <t>31/12/2024</t>
  </si>
  <si>
    <t>Las 4 Notas y el Anexo I que acompañan son parte integrante de estos Estados Financieros</t>
  </si>
  <si>
    <r>
      <t xml:space="preserve">Comisión por Administración </t>
    </r>
    <r>
      <rPr>
        <b/>
        <sz val="11"/>
        <color theme="1"/>
        <rFont val="Gantari"/>
      </rPr>
      <t>(Nota 3.C)</t>
    </r>
  </si>
  <si>
    <t>c) Gastos Operacionales y comisión de la Sociedad Administradora:</t>
  </si>
  <si>
    <t>Intereses a Pagar</t>
  </si>
  <si>
    <t>(-) Intereses a Devengar</t>
  </si>
  <si>
    <r>
      <t xml:space="preserve">    </t>
    </r>
    <r>
      <rPr>
        <b/>
        <sz val="11"/>
        <color theme="1"/>
        <rFont val="Gantari"/>
      </rPr>
      <t xml:space="preserve">4.2) </t>
    </r>
    <r>
      <rPr>
        <b/>
        <u/>
        <sz val="11"/>
        <color theme="1"/>
        <rFont val="Gantari"/>
      </rPr>
      <t>Cuentas por Cobrar:</t>
    </r>
    <r>
      <rPr>
        <sz val="11"/>
        <color theme="1"/>
        <rFont val="Gantari"/>
      </rPr>
      <t xml:space="preserve"> En esta cuenta no se exponen saldos a la fecha.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</si>
</sst>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1" formatCode="_ * #,##0_ ;_ * \-#,##0_ ;_ * &quot;-&quot;_ ;_ @_ "/>
    <numFmt numFmtId="43" formatCode="_ * #,##0.00_ ;_ * \-#,##0.00_ ;_ * &quot;-&quot;??_ ;_ @_ "/>
    <numFmt numFmtId="164" formatCode="_-* #,##0_-;\-* #,##0_-;_-* &quot;-&quot;_-;_-@_-"/>
    <numFmt numFmtId="165" formatCode="_-* #,##0.00_-;\-* #,##0.00_-;_-* &quot;-&quot;??_-;_-@_-"/>
    <numFmt numFmtId="166" formatCode="_ * #,##0.000000_ ;_ * \-#,##0.000000_ ;_ * &quot;-&quot;_ ;_ @_ "/>
    <numFmt numFmtId="167" formatCode="_ * #,##0.00_ ;_ * \-#,##0.00_ ;_ * &quot;-&quot;_ ;_ @_ "/>
    <numFmt numFmtId="168" formatCode="_ * #,##0.000000_ ;_ * \-#,##0.000000_ ;_ * &quot;-&quot;??????_ ;_ @_ "/>
    <numFmt numFmtId="169" formatCode="_(* #,##0.00_);_(* \(#,##0.00\);_(* &quot;-&quot;??_);_(@_)"/>
    <numFmt numFmtId="170" formatCode="#,##0_);\(#,##0\);\ &quot;-&quot;_)"/>
    <numFmt numFmtId="171" formatCode="_-* #,##0.00_-;\-* #,##0.00_-;_-* &quot;-&quot;_-;_-@_-"/>
    <numFmt numFmtId="172" formatCode="#0"/>
    <numFmt numFmtId="173" formatCode="_-* #,##0.000_-;\-* #,##0.000_-;_-* &quot;-&quot;_-;_-@_-"/>
    <numFmt numFmtId="174" formatCode="_-* #,##0.000000_-;\-* #,##0.000000_-;_-* &quot;-&quot;_-;_-@_-"/>
  </numFmts>
  <fonts count="25" x14ac:knownFonts="1">
    <font>
      <sz val="11"/>
      <color theme="1"/>
      <name val="Calibri"/>
      <family val="2"/>
      <scheme val="minor"/>
    </font>
    <font>
      <sz val="11"/>
      <color theme="1"/>
      <name val="Calibri"/>
      <family val="2"/>
      <scheme val="minor"/>
    </font>
    <font>
      <sz val="10"/>
      <name val="Arial"/>
      <family val="2"/>
    </font>
    <font>
      <sz val="10"/>
      <name val="Verdana"/>
      <family val="2"/>
    </font>
    <font>
      <sz val="8"/>
      <name val="Verdana"/>
      <family val="2"/>
    </font>
    <font>
      <sz val="10"/>
      <color indexed="8"/>
      <name val="Arial"/>
      <family val="2"/>
    </font>
    <font>
      <u/>
      <sz val="11"/>
      <color theme="10"/>
      <name val="Calibri"/>
      <family val="2"/>
      <scheme val="minor"/>
    </font>
    <font>
      <sz val="8"/>
      <name val="Calibri"/>
      <family val="2"/>
      <scheme val="minor"/>
    </font>
    <font>
      <b/>
      <sz val="11"/>
      <color theme="1"/>
      <name val="Gantari"/>
    </font>
    <font>
      <sz val="11"/>
      <color theme="1"/>
      <name val="Gantari"/>
    </font>
    <font>
      <u/>
      <sz val="11"/>
      <color theme="10"/>
      <name val="Gantari"/>
    </font>
    <font>
      <sz val="11"/>
      <name val="Gantari"/>
    </font>
    <font>
      <b/>
      <sz val="11"/>
      <name val="Gantari"/>
    </font>
    <font>
      <b/>
      <sz val="11"/>
      <color indexed="72"/>
      <name val="Gantari"/>
    </font>
    <font>
      <sz val="11"/>
      <color indexed="8"/>
      <name val="Gantari"/>
    </font>
    <font>
      <b/>
      <sz val="11"/>
      <color indexed="8"/>
      <name val="Gantari"/>
    </font>
    <font>
      <b/>
      <u/>
      <sz val="11"/>
      <color indexed="8"/>
      <name val="Gantari"/>
    </font>
    <font>
      <b/>
      <u/>
      <sz val="11"/>
      <color theme="1"/>
      <name val="Gantari"/>
    </font>
    <font>
      <sz val="11"/>
      <color rgb="FF000000"/>
      <name val="Gantari"/>
    </font>
    <font>
      <b/>
      <sz val="11"/>
      <color rgb="FF000000"/>
      <name val="Gantari"/>
    </font>
    <font>
      <u/>
      <sz val="11"/>
      <color theme="1"/>
      <name val="Gantari"/>
    </font>
    <font>
      <b/>
      <sz val="8"/>
      <color theme="1"/>
      <name val="Gantari"/>
    </font>
    <font>
      <b/>
      <sz val="8"/>
      <color indexed="72"/>
      <name val="Gantari"/>
    </font>
    <font>
      <u/>
      <sz val="11"/>
      <name val="Gantari"/>
    </font>
    <font>
      <b/>
      <sz val="11"/>
      <color theme="0"/>
      <name val="Gantari"/>
    </font>
  </fonts>
  <fills count="4">
    <fill>
      <patternFill patternType="none"/>
    </fill>
    <fill>
      <patternFill patternType="gray125"/>
    </fill>
    <fill>
      <patternFill patternType="solid">
        <fgColor rgb="FFFFFFFF"/>
        <bgColor indexed="64"/>
      </patternFill>
    </fill>
    <fill>
      <patternFill patternType="solid">
        <fgColor theme="9" tint="0.39997558519241921"/>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5">
    <xf numFmtId="0" fontId="0" fillId="0" borderId="0"/>
    <xf numFmtId="164" fontId="1" fillId="0" borderId="0" applyFont="0" applyFill="0" applyBorder="0" applyAlignment="0" applyProtection="0"/>
    <xf numFmtId="0" fontId="2" fillId="0" borderId="0" applyNumberFormat="0" applyFont="0" applyFill="0" applyBorder="0" applyAlignment="0" applyProtection="0"/>
    <xf numFmtId="164" fontId="1" fillId="0" borderId="0" applyFont="0" applyFill="0" applyBorder="0" applyAlignment="0" applyProtection="0"/>
    <xf numFmtId="0" fontId="3" fillId="0" borderId="0"/>
    <xf numFmtId="0" fontId="3" fillId="0" borderId="0"/>
    <xf numFmtId="9" fontId="4" fillId="0" borderId="0" applyFont="0" applyFill="0" applyBorder="0" applyAlignment="0" applyProtection="0"/>
    <xf numFmtId="169" fontId="4" fillId="0" borderId="0" applyFont="0" applyFill="0" applyBorder="0" applyAlignment="0" applyProtection="0"/>
    <xf numFmtId="0" fontId="5" fillId="0" borderId="0"/>
    <xf numFmtId="0" fontId="6" fillId="0" borderId="0" applyNumberForma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5" fontId="4"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cellStyleXfs>
  <cellXfs count="221">
    <xf numFmtId="0" fontId="0" fillId="0" borderId="0" xfId="0"/>
    <xf numFmtId="0" fontId="9" fillId="0" borderId="0" xfId="0" applyFont="1"/>
    <xf numFmtId="0" fontId="10" fillId="0" borderId="0" xfId="9" applyFont="1" applyAlignment="1">
      <alignment horizontal="left" vertical="top"/>
    </xf>
    <xf numFmtId="0" fontId="11" fillId="0" borderId="0" xfId="2" applyFont="1" applyAlignment="1">
      <alignment horizontal="left" vertical="top"/>
    </xf>
    <xf numFmtId="0" fontId="11" fillId="0" borderId="0" xfId="0" applyFont="1"/>
    <xf numFmtId="0" fontId="12" fillId="0" borderId="14" xfId="2" applyFont="1" applyBorder="1" applyAlignment="1">
      <alignment horizontal="centerContinuous" vertical="top"/>
    </xf>
    <xf numFmtId="0" fontId="13" fillId="0" borderId="5" xfId="2" applyFont="1" applyBorder="1" applyAlignment="1">
      <alignment horizontal="centerContinuous" vertical="top"/>
    </xf>
    <xf numFmtId="0" fontId="13" fillId="0" borderId="6" xfId="2" applyFont="1" applyBorder="1" applyAlignment="1">
      <alignment horizontal="centerContinuous" vertical="top"/>
    </xf>
    <xf numFmtId="0" fontId="13" fillId="0" borderId="7" xfId="2" applyFont="1" applyBorder="1" applyAlignment="1">
      <alignment horizontal="centerContinuous" vertical="top"/>
    </xf>
    <xf numFmtId="14" fontId="13" fillId="0" borderId="5" xfId="2" applyNumberFormat="1" applyFont="1" applyBorder="1" applyAlignment="1">
      <alignment horizontal="centerContinuous" vertical="top"/>
    </xf>
    <xf numFmtId="0" fontId="11" fillId="0" borderId="0" xfId="0" applyFont="1" applyAlignment="1">
      <alignment horizontal="center" vertical="center" wrapText="1"/>
    </xf>
    <xf numFmtId="0" fontId="13" fillId="0" borderId="2" xfId="2" applyFont="1" applyBorder="1" applyAlignment="1">
      <alignment horizontal="center" vertical="center" wrapText="1"/>
    </xf>
    <xf numFmtId="0" fontId="14" fillId="0" borderId="10" xfId="0" applyFont="1" applyBorder="1" applyAlignment="1">
      <alignment horizontal="left" vertical="top"/>
    </xf>
    <xf numFmtId="0" fontId="14" fillId="0" borderId="11" xfId="0" applyFont="1" applyBorder="1" applyAlignment="1">
      <alignment horizontal="left" vertical="top"/>
    </xf>
    <xf numFmtId="0" fontId="14" fillId="0" borderId="11" xfId="0" applyFont="1" applyBorder="1" applyAlignment="1">
      <alignment vertical="top"/>
    </xf>
    <xf numFmtId="14" fontId="14" fillId="0" borderId="11" xfId="0" applyNumberFormat="1" applyFont="1" applyBorder="1" applyAlignment="1">
      <alignment horizontal="center" vertical="top"/>
    </xf>
    <xf numFmtId="0" fontId="14" fillId="0" borderId="11" xfId="0" applyFont="1" applyBorder="1" applyAlignment="1">
      <alignment horizontal="center" vertical="top"/>
    </xf>
    <xf numFmtId="4" fontId="14" fillId="0" borderId="11" xfId="0" applyNumberFormat="1" applyFont="1" applyBorder="1" applyAlignment="1">
      <alignment horizontal="right" vertical="top"/>
    </xf>
    <xf numFmtId="0" fontId="14" fillId="0" borderId="8" xfId="0" applyFont="1" applyBorder="1" applyAlignment="1">
      <alignment horizontal="left" vertical="top"/>
    </xf>
    <xf numFmtId="0" fontId="14" fillId="0" borderId="0" xfId="0" applyFont="1" applyAlignment="1">
      <alignment horizontal="left" vertical="top"/>
    </xf>
    <xf numFmtId="0" fontId="14" fillId="0" borderId="9" xfId="0" applyFont="1" applyBorder="1" applyAlignment="1">
      <alignment horizontal="left" vertical="top"/>
    </xf>
    <xf numFmtId="0" fontId="14" fillId="0" borderId="13" xfId="0" applyFont="1" applyBorder="1" applyAlignment="1">
      <alignment horizontal="left" vertical="top"/>
    </xf>
    <xf numFmtId="0" fontId="14" fillId="0" borderId="14" xfId="0" applyFont="1" applyBorder="1" applyAlignment="1">
      <alignment vertical="top"/>
    </xf>
    <xf numFmtId="14" fontId="14" fillId="0" borderId="14" xfId="0" applyNumberFormat="1" applyFont="1" applyBorder="1" applyAlignment="1">
      <alignment horizontal="center" vertical="top"/>
    </xf>
    <xf numFmtId="0" fontId="14" fillId="0" borderId="14" xfId="0" applyFont="1" applyBorder="1" applyAlignment="1">
      <alignment horizontal="center" vertical="top"/>
    </xf>
    <xf numFmtId="4" fontId="14" fillId="0" borderId="14" xfId="0" applyNumberFormat="1" applyFont="1" applyBorder="1" applyAlignment="1">
      <alignment horizontal="right" vertical="top"/>
    </xf>
    <xf numFmtId="0" fontId="14" fillId="0" borderId="14" xfId="0" applyFont="1" applyBorder="1" applyAlignment="1">
      <alignment horizontal="left" vertical="top"/>
    </xf>
    <xf numFmtId="0" fontId="15" fillId="0" borderId="0" xfId="0" applyFont="1" applyAlignment="1">
      <alignment vertical="top"/>
    </xf>
    <xf numFmtId="167" fontId="15" fillId="0" borderId="0" xfId="1" applyNumberFormat="1" applyFont="1" applyBorder="1" applyAlignment="1" applyProtection="1">
      <alignment horizontal="right" vertical="top"/>
    </xf>
    <xf numFmtId="0" fontId="15" fillId="0" borderId="0" xfId="1" applyNumberFormat="1" applyFont="1" applyBorder="1" applyAlignment="1" applyProtection="1">
      <alignment horizontal="right" vertical="top"/>
    </xf>
    <xf numFmtId="164" fontId="15" fillId="0" borderId="0" xfId="1" applyFont="1" applyBorder="1" applyAlignment="1" applyProtection="1">
      <alignment horizontal="right" vertical="top"/>
    </xf>
    <xf numFmtId="0" fontId="16" fillId="0" borderId="14" xfId="0" applyFont="1" applyBorder="1" applyAlignment="1">
      <alignment vertical="top"/>
    </xf>
    <xf numFmtId="167" fontId="15" fillId="0" borderId="14" xfId="1" applyNumberFormat="1" applyFont="1" applyBorder="1" applyAlignment="1" applyProtection="1">
      <alignment horizontal="right" vertical="top"/>
    </xf>
    <xf numFmtId="4" fontId="15" fillId="0" borderId="14" xfId="1" applyNumberFormat="1" applyFont="1" applyBorder="1" applyAlignment="1" applyProtection="1">
      <alignment horizontal="right" vertical="top"/>
    </xf>
    <xf numFmtId="4" fontId="11" fillId="0" borderId="0" xfId="0" applyNumberFormat="1" applyFont="1"/>
    <xf numFmtId="0" fontId="11" fillId="0" borderId="0" xfId="0" applyFont="1" applyAlignment="1">
      <alignment horizontal="centerContinuous"/>
    </xf>
    <xf numFmtId="4" fontId="11" fillId="0" borderId="0" xfId="0" applyNumberFormat="1" applyFont="1" applyAlignment="1">
      <alignment horizontal="centerContinuous"/>
    </xf>
    <xf numFmtId="0" fontId="13" fillId="0" borderId="1" xfId="2" applyFont="1" applyBorder="1" applyAlignment="1">
      <alignment horizontal="center" vertical="center" wrapText="1"/>
    </xf>
    <xf numFmtId="0" fontId="10" fillId="0" borderId="0" xfId="9" applyFont="1"/>
    <xf numFmtId="0" fontId="8" fillId="0" borderId="0" xfId="0" applyFont="1" applyAlignment="1">
      <alignment horizontal="left" wrapText="1"/>
    </xf>
    <xf numFmtId="0" fontId="9" fillId="0" borderId="0" xfId="0" applyFont="1" applyAlignment="1">
      <alignment horizontal="left" vertical="top" wrapText="1"/>
    </xf>
    <xf numFmtId="0" fontId="8" fillId="0" borderId="0" xfId="0" applyFont="1" applyAlignment="1">
      <alignment horizontal="left" vertical="center" wrapText="1"/>
    </xf>
    <xf numFmtId="0" fontId="9" fillId="0" borderId="0" xfId="0" applyFont="1" applyAlignment="1">
      <alignment horizontal="left" wrapText="1"/>
    </xf>
    <xf numFmtId="0" fontId="8" fillId="0" borderId="1" xfId="0" applyFont="1" applyBorder="1" applyAlignment="1">
      <alignment horizontal="center" vertical="center"/>
    </xf>
    <xf numFmtId="14" fontId="8" fillId="0" borderId="1" xfId="0" applyNumberFormat="1" applyFont="1" applyBorder="1" applyAlignment="1">
      <alignment horizontal="center" vertical="center"/>
    </xf>
    <xf numFmtId="0" fontId="9" fillId="0" borderId="1" xfId="0" applyFont="1" applyBorder="1" applyAlignment="1">
      <alignment horizontal="justify" vertical="center"/>
    </xf>
    <xf numFmtId="167" fontId="9" fillId="0" borderId="1" xfId="1" applyNumberFormat="1" applyFont="1" applyBorder="1" applyAlignment="1">
      <alignment horizontal="center" vertical="center"/>
    </xf>
    <xf numFmtId="0" fontId="8" fillId="0" borderId="2" xfId="0" applyFont="1" applyBorder="1" applyAlignment="1">
      <alignment horizontal="center" vertical="center" wrapText="1"/>
    </xf>
    <xf numFmtId="0" fontId="8" fillId="0" borderId="1" xfId="0" applyFont="1" applyBorder="1" applyAlignment="1">
      <alignment horizontal="center" vertical="center" wrapText="1"/>
    </xf>
    <xf numFmtId="0" fontId="8" fillId="0" borderId="10" xfId="0" applyFont="1" applyBorder="1" applyAlignment="1">
      <alignment vertical="center"/>
    </xf>
    <xf numFmtId="0" fontId="9" fillId="0" borderId="10" xfId="0" applyFont="1" applyBorder="1" applyAlignment="1">
      <alignment horizontal="center" vertical="center"/>
    </xf>
    <xf numFmtId="0" fontId="9" fillId="0" borderId="2" xfId="0" applyFont="1" applyBorder="1" applyAlignment="1">
      <alignment horizontal="center" vertical="center"/>
    </xf>
    <xf numFmtId="0" fontId="9" fillId="0" borderId="8" xfId="0" applyFont="1" applyBorder="1" applyAlignment="1">
      <alignment vertical="center"/>
    </xf>
    <xf numFmtId="0" fontId="9" fillId="0" borderId="8" xfId="0" applyFont="1" applyBorder="1" applyAlignment="1">
      <alignment horizontal="center" vertical="center"/>
    </xf>
    <xf numFmtId="167" fontId="9" fillId="0" borderId="3" xfId="1" applyNumberFormat="1" applyFont="1" applyBorder="1" applyAlignment="1">
      <alignment horizontal="center" vertical="center"/>
    </xf>
    <xf numFmtId="164" fontId="9" fillId="0" borderId="3" xfId="1" applyFont="1" applyBorder="1" applyAlignment="1">
      <alignment horizontal="center" vertical="center"/>
    </xf>
    <xf numFmtId="0" fontId="8" fillId="0" borderId="3" xfId="0" applyFont="1" applyBorder="1" applyAlignment="1">
      <alignment vertical="center"/>
    </xf>
    <xf numFmtId="0" fontId="8" fillId="0" borderId="8" xfId="0" applyFont="1" applyBorder="1" applyAlignment="1">
      <alignment horizontal="center" vertical="center"/>
    </xf>
    <xf numFmtId="167" fontId="8" fillId="0" borderId="4" xfId="1" applyNumberFormat="1" applyFont="1" applyBorder="1" applyAlignment="1">
      <alignment horizontal="center" vertical="center"/>
    </xf>
    <xf numFmtId="41" fontId="8" fillId="0" borderId="4" xfId="1" applyNumberFormat="1" applyFont="1" applyBorder="1" applyAlignment="1">
      <alignment horizontal="center" vertical="center"/>
    </xf>
    <xf numFmtId="0" fontId="8" fillId="0" borderId="0" xfId="0" applyFont="1"/>
    <xf numFmtId="0" fontId="8" fillId="0" borderId="2" xfId="0" applyFont="1" applyBorder="1" applyAlignment="1">
      <alignment vertical="center"/>
    </xf>
    <xf numFmtId="167" fontId="9" fillId="0" borderId="2" xfId="1" applyNumberFormat="1" applyFont="1" applyBorder="1" applyAlignment="1">
      <alignment horizontal="center" vertical="center"/>
    </xf>
    <xf numFmtId="167" fontId="9" fillId="0" borderId="9" xfId="1" applyNumberFormat="1" applyFont="1" applyBorder="1" applyAlignment="1">
      <alignment horizontal="center" vertical="center"/>
    </xf>
    <xf numFmtId="0" fontId="9" fillId="0" borderId="3" xfId="0" applyFont="1" applyBorder="1" applyAlignment="1">
      <alignment vertical="center"/>
    </xf>
    <xf numFmtId="0" fontId="9" fillId="0" borderId="3" xfId="0" applyFont="1" applyBorder="1" applyAlignment="1">
      <alignment horizontal="center" vertical="center"/>
    </xf>
    <xf numFmtId="0" fontId="8" fillId="0" borderId="4" xfId="0" applyFont="1" applyBorder="1" applyAlignment="1">
      <alignment vertical="center"/>
    </xf>
    <xf numFmtId="0" fontId="8" fillId="0" borderId="4" xfId="0" applyFont="1" applyBorder="1" applyAlignment="1">
      <alignment horizontal="center" vertical="center"/>
    </xf>
    <xf numFmtId="167" fontId="8" fillId="0" borderId="15" xfId="1" applyNumberFormat="1" applyFont="1" applyBorder="1" applyAlignment="1">
      <alignment horizontal="center" vertical="center"/>
    </xf>
    <xf numFmtId="0" fontId="17" fillId="0" borderId="5" xfId="0" applyFont="1" applyBorder="1" applyAlignment="1">
      <alignment vertical="center"/>
    </xf>
    <xf numFmtId="0" fontId="17" fillId="0" borderId="1" xfId="0" applyFont="1" applyBorder="1" applyAlignment="1">
      <alignment horizontal="center" vertical="center"/>
    </xf>
    <xf numFmtId="167" fontId="17" fillId="0" borderId="6" xfId="1" applyNumberFormat="1" applyFont="1" applyBorder="1" applyAlignment="1">
      <alignment horizontal="center" vertical="center"/>
    </xf>
    <xf numFmtId="167" fontId="17" fillId="0" borderId="5" xfId="1" applyNumberFormat="1" applyFont="1" applyBorder="1" applyAlignment="1">
      <alignment horizontal="center" vertical="center"/>
    </xf>
    <xf numFmtId="167" fontId="17" fillId="0" borderId="7" xfId="1" applyNumberFormat="1" applyFont="1" applyBorder="1" applyAlignment="1">
      <alignment horizontal="center" vertical="center"/>
    </xf>
    <xf numFmtId="0" fontId="8" fillId="0" borderId="0" xfId="0" applyFont="1" applyAlignment="1">
      <alignment horizontal="left"/>
    </xf>
    <xf numFmtId="0" fontId="9" fillId="0" borderId="8" xfId="0" applyFont="1" applyBorder="1" applyAlignment="1">
      <alignment horizontal="left" vertical="center"/>
    </xf>
    <xf numFmtId="0" fontId="9" fillId="0" borderId="9" xfId="0" applyFont="1" applyBorder="1" applyAlignment="1">
      <alignment horizontal="left" vertical="center"/>
    </xf>
    <xf numFmtId="167" fontId="8" fillId="0" borderId="1" xfId="1" applyNumberFormat="1" applyFont="1" applyBorder="1" applyAlignment="1">
      <alignment horizontal="center" vertical="center"/>
    </xf>
    <xf numFmtId="0" fontId="8" fillId="0" borderId="10" xfId="0" applyFont="1" applyBorder="1"/>
    <xf numFmtId="0" fontId="8" fillId="0" borderId="6" xfId="0" applyFont="1" applyBorder="1"/>
    <xf numFmtId="0" fontId="8" fillId="0" borderId="7" xfId="0" applyFont="1" applyBorder="1"/>
    <xf numFmtId="0" fontId="9" fillId="0" borderId="2" xfId="0" applyFont="1" applyBorder="1"/>
    <xf numFmtId="0" fontId="9" fillId="0" borderId="3" xfId="0" applyFont="1" applyBorder="1"/>
    <xf numFmtId="0" fontId="9" fillId="0" borderId="4" xfId="0" applyFont="1" applyBorder="1"/>
    <xf numFmtId="0" fontId="8" fillId="0" borderId="5" xfId="0" applyFont="1" applyBorder="1"/>
    <xf numFmtId="0" fontId="9" fillId="0" borderId="8" xfId="0" applyFont="1" applyBorder="1"/>
    <xf numFmtId="167" fontId="18" fillId="0" borderId="0" xfId="1" applyNumberFormat="1" applyFont="1" applyBorder="1" applyAlignment="1">
      <alignment horizontal="center" vertical="center"/>
    </xf>
    <xf numFmtId="167" fontId="9" fillId="0" borderId="0" xfId="1" applyNumberFormat="1" applyFont="1" applyBorder="1" applyAlignment="1">
      <alignment horizontal="center" vertical="center"/>
    </xf>
    <xf numFmtId="164" fontId="9" fillId="0" borderId="0" xfId="1" applyFont="1" applyBorder="1" applyAlignment="1">
      <alignment horizontal="center" vertical="center"/>
    </xf>
    <xf numFmtId="0" fontId="8" fillId="0" borderId="2" xfId="0" applyFont="1" applyBorder="1" applyAlignment="1">
      <alignment horizontal="center" vertical="center"/>
    </xf>
    <xf numFmtId="14" fontId="8" fillId="0" borderId="2" xfId="0" applyNumberFormat="1" applyFont="1" applyBorder="1" applyAlignment="1">
      <alignment horizontal="center" vertical="center"/>
    </xf>
    <xf numFmtId="167" fontId="9" fillId="0" borderId="2" xfId="1" applyNumberFormat="1" applyFont="1" applyBorder="1"/>
    <xf numFmtId="0" fontId="18" fillId="0" borderId="3" xfId="0" applyFont="1" applyBorder="1" applyAlignment="1">
      <alignment horizontal="left" vertical="top"/>
    </xf>
    <xf numFmtId="167" fontId="9" fillId="0" borderId="3" xfId="1" applyNumberFormat="1" applyFont="1" applyBorder="1"/>
    <xf numFmtId="167" fontId="9" fillId="0" borderId="4" xfId="1" applyNumberFormat="1" applyFont="1" applyBorder="1"/>
    <xf numFmtId="167" fontId="8" fillId="0" borderId="1" xfId="1" applyNumberFormat="1" applyFont="1" applyBorder="1"/>
    <xf numFmtId="167" fontId="8" fillId="0" borderId="0" xfId="1" applyNumberFormat="1" applyFont="1" applyBorder="1"/>
    <xf numFmtId="170" fontId="12" fillId="0" borderId="1" xfId="0" applyNumberFormat="1" applyFont="1" applyBorder="1" applyAlignment="1">
      <alignment vertical="center"/>
    </xf>
    <xf numFmtId="167" fontId="8" fillId="0" borderId="4" xfId="1" applyNumberFormat="1" applyFont="1" applyBorder="1"/>
    <xf numFmtId="167" fontId="9" fillId="0" borderId="0" xfId="0" applyNumberFormat="1" applyFont="1"/>
    <xf numFmtId="0" fontId="9" fillId="0" borderId="0" xfId="0" applyFont="1" applyAlignment="1">
      <alignment vertical="top"/>
    </xf>
    <xf numFmtId="0" fontId="9" fillId="0" borderId="1" xfId="0" applyFont="1" applyBorder="1"/>
    <xf numFmtId="167" fontId="9" fillId="0" borderId="12" xfId="1" applyNumberFormat="1" applyFont="1" applyBorder="1"/>
    <xf numFmtId="167" fontId="8" fillId="0" borderId="7" xfId="1" applyNumberFormat="1" applyFont="1" applyBorder="1"/>
    <xf numFmtId="167" fontId="8" fillId="0" borderId="15" xfId="1" applyNumberFormat="1" applyFont="1" applyBorder="1"/>
    <xf numFmtId="0" fontId="8" fillId="0" borderId="1" xfId="0" applyFont="1" applyBorder="1"/>
    <xf numFmtId="0" fontId="17" fillId="0" borderId="8" xfId="0" applyFont="1" applyBorder="1"/>
    <xf numFmtId="167" fontId="8" fillId="0" borderId="2" xfId="1" applyNumberFormat="1" applyFont="1" applyBorder="1"/>
    <xf numFmtId="167" fontId="8" fillId="0" borderId="3" xfId="1" applyNumberFormat="1" applyFont="1" applyBorder="1"/>
    <xf numFmtId="0" fontId="8" fillId="0" borderId="8" xfId="0" applyFont="1" applyBorder="1"/>
    <xf numFmtId="0" fontId="9" fillId="0" borderId="8" xfId="0" applyFont="1" applyBorder="1" applyAlignment="1">
      <alignment wrapText="1"/>
    </xf>
    <xf numFmtId="0" fontId="8" fillId="0" borderId="1" xfId="0" applyFont="1" applyBorder="1" applyAlignment="1">
      <alignment horizontal="left" vertical="center" wrapText="1"/>
    </xf>
    <xf numFmtId="167" fontId="8" fillId="0" borderId="1" xfId="1" applyNumberFormat="1" applyFont="1" applyBorder="1" applyAlignment="1">
      <alignment horizontal="center" vertical="center" wrapText="1"/>
    </xf>
    <xf numFmtId="0" fontId="8" fillId="0" borderId="1" xfId="0" applyFont="1" applyBorder="1" applyAlignment="1">
      <alignment horizontal="left" wrapText="1"/>
    </xf>
    <xf numFmtId="167" fontId="9" fillId="0" borderId="9" xfId="1" applyNumberFormat="1" applyFont="1" applyBorder="1" applyAlignment="1">
      <alignment horizontal="center"/>
    </xf>
    <xf numFmtId="167" fontId="8" fillId="0" borderId="1" xfId="1" applyNumberFormat="1" applyFont="1" applyBorder="1" applyAlignment="1">
      <alignment horizontal="center"/>
    </xf>
    <xf numFmtId="0" fontId="21" fillId="0" borderId="0" xfId="0" applyFont="1" applyAlignment="1">
      <alignment horizontal="left"/>
    </xf>
    <xf numFmtId="164" fontId="9" fillId="0" borderId="0" xfId="0" applyNumberFormat="1" applyFont="1"/>
    <xf numFmtId="164" fontId="9" fillId="0" borderId="0" xfId="1" applyFont="1"/>
    <xf numFmtId="0" fontId="8" fillId="0" borderId="1" xfId="0" applyFont="1" applyBorder="1" applyAlignment="1">
      <alignment horizontal="center"/>
    </xf>
    <xf numFmtId="14" fontId="8" fillId="0" borderId="1" xfId="0" applyNumberFormat="1" applyFont="1" applyBorder="1" applyAlignment="1">
      <alignment horizontal="center"/>
    </xf>
    <xf numFmtId="167" fontId="9" fillId="0" borderId="0" xfId="1" applyNumberFormat="1" applyFont="1"/>
    <xf numFmtId="165" fontId="9" fillId="0" borderId="0" xfId="0" applyNumberFormat="1" applyFont="1"/>
    <xf numFmtId="0" fontId="8" fillId="0" borderId="2" xfId="0" applyFont="1" applyBorder="1"/>
    <xf numFmtId="164" fontId="9" fillId="0" borderId="2" xfId="1" applyFont="1" applyBorder="1"/>
    <xf numFmtId="167" fontId="9" fillId="0" borderId="3" xfId="1" applyNumberFormat="1" applyFont="1" applyFill="1" applyBorder="1"/>
    <xf numFmtId="164" fontId="9" fillId="0" borderId="3" xfId="1" applyFont="1" applyBorder="1"/>
    <xf numFmtId="0" fontId="8" fillId="0" borderId="4" xfId="0" applyFont="1" applyBorder="1"/>
    <xf numFmtId="164" fontId="9" fillId="0" borderId="4" xfId="1" applyFont="1" applyBorder="1"/>
    <xf numFmtId="167" fontId="8" fillId="0" borderId="6" xfId="1" applyNumberFormat="1" applyFont="1" applyBorder="1"/>
    <xf numFmtId="0" fontId="19" fillId="2" borderId="2" xfId="0" applyFont="1" applyFill="1" applyBorder="1" applyAlignment="1">
      <alignment horizontal="center" vertical="center"/>
    </xf>
    <xf numFmtId="14" fontId="19" fillId="2" borderId="2" xfId="0" applyNumberFormat="1" applyFont="1" applyFill="1" applyBorder="1" applyAlignment="1">
      <alignment horizontal="center" vertical="center"/>
    </xf>
    <xf numFmtId="14" fontId="19" fillId="2" borderId="1" xfId="0" applyNumberFormat="1" applyFont="1" applyFill="1" applyBorder="1" applyAlignment="1">
      <alignment horizontal="center" vertical="center"/>
    </xf>
    <xf numFmtId="171" fontId="18" fillId="0" borderId="3" xfId="1" applyNumberFormat="1" applyFont="1" applyBorder="1" applyAlignment="1">
      <alignment horizontal="center" vertical="center"/>
    </xf>
    <xf numFmtId="171" fontId="18" fillId="2" borderId="3" xfId="1" applyNumberFormat="1" applyFont="1" applyFill="1" applyBorder="1" applyAlignment="1">
      <alignment horizontal="center" vertical="center"/>
    </xf>
    <xf numFmtId="0" fontId="19" fillId="2" borderId="4" xfId="0" applyFont="1" applyFill="1" applyBorder="1" applyAlignment="1">
      <alignment vertical="center"/>
    </xf>
    <xf numFmtId="171" fontId="19" fillId="2" borderId="4" xfId="1" applyNumberFormat="1" applyFont="1" applyFill="1" applyBorder="1" applyAlignment="1">
      <alignment horizontal="center" vertical="center"/>
    </xf>
    <xf numFmtId="0" fontId="19" fillId="2" borderId="1" xfId="0" applyFont="1" applyFill="1" applyBorder="1" applyAlignment="1">
      <alignment vertical="center"/>
    </xf>
    <xf numFmtId="171" fontId="19" fillId="2" borderId="1" xfId="1" applyNumberFormat="1" applyFont="1" applyFill="1" applyBorder="1" applyAlignment="1">
      <alignment horizontal="center" vertical="center"/>
    </xf>
    <xf numFmtId="0" fontId="18" fillId="2" borderId="2" xfId="0" applyFont="1" applyFill="1" applyBorder="1" applyAlignment="1">
      <alignment vertical="center"/>
    </xf>
    <xf numFmtId="171" fontId="18" fillId="2" borderId="2" xfId="1" applyNumberFormat="1" applyFont="1" applyFill="1" applyBorder="1" applyAlignment="1">
      <alignment horizontal="center" vertical="center"/>
    </xf>
    <xf numFmtId="0" fontId="18" fillId="2" borderId="3" xfId="0" applyFont="1" applyFill="1" applyBorder="1" applyAlignment="1">
      <alignment vertical="center"/>
    </xf>
    <xf numFmtId="167" fontId="18" fillId="2" borderId="3" xfId="1" applyNumberFormat="1" applyFont="1" applyFill="1" applyBorder="1" applyAlignment="1">
      <alignment horizontal="center" vertical="center"/>
    </xf>
    <xf numFmtId="0" fontId="18" fillId="2" borderId="3" xfId="0" applyFont="1" applyFill="1" applyBorder="1" applyAlignment="1">
      <alignment horizontal="left" vertical="center"/>
    </xf>
    <xf numFmtId="171" fontId="19" fillId="0" borderId="1" xfId="1" applyNumberFormat="1" applyFont="1" applyFill="1" applyBorder="1" applyAlignment="1">
      <alignment horizontal="center" vertical="center"/>
    </xf>
    <xf numFmtId="164" fontId="19" fillId="2" borderId="1" xfId="1" applyFont="1" applyFill="1" applyBorder="1" applyAlignment="1">
      <alignment horizontal="center" vertical="center"/>
    </xf>
    <xf numFmtId="166" fontId="19" fillId="2" borderId="0" xfId="1" applyNumberFormat="1" applyFont="1" applyFill="1" applyAlignment="1">
      <alignment horizontal="center" vertical="center"/>
    </xf>
    <xf numFmtId="3" fontId="22" fillId="0" borderId="0" xfId="0" applyNumberFormat="1" applyFont="1" applyAlignment="1">
      <alignment vertical="top"/>
    </xf>
    <xf numFmtId="166" fontId="9" fillId="0" borderId="0" xfId="1" applyNumberFormat="1" applyFont="1"/>
    <xf numFmtId="168" fontId="9" fillId="0" borderId="0" xfId="0" applyNumberFormat="1" applyFont="1"/>
    <xf numFmtId="167" fontId="18" fillId="0" borderId="2" xfId="1" applyNumberFormat="1" applyFont="1" applyFill="1" applyBorder="1" applyAlignment="1">
      <alignment horizontal="left" vertical="top" shrinkToFit="1"/>
    </xf>
    <xf numFmtId="171" fontId="18" fillId="0" borderId="12" xfId="1" applyNumberFormat="1" applyFont="1" applyBorder="1" applyAlignment="1">
      <alignment horizontal="center" vertical="center"/>
    </xf>
    <xf numFmtId="171" fontId="9" fillId="0" borderId="9" xfId="1" applyNumberFormat="1" applyFont="1" applyBorder="1"/>
    <xf numFmtId="171" fontId="18" fillId="2" borderId="15" xfId="1" applyNumberFormat="1" applyFont="1" applyFill="1" applyBorder="1" applyAlignment="1">
      <alignment horizontal="center" vertical="center"/>
    </xf>
    <xf numFmtId="10" fontId="14" fillId="0" borderId="12" xfId="14" applyNumberFormat="1" applyFont="1" applyBorder="1" applyAlignment="1" applyProtection="1">
      <alignment vertical="top"/>
    </xf>
    <xf numFmtId="10" fontId="14" fillId="0" borderId="9" xfId="14" applyNumberFormat="1" applyFont="1" applyBorder="1" applyAlignment="1" applyProtection="1">
      <alignment vertical="top"/>
    </xf>
    <xf numFmtId="10" fontId="14" fillId="0" borderId="15" xfId="14" applyNumberFormat="1" applyFont="1" applyBorder="1" applyAlignment="1" applyProtection="1">
      <alignment vertical="top"/>
    </xf>
    <xf numFmtId="2" fontId="15" fillId="0" borderId="9" xfId="0" applyNumberFormat="1" applyFont="1" applyBorder="1" applyAlignment="1">
      <alignment vertical="top"/>
    </xf>
    <xf numFmtId="9" fontId="16" fillId="0" borderId="15" xfId="14" applyFont="1" applyBorder="1" applyAlignment="1">
      <alignment vertical="top"/>
    </xf>
    <xf numFmtId="10" fontId="11" fillId="0" borderId="0" xfId="14" applyNumberFormat="1" applyFont="1" applyAlignment="1">
      <alignment horizontal="centerContinuous"/>
    </xf>
    <xf numFmtId="172" fontId="16" fillId="0" borderId="15" xfId="0" applyNumberFormat="1" applyFont="1" applyBorder="1" applyAlignment="1">
      <alignment vertical="top"/>
    </xf>
    <xf numFmtId="0" fontId="9" fillId="0" borderId="10" xfId="0" applyFont="1" applyBorder="1"/>
    <xf numFmtId="0" fontId="9" fillId="0" borderId="13" xfId="0" applyFont="1" applyBorder="1"/>
    <xf numFmtId="171" fontId="18" fillId="0" borderId="3" xfId="1" applyNumberFormat="1" applyFont="1" applyFill="1" applyBorder="1" applyAlignment="1">
      <alignment horizontal="center" vertical="center"/>
    </xf>
    <xf numFmtId="167" fontId="15" fillId="0" borderId="14" xfId="1" applyNumberFormat="1" applyFont="1" applyFill="1" applyBorder="1" applyAlignment="1" applyProtection="1">
      <alignment horizontal="right" vertical="top"/>
    </xf>
    <xf numFmtId="0" fontId="23" fillId="0" borderId="3" xfId="9" applyFont="1" applyFill="1" applyBorder="1"/>
    <xf numFmtId="10" fontId="11" fillId="0" borderId="0" xfId="0" applyNumberFormat="1" applyFont="1"/>
    <xf numFmtId="10" fontId="14" fillId="0" borderId="12" xfId="14" applyNumberFormat="1" applyFont="1" applyFill="1" applyBorder="1" applyAlignment="1" applyProtection="1">
      <alignment vertical="top"/>
    </xf>
    <xf numFmtId="0" fontId="14" fillId="0" borderId="0" xfId="0" applyFont="1" applyAlignment="1">
      <alignment vertical="top"/>
    </xf>
    <xf numFmtId="14" fontId="14" fillId="0" borderId="0" xfId="0" applyNumberFormat="1" applyFont="1" applyAlignment="1">
      <alignment horizontal="center" vertical="top"/>
    </xf>
    <xf numFmtId="0" fontId="14" fillId="0" borderId="0" xfId="0" applyFont="1" applyAlignment="1">
      <alignment horizontal="center" vertical="top"/>
    </xf>
    <xf numFmtId="4" fontId="14" fillId="0" borderId="0" xfId="0" applyNumberFormat="1" applyFont="1" applyAlignment="1">
      <alignment horizontal="right" vertical="top"/>
    </xf>
    <xf numFmtId="0" fontId="9" fillId="0" borderId="0" xfId="0" applyFont="1" applyAlignment="1">
      <alignment horizontal="left" vertical="center"/>
    </xf>
    <xf numFmtId="0" fontId="8" fillId="0" borderId="5" xfId="0" applyFont="1" applyBorder="1" applyAlignment="1">
      <alignment horizontal="center" vertical="center"/>
    </xf>
    <xf numFmtId="171" fontId="18" fillId="0" borderId="9" xfId="1" applyNumberFormat="1" applyFont="1" applyBorder="1" applyAlignment="1">
      <alignment horizontal="center" vertical="center"/>
    </xf>
    <xf numFmtId="0" fontId="19" fillId="0" borderId="3" xfId="0" applyFont="1" applyBorder="1" applyAlignment="1">
      <alignment horizontal="left" vertical="top"/>
    </xf>
    <xf numFmtId="0" fontId="18" fillId="0" borderId="2" xfId="0" applyFont="1" applyBorder="1" applyAlignment="1">
      <alignment horizontal="left" vertical="top"/>
    </xf>
    <xf numFmtId="0" fontId="11" fillId="0" borderId="10" xfId="0" applyFont="1" applyBorder="1" applyAlignment="1">
      <alignment horizontal="left" vertical="top"/>
    </xf>
    <xf numFmtId="167" fontId="9" fillId="0" borderId="15" xfId="1" applyNumberFormat="1" applyFont="1" applyBorder="1"/>
    <xf numFmtId="0" fontId="8" fillId="0" borderId="0" xfId="0" applyFont="1" applyAlignment="1">
      <alignment horizontal="center" vertical="center"/>
    </xf>
    <xf numFmtId="0" fontId="24" fillId="0" borderId="0" xfId="0" applyFont="1" applyAlignment="1">
      <alignment horizontal="center" vertical="center"/>
    </xf>
    <xf numFmtId="167" fontId="24" fillId="0" borderId="0" xfId="1" applyNumberFormat="1" applyFont="1" applyFill="1" applyBorder="1"/>
    <xf numFmtId="0" fontId="19" fillId="2" borderId="2" xfId="0" applyFont="1" applyFill="1" applyBorder="1" applyAlignment="1">
      <alignment vertical="center"/>
    </xf>
    <xf numFmtId="171" fontId="8" fillId="0" borderId="1" xfId="1" applyNumberFormat="1" applyFont="1" applyBorder="1" applyAlignment="1">
      <alignment horizontal="center"/>
    </xf>
    <xf numFmtId="174" fontId="19" fillId="0" borderId="1" xfId="1" applyNumberFormat="1" applyFont="1" applyBorder="1" applyAlignment="1">
      <alignment horizontal="center" vertical="center"/>
    </xf>
    <xf numFmtId="43" fontId="9" fillId="0" borderId="0" xfId="0" applyNumberFormat="1" applyFont="1"/>
    <xf numFmtId="173" fontId="9" fillId="0" borderId="2" xfId="1" applyNumberFormat="1" applyFont="1" applyBorder="1" applyAlignment="1">
      <alignment horizontal="center" vertical="center"/>
    </xf>
    <xf numFmtId="173" fontId="9" fillId="0" borderId="9" xfId="1" applyNumberFormat="1" applyFont="1" applyBorder="1" applyAlignment="1">
      <alignment horizontal="center" vertical="center"/>
    </xf>
    <xf numFmtId="173" fontId="9" fillId="0" borderId="3" xfId="1" applyNumberFormat="1" applyFont="1" applyBorder="1" applyAlignment="1">
      <alignment horizontal="center" vertical="center"/>
    </xf>
    <xf numFmtId="173" fontId="18" fillId="0" borderId="4" xfId="1" applyNumberFormat="1" applyFont="1" applyBorder="1" applyAlignment="1">
      <alignment horizontal="center" vertical="center"/>
    </xf>
    <xf numFmtId="173" fontId="9" fillId="0" borderId="15" xfId="1" applyNumberFormat="1" applyFont="1" applyBorder="1" applyAlignment="1">
      <alignment horizontal="center" vertical="center"/>
    </xf>
    <xf numFmtId="167" fontId="9" fillId="0" borderId="10" xfId="1" applyNumberFormat="1" applyFont="1" applyBorder="1"/>
    <xf numFmtId="167" fontId="9" fillId="0" borderId="8" xfId="1" applyNumberFormat="1" applyFont="1" applyBorder="1"/>
    <xf numFmtId="167" fontId="9" fillId="0" borderId="13" xfId="1" applyNumberFormat="1" applyFont="1" applyBorder="1"/>
    <xf numFmtId="164" fontId="9" fillId="0" borderId="3" xfId="1" applyFont="1" applyFill="1" applyBorder="1" applyAlignment="1">
      <alignment horizontal="center" vertical="center"/>
    </xf>
    <xf numFmtId="164" fontId="9" fillId="0" borderId="4" xfId="1" applyFont="1" applyFill="1" applyBorder="1" applyAlignment="1">
      <alignment horizontal="center" vertical="center"/>
    </xf>
    <xf numFmtId="10" fontId="11" fillId="0" borderId="14" xfId="0" applyNumberFormat="1" applyFont="1" applyBorder="1"/>
    <xf numFmtId="0" fontId="8" fillId="3" borderId="0" xfId="0" applyFont="1" applyFill="1" applyAlignment="1">
      <alignment horizontal="center"/>
    </xf>
    <xf numFmtId="0" fontId="17" fillId="0" borderId="0" xfId="0" applyFont="1" applyAlignment="1">
      <alignment horizontal="center"/>
    </xf>
    <xf numFmtId="0" fontId="8" fillId="0" borderId="0" xfId="0" applyFont="1" applyAlignment="1">
      <alignment horizontal="center"/>
    </xf>
    <xf numFmtId="0" fontId="21" fillId="0" borderId="0" xfId="0" applyFont="1" applyAlignment="1">
      <alignment horizontal="left"/>
    </xf>
    <xf numFmtId="0" fontId="8" fillId="0" borderId="2" xfId="0" applyFont="1" applyBorder="1" applyAlignment="1">
      <alignment horizontal="left" wrapText="1"/>
    </xf>
    <xf numFmtId="0" fontId="8" fillId="0" borderId="4" xfId="0" applyFont="1" applyBorder="1" applyAlignment="1">
      <alignment horizontal="left" wrapText="1"/>
    </xf>
    <xf numFmtId="167" fontId="8" fillId="0" borderId="2" xfId="1" applyNumberFormat="1" applyFont="1" applyBorder="1" applyAlignment="1">
      <alignment horizontal="center"/>
    </xf>
    <xf numFmtId="167" fontId="8" fillId="0" borderId="4" xfId="1" applyNumberFormat="1" applyFont="1" applyBorder="1" applyAlignment="1">
      <alignment horizontal="center"/>
    </xf>
    <xf numFmtId="0" fontId="8" fillId="0" borderId="0" xfId="0" applyFont="1" applyAlignment="1">
      <alignment horizontal="left" wrapText="1"/>
    </xf>
    <xf numFmtId="0" fontId="9" fillId="0" borderId="0" xfId="0" applyFont="1" applyAlignment="1">
      <alignment horizontal="left" vertical="top" wrapText="1"/>
    </xf>
    <xf numFmtId="0" fontId="8" fillId="0" borderId="0" xfId="0" applyFont="1" applyAlignment="1">
      <alignment horizontal="left"/>
    </xf>
    <xf numFmtId="0" fontId="8" fillId="0" borderId="5" xfId="0" applyFont="1" applyBorder="1" applyAlignment="1">
      <alignment horizontal="center" vertical="center"/>
    </xf>
    <xf numFmtId="0" fontId="8" fillId="0" borderId="7" xfId="0" applyFont="1" applyBorder="1" applyAlignment="1">
      <alignment horizontal="center" vertical="center"/>
    </xf>
    <xf numFmtId="0" fontId="9" fillId="0" borderId="10" xfId="0" applyFont="1" applyBorder="1" applyAlignment="1">
      <alignment horizontal="left" vertical="center"/>
    </xf>
    <xf numFmtId="0" fontId="9" fillId="0" borderId="12" xfId="0" applyFont="1" applyBorder="1" applyAlignment="1">
      <alignment horizontal="left" vertical="center"/>
    </xf>
    <xf numFmtId="0" fontId="9" fillId="0" borderId="0" xfId="0" applyFont="1" applyAlignment="1">
      <alignment horizontal="left"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5" xfId="0" applyFont="1" applyBorder="1" applyAlignment="1">
      <alignment horizontal="center" vertical="center" wrapText="1"/>
    </xf>
    <xf numFmtId="0" fontId="8" fillId="0" borderId="7" xfId="0" applyFont="1" applyBorder="1" applyAlignment="1">
      <alignment horizontal="center" vertical="center" wrapText="1"/>
    </xf>
    <xf numFmtId="0" fontId="8" fillId="0" borderId="4" xfId="0" applyFont="1" applyBorder="1" applyAlignment="1">
      <alignment horizontal="center" vertical="center" wrapText="1"/>
    </xf>
    <xf numFmtId="0" fontId="17" fillId="0" borderId="0" xfId="0" applyFont="1" applyAlignment="1">
      <alignment horizontal="center" wrapText="1"/>
    </xf>
    <xf numFmtId="0" fontId="9" fillId="0" borderId="0" xfId="0" applyFont="1" applyAlignment="1">
      <alignment horizontal="left" vertical="center" wrapText="1"/>
    </xf>
    <xf numFmtId="0" fontId="8" fillId="0" borderId="0" xfId="0" applyFont="1" applyAlignment="1">
      <alignment horizontal="left" vertical="center" wrapText="1"/>
    </xf>
  </cellXfs>
  <cellStyles count="15">
    <cellStyle name="Hipervínculo" xfId="9" builtinId="8"/>
    <cellStyle name="Millares [0]" xfId="1" builtinId="6"/>
    <cellStyle name="Millares [0] 2" xfId="3" xr:uid="{CA1E6C81-B413-441C-A440-8F99D266C71F}"/>
    <cellStyle name="Millares [0] 2 2" xfId="11" xr:uid="{F6C61A4A-3F11-4A28-997B-5CF9C9DEEBCB}"/>
    <cellStyle name="Millares [0] 3" xfId="13" xr:uid="{9F6FEC5E-DD8B-4F42-B366-1D02AD950CFB}"/>
    <cellStyle name="Millares [0] 4" xfId="10" xr:uid="{BC02C6DC-4991-44A8-9F9B-F83BD496C74C}"/>
    <cellStyle name="Millares 2" xfId="7" xr:uid="{C7B6F4A7-0D07-4EBA-9738-8E1BDD7BAD6E}"/>
    <cellStyle name="Millares 2 2" xfId="12" xr:uid="{36476440-0812-42B0-8D8E-ECBF0B155286}"/>
    <cellStyle name="Normal" xfId="0" builtinId="0"/>
    <cellStyle name="Normal 10" xfId="8" xr:uid="{FCE95D7B-5E7A-4FBC-9DA3-FA7A6391054A}"/>
    <cellStyle name="Normal 11" xfId="4" xr:uid="{6DEE41A6-C6CF-4935-8FD5-9AB6E42DDEBF}"/>
    <cellStyle name="Normal 2" xfId="2" xr:uid="{90BE483F-5CEF-4F2F-9D04-D05D94E5D190}"/>
    <cellStyle name="Normal 3" xfId="5" xr:uid="{AF09A1A4-806C-4584-9E84-33D92D8761AE}"/>
    <cellStyle name="Porcentaje" xfId="14" builtinId="5"/>
    <cellStyle name="Porcentaje 2" xfId="6" xr:uid="{62D33D5D-FE28-4C50-BE35-AAEFD4A4F69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284725-A22E-4417-B8DE-6025655D03C1}">
  <sheetPr>
    <tabColor theme="9" tint="0.39997558519241921"/>
  </sheetPr>
  <dimension ref="A1:E31"/>
  <sheetViews>
    <sheetView showGridLines="0" topLeftCell="A13" zoomScale="145" zoomScaleNormal="145" workbookViewId="0">
      <selection activeCell="F10" sqref="F10"/>
    </sheetView>
  </sheetViews>
  <sheetFormatPr baseColWidth="10" defaultColWidth="9.140625" defaultRowHeight="15" x14ac:dyDescent="0.25"/>
  <cols>
    <col min="1" max="1" width="3.5703125" style="1" customWidth="1"/>
    <col min="2" max="2" width="63.28515625" style="1" customWidth="1"/>
    <col min="3" max="4" width="19.42578125" style="1" customWidth="1"/>
    <col min="5" max="5" width="3.5703125" style="1" customWidth="1"/>
    <col min="6" max="16384" width="9.140625" style="1"/>
  </cols>
  <sheetData>
    <row r="1" spans="1:4" x14ac:dyDescent="0.25">
      <c r="A1" s="38" t="s">
        <v>56</v>
      </c>
    </row>
    <row r="2" spans="1:4" x14ac:dyDescent="0.25">
      <c r="B2" s="197" t="s">
        <v>54</v>
      </c>
      <c r="C2" s="197"/>
      <c r="D2" s="197"/>
    </row>
    <row r="3" spans="1:4" x14ac:dyDescent="0.25">
      <c r="B3" s="198" t="s">
        <v>41</v>
      </c>
      <c r="C3" s="198"/>
      <c r="D3" s="198"/>
    </row>
    <row r="4" spans="1:4" x14ac:dyDescent="0.25">
      <c r="B4" s="199" t="s">
        <v>161</v>
      </c>
      <c r="C4" s="199"/>
      <c r="D4" s="199"/>
    </row>
    <row r="5" spans="1:4" x14ac:dyDescent="0.25">
      <c r="B5" s="199" t="s">
        <v>51</v>
      </c>
      <c r="C5" s="199"/>
      <c r="D5" s="199"/>
    </row>
    <row r="7" spans="1:4" x14ac:dyDescent="0.25">
      <c r="B7" s="130" t="s">
        <v>0</v>
      </c>
      <c r="C7" s="131">
        <v>45747</v>
      </c>
      <c r="D7" s="132">
        <v>45382</v>
      </c>
    </row>
    <row r="8" spans="1:4" x14ac:dyDescent="0.25">
      <c r="B8" s="139" t="s">
        <v>107</v>
      </c>
      <c r="C8" s="151">
        <v>1085331.28</v>
      </c>
      <c r="D8" s="133">
        <v>191147.00999999998</v>
      </c>
    </row>
    <row r="9" spans="1:4" x14ac:dyDescent="0.25">
      <c r="B9" s="141" t="s">
        <v>128</v>
      </c>
      <c r="C9" s="174">
        <v>0</v>
      </c>
      <c r="D9" s="133">
        <v>0</v>
      </c>
    </row>
    <row r="10" spans="1:4" x14ac:dyDescent="0.25">
      <c r="B10" s="165" t="s">
        <v>91</v>
      </c>
      <c r="C10" s="152">
        <v>9759103.75</v>
      </c>
      <c r="D10" s="133">
        <v>6784493.3899999997</v>
      </c>
    </row>
    <row r="11" spans="1:4" x14ac:dyDescent="0.25">
      <c r="B11" s="82" t="s">
        <v>129</v>
      </c>
      <c r="C11" s="152">
        <v>359634.5</v>
      </c>
      <c r="D11" s="152">
        <v>175417.1</v>
      </c>
    </row>
    <row r="12" spans="1:4" x14ac:dyDescent="0.25">
      <c r="B12" s="82" t="s">
        <v>166</v>
      </c>
      <c r="C12" s="152">
        <v>1330322</v>
      </c>
      <c r="D12" s="163">
        <v>0</v>
      </c>
    </row>
    <row r="13" spans="1:4" x14ac:dyDescent="0.25">
      <c r="B13" s="83" t="s">
        <v>130</v>
      </c>
      <c r="C13" s="153">
        <v>589215.14</v>
      </c>
      <c r="D13" s="153">
        <v>138785.18</v>
      </c>
    </row>
    <row r="14" spans="1:4" x14ac:dyDescent="0.25">
      <c r="B14" s="135" t="s">
        <v>1</v>
      </c>
      <c r="C14" s="136">
        <f>SUM(C8:C13)</f>
        <v>13123606.67</v>
      </c>
      <c r="D14" s="136">
        <f>SUM(D8:D13)</f>
        <v>7289842.6799999988</v>
      </c>
    </row>
    <row r="15" spans="1:4" x14ac:dyDescent="0.25">
      <c r="B15" s="182" t="s">
        <v>2</v>
      </c>
      <c r="C15" s="138"/>
      <c r="D15" s="138"/>
    </row>
    <row r="16" spans="1:4" x14ac:dyDescent="0.25">
      <c r="B16" s="139" t="s">
        <v>141</v>
      </c>
      <c r="C16" s="140">
        <v>723035.6</v>
      </c>
      <c r="D16" s="140">
        <v>50426.6</v>
      </c>
    </row>
    <row r="17" spans="2:5" x14ac:dyDescent="0.25">
      <c r="B17" s="141" t="s">
        <v>145</v>
      </c>
      <c r="C17" s="134">
        <v>2000000</v>
      </c>
      <c r="D17" s="134">
        <v>0</v>
      </c>
    </row>
    <row r="18" spans="2:5" x14ac:dyDescent="0.25">
      <c r="B18" s="141" t="s">
        <v>131</v>
      </c>
      <c r="C18" s="134">
        <v>255533.61</v>
      </c>
      <c r="D18" s="134">
        <v>279922.47000000003</v>
      </c>
    </row>
    <row r="19" spans="2:5" x14ac:dyDescent="0.25">
      <c r="B19" s="143" t="s">
        <v>132</v>
      </c>
      <c r="C19" s="134">
        <v>12204.739999999976</v>
      </c>
      <c r="D19" s="142">
        <v>8265.3099999999977</v>
      </c>
    </row>
    <row r="20" spans="2:5" x14ac:dyDescent="0.25">
      <c r="B20" s="137" t="s">
        <v>40</v>
      </c>
      <c r="C20" s="138">
        <f>SUM(C16:C19)</f>
        <v>2990773.9499999997</v>
      </c>
      <c r="D20" s="138">
        <f>SUM(D16:D19)</f>
        <v>338614.38</v>
      </c>
    </row>
    <row r="21" spans="2:5" x14ac:dyDescent="0.25">
      <c r="B21" s="137" t="s">
        <v>3</v>
      </c>
      <c r="C21" s="144">
        <f>+C14-C20</f>
        <v>10132832.720000001</v>
      </c>
      <c r="D21" s="144">
        <f>+D14-D20</f>
        <v>6951228.2999999989</v>
      </c>
      <c r="E21" s="99"/>
    </row>
    <row r="22" spans="2:5" x14ac:dyDescent="0.25">
      <c r="B22" s="137" t="s">
        <v>4</v>
      </c>
      <c r="C22" s="145">
        <v>399</v>
      </c>
      <c r="D22" s="145">
        <v>272</v>
      </c>
    </row>
    <row r="23" spans="2:5" x14ac:dyDescent="0.25">
      <c r="B23" s="137" t="s">
        <v>5</v>
      </c>
      <c r="C23" s="184">
        <f>+C21/C22</f>
        <v>25395.570726817044</v>
      </c>
      <c r="D23" s="184">
        <f>+D21/D22</f>
        <v>25555.986397058819</v>
      </c>
    </row>
    <row r="24" spans="2:5" x14ac:dyDescent="0.25">
      <c r="D24" s="146"/>
    </row>
    <row r="25" spans="2:5" x14ac:dyDescent="0.25">
      <c r="B25" s="116" t="s">
        <v>171</v>
      </c>
      <c r="C25" s="116"/>
    </row>
    <row r="26" spans="2:5" x14ac:dyDescent="0.25">
      <c r="B26" s="60"/>
      <c r="C26" s="147"/>
      <c r="D26" s="116"/>
      <c r="E26" s="117"/>
    </row>
    <row r="27" spans="2:5" x14ac:dyDescent="0.25">
      <c r="C27" s="118"/>
      <c r="D27" s="117"/>
      <c r="E27" s="118"/>
    </row>
    <row r="28" spans="2:5" x14ac:dyDescent="0.25">
      <c r="C28" s="118"/>
      <c r="D28" s="118"/>
      <c r="E28" s="99"/>
    </row>
    <row r="29" spans="2:5" x14ac:dyDescent="0.25">
      <c r="C29" s="148"/>
      <c r="D29" s="118"/>
    </row>
    <row r="30" spans="2:5" x14ac:dyDescent="0.25">
      <c r="C30" s="149"/>
      <c r="D30" s="148"/>
    </row>
    <row r="31" spans="2:5" x14ac:dyDescent="0.25">
      <c r="D31" s="149"/>
    </row>
  </sheetData>
  <mergeCells count="4">
    <mergeCell ref="B2:D2"/>
    <mergeCell ref="B3:D3"/>
    <mergeCell ref="B4:D4"/>
    <mergeCell ref="B5:D5"/>
  </mergeCells>
  <hyperlinks>
    <hyperlink ref="A1" location="INDICE!A1" display="INDICE" xr:uid="{D012767D-BD93-40CB-9C7B-EBE1B4DAAA10}"/>
    <hyperlink ref="B10" location="'06'!A1" display="Inversiones ANEXO I" xr:uid="{249F7DEB-0652-4AE1-83E6-853CFE59165C}"/>
  </hyperlinks>
  <pageMargins left="0.7" right="0.7" top="0.75" bottom="0.75" header="0.3" footer="0.3"/>
  <pageSetup paperSize="9" orientation="portrait" r:id="rId1"/>
  <ignoredErrors>
    <ignoredError sqref="C14:D14" formulaRang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5C5C0E-A733-4600-9C7C-D5B95AC6504C}">
  <sheetPr>
    <tabColor theme="9" tint="0.39997558519241921"/>
  </sheetPr>
  <dimension ref="A1:D21"/>
  <sheetViews>
    <sheetView showGridLines="0" topLeftCell="A2" zoomScale="130" zoomScaleNormal="130" workbookViewId="0">
      <selection activeCell="C15" sqref="C15"/>
    </sheetView>
  </sheetViews>
  <sheetFormatPr baseColWidth="10" defaultColWidth="11.42578125" defaultRowHeight="15" x14ac:dyDescent="0.25"/>
  <cols>
    <col min="1" max="1" width="3.5703125" style="1" customWidth="1"/>
    <col min="2" max="2" width="52.7109375" style="1" customWidth="1"/>
    <col min="3" max="4" width="18.7109375" style="1" customWidth="1"/>
    <col min="5" max="5" width="3.5703125" style="1" customWidth="1"/>
    <col min="6" max="16384" width="11.42578125" style="1"/>
  </cols>
  <sheetData>
    <row r="1" spans="1:4" x14ac:dyDescent="0.25">
      <c r="A1" s="38" t="s">
        <v>56</v>
      </c>
    </row>
    <row r="2" spans="1:4" x14ac:dyDescent="0.25">
      <c r="B2" s="197" t="s">
        <v>54</v>
      </c>
      <c r="C2" s="197"/>
      <c r="D2" s="197"/>
    </row>
    <row r="3" spans="1:4" x14ac:dyDescent="0.25">
      <c r="B3" s="198" t="s">
        <v>42</v>
      </c>
      <c r="C3" s="198"/>
      <c r="D3" s="198"/>
    </row>
    <row r="4" spans="1:4" x14ac:dyDescent="0.25">
      <c r="B4" s="199" t="str">
        <f>+EAN!B4</f>
        <v>Correspondiente al 31/03/2025 con cifras comparativas al 31/03/2024</v>
      </c>
      <c r="C4" s="199"/>
      <c r="D4" s="199"/>
    </row>
    <row r="5" spans="1:4" x14ac:dyDescent="0.25">
      <c r="B5" s="199" t="s">
        <v>51</v>
      </c>
      <c r="C5" s="199"/>
      <c r="D5" s="199"/>
    </row>
    <row r="7" spans="1:4" s="60" customFormat="1" x14ac:dyDescent="0.25">
      <c r="B7" s="119" t="s">
        <v>6</v>
      </c>
      <c r="C7" s="131">
        <v>45747</v>
      </c>
      <c r="D7" s="132">
        <v>45382</v>
      </c>
    </row>
    <row r="8" spans="1:4" x14ac:dyDescent="0.25">
      <c r="B8" s="82" t="s">
        <v>152</v>
      </c>
      <c r="C8" s="91">
        <v>221916.86</v>
      </c>
      <c r="D8" s="91">
        <v>156739.66</v>
      </c>
    </row>
    <row r="9" spans="1:4" x14ac:dyDescent="0.25">
      <c r="B9" s="82" t="s">
        <v>121</v>
      </c>
      <c r="C9" s="93">
        <v>86.05</v>
      </c>
      <c r="D9" s="93">
        <v>0</v>
      </c>
    </row>
    <row r="10" spans="1:4" s="60" customFormat="1" x14ac:dyDescent="0.25">
      <c r="B10" s="105" t="s">
        <v>7</v>
      </c>
      <c r="C10" s="95">
        <f>SUM(C8:C9)</f>
        <v>222002.90999999997</v>
      </c>
      <c r="D10" s="95">
        <f>SUM(D8:D9)</f>
        <v>156739.66</v>
      </c>
    </row>
    <row r="11" spans="1:4" s="60" customFormat="1" x14ac:dyDescent="0.25">
      <c r="B11" s="84" t="s">
        <v>8</v>
      </c>
      <c r="C11" s="129"/>
      <c r="D11" s="129"/>
    </row>
    <row r="12" spans="1:4" x14ac:dyDescent="0.25">
      <c r="B12" s="81" t="s">
        <v>172</v>
      </c>
      <c r="C12" s="91">
        <v>30442.730000000007</v>
      </c>
      <c r="D12" s="91">
        <v>22559.87</v>
      </c>
    </row>
    <row r="13" spans="1:4" x14ac:dyDescent="0.25">
      <c r="B13" s="85" t="s">
        <v>96</v>
      </c>
      <c r="C13" s="93">
        <v>7897.83</v>
      </c>
      <c r="D13" s="93">
        <v>7784.94</v>
      </c>
    </row>
    <row r="14" spans="1:4" x14ac:dyDescent="0.25">
      <c r="B14" s="85" t="s">
        <v>153</v>
      </c>
      <c r="C14" s="93">
        <v>5638.76</v>
      </c>
      <c r="D14" s="93">
        <v>6321.19</v>
      </c>
    </row>
    <row r="15" spans="1:4" x14ac:dyDescent="0.25">
      <c r="B15" s="82" t="s">
        <v>154</v>
      </c>
      <c r="C15" s="94">
        <v>32801.630000000005</v>
      </c>
      <c r="D15" s="93">
        <v>6835.18</v>
      </c>
    </row>
    <row r="16" spans="1:4" s="60" customFormat="1" x14ac:dyDescent="0.25">
      <c r="B16" s="105" t="s">
        <v>10</v>
      </c>
      <c r="C16" s="95">
        <f>SUM(C12:C15)</f>
        <v>76780.950000000012</v>
      </c>
      <c r="D16" s="95">
        <f>SUM(D12:D15)</f>
        <v>43501.18</v>
      </c>
    </row>
    <row r="17" spans="2:4" s="60" customFormat="1" x14ac:dyDescent="0.25">
      <c r="B17" s="105" t="s">
        <v>11</v>
      </c>
      <c r="C17" s="95">
        <f>+C10-C16</f>
        <v>145221.95999999996</v>
      </c>
      <c r="D17" s="95">
        <f>+D10-D16</f>
        <v>113238.48000000001</v>
      </c>
    </row>
    <row r="19" spans="2:4" x14ac:dyDescent="0.25">
      <c r="B19" s="116" t="s">
        <v>171</v>
      </c>
      <c r="C19" s="116"/>
    </row>
    <row r="20" spans="2:4" x14ac:dyDescent="0.25">
      <c r="C20" s="117"/>
    </row>
    <row r="21" spans="2:4" x14ac:dyDescent="0.25">
      <c r="C21" s="117"/>
    </row>
  </sheetData>
  <mergeCells count="4">
    <mergeCell ref="B2:D2"/>
    <mergeCell ref="B3:D3"/>
    <mergeCell ref="B4:D4"/>
    <mergeCell ref="B5:D5"/>
  </mergeCells>
  <hyperlinks>
    <hyperlink ref="A1" location="INDICE!A1" display="INDICE" xr:uid="{3D312D16-D708-418E-B2F1-9B8D2295012D}"/>
  </hyperlinks>
  <pageMargins left="0.7" right="0.7" top="0.75" bottom="0.75" header="0.3" footer="0.3"/>
  <ignoredErrors>
    <ignoredError sqref="C10:D10"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D99475-722F-4BC9-8D14-E214482BA51E}">
  <sheetPr>
    <tabColor theme="9" tint="0.39997558519241921"/>
  </sheetPr>
  <dimension ref="A1:J23"/>
  <sheetViews>
    <sheetView showGridLines="0" zoomScale="130" zoomScaleNormal="130" workbookViewId="0">
      <selection activeCell="I14" sqref="I14"/>
    </sheetView>
  </sheetViews>
  <sheetFormatPr baseColWidth="10" defaultColWidth="11.42578125" defaultRowHeight="15" x14ac:dyDescent="0.25"/>
  <cols>
    <col min="1" max="1" width="3.5703125" style="1" customWidth="1"/>
    <col min="2" max="2" width="30.85546875" style="1" customWidth="1"/>
    <col min="3" max="4" width="20" style="1" customWidth="1"/>
    <col min="5" max="5" width="21.140625" style="1" bestFit="1" customWidth="1"/>
    <col min="6" max="6" width="3.5703125" style="1" customWidth="1"/>
    <col min="7" max="16384" width="11.42578125" style="1"/>
  </cols>
  <sheetData>
    <row r="1" spans="1:10" x14ac:dyDescent="0.25">
      <c r="A1" s="38" t="s">
        <v>56</v>
      </c>
    </row>
    <row r="2" spans="1:10" x14ac:dyDescent="0.25">
      <c r="B2" s="197" t="s">
        <v>54</v>
      </c>
      <c r="C2" s="197"/>
      <c r="D2" s="197"/>
      <c r="E2" s="197"/>
    </row>
    <row r="3" spans="1:10" x14ac:dyDescent="0.25">
      <c r="B3" s="198" t="s">
        <v>43</v>
      </c>
      <c r="C3" s="198"/>
      <c r="D3" s="198"/>
      <c r="E3" s="198"/>
    </row>
    <row r="4" spans="1:10" x14ac:dyDescent="0.25">
      <c r="B4" s="199" t="s">
        <v>120</v>
      </c>
      <c r="C4" s="199"/>
      <c r="D4" s="199"/>
      <c r="E4" s="199"/>
    </row>
    <row r="5" spans="1:10" x14ac:dyDescent="0.25">
      <c r="B5" s="199" t="s">
        <v>51</v>
      </c>
      <c r="C5" s="199"/>
      <c r="D5" s="199"/>
      <c r="E5" s="199"/>
    </row>
    <row r="7" spans="1:10" x14ac:dyDescent="0.25">
      <c r="B7" s="119" t="s">
        <v>12</v>
      </c>
      <c r="C7" s="119" t="s">
        <v>13</v>
      </c>
      <c r="D7" s="119" t="s">
        <v>14</v>
      </c>
      <c r="E7" s="120">
        <v>45657</v>
      </c>
    </row>
    <row r="8" spans="1:10" x14ac:dyDescent="0.25">
      <c r="B8" s="105" t="s">
        <v>15</v>
      </c>
      <c r="C8" s="95">
        <v>8139327.5300000012</v>
      </c>
      <c r="D8" s="95">
        <v>438653.83999999991</v>
      </c>
      <c r="E8" s="95">
        <v>8577981.370000001</v>
      </c>
      <c r="G8" s="121"/>
      <c r="H8" s="121"/>
      <c r="I8" s="121"/>
      <c r="J8" s="122"/>
    </row>
    <row r="9" spans="1:10" x14ac:dyDescent="0.25">
      <c r="B9" s="123" t="s">
        <v>16</v>
      </c>
      <c r="C9" s="124"/>
      <c r="D9" s="124"/>
      <c r="E9" s="124"/>
    </row>
    <row r="10" spans="1:10" x14ac:dyDescent="0.25">
      <c r="B10" s="82" t="s">
        <v>17</v>
      </c>
      <c r="C10" s="125">
        <v>1409629.3899999987</v>
      </c>
      <c r="D10" s="126"/>
      <c r="E10" s="126"/>
    </row>
    <row r="11" spans="1:10" x14ac:dyDescent="0.25">
      <c r="B11" s="82" t="s">
        <v>18</v>
      </c>
      <c r="C11" s="125">
        <v>0</v>
      </c>
      <c r="D11" s="126"/>
      <c r="E11" s="126"/>
    </row>
    <row r="12" spans="1:10" x14ac:dyDescent="0.25">
      <c r="B12" s="82" t="s">
        <v>92</v>
      </c>
      <c r="C12" s="125">
        <v>0</v>
      </c>
      <c r="D12" s="126"/>
      <c r="E12" s="126"/>
    </row>
    <row r="13" spans="1:10" x14ac:dyDescent="0.25">
      <c r="B13" s="127" t="s">
        <v>19</v>
      </c>
      <c r="C13" s="98">
        <f>+C10+C11+C12</f>
        <v>1409629.3899999987</v>
      </c>
      <c r="D13" s="128"/>
      <c r="E13" s="128"/>
    </row>
    <row r="14" spans="1:10" x14ac:dyDescent="0.25">
      <c r="B14" s="201" t="s">
        <v>20</v>
      </c>
      <c r="C14" s="203">
        <f>+E8+C13</f>
        <v>9987610.7599999998</v>
      </c>
      <c r="D14" s="203">
        <f>+EIE!C17</f>
        <v>145221.95999999996</v>
      </c>
      <c r="E14" s="123" t="s">
        <v>162</v>
      </c>
    </row>
    <row r="15" spans="1:10" x14ac:dyDescent="0.25">
      <c r="B15" s="202"/>
      <c r="C15" s="204"/>
      <c r="D15" s="204"/>
      <c r="E15" s="95">
        <f>+C14+D14</f>
        <v>10132832.719999999</v>
      </c>
    </row>
    <row r="17" spans="2:5" x14ac:dyDescent="0.25">
      <c r="B17" s="200" t="s">
        <v>171</v>
      </c>
      <c r="C17" s="200"/>
      <c r="D17" s="200"/>
      <c r="E17" s="200"/>
    </row>
    <row r="18" spans="2:5" x14ac:dyDescent="0.25">
      <c r="D18" s="117"/>
      <c r="E18" s="117"/>
    </row>
    <row r="19" spans="2:5" x14ac:dyDescent="0.25">
      <c r="D19" s="117"/>
    </row>
    <row r="20" spans="2:5" x14ac:dyDescent="0.25">
      <c r="C20" s="118"/>
    </row>
    <row r="21" spans="2:5" x14ac:dyDescent="0.25">
      <c r="C21" s="118"/>
      <c r="E21" s="185"/>
    </row>
    <row r="22" spans="2:5" x14ac:dyDescent="0.25">
      <c r="C22" s="118"/>
    </row>
    <row r="23" spans="2:5" x14ac:dyDescent="0.25">
      <c r="C23" s="117"/>
      <c r="D23" s="117"/>
    </row>
  </sheetData>
  <mergeCells count="8">
    <mergeCell ref="B2:E2"/>
    <mergeCell ref="B3:E3"/>
    <mergeCell ref="B4:E4"/>
    <mergeCell ref="B5:E5"/>
    <mergeCell ref="B17:E17"/>
    <mergeCell ref="B14:B15"/>
    <mergeCell ref="C14:C15"/>
    <mergeCell ref="D14:D15"/>
  </mergeCells>
  <hyperlinks>
    <hyperlink ref="A1" location="INDICE!A1" display="INDICE" xr:uid="{37C0860B-A200-43BA-BF9F-F5CECDCB330F}"/>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02DB50-65C0-426D-A01D-F1411BABFB4E}">
  <sheetPr>
    <tabColor theme="9" tint="0.39997558519241921"/>
  </sheetPr>
  <dimension ref="A1:E34"/>
  <sheetViews>
    <sheetView showGridLines="0" topLeftCell="A21" zoomScale="130" zoomScaleNormal="130" workbookViewId="0">
      <selection activeCell="C7" sqref="C7"/>
    </sheetView>
  </sheetViews>
  <sheetFormatPr baseColWidth="10" defaultColWidth="11.42578125" defaultRowHeight="15" x14ac:dyDescent="0.25"/>
  <cols>
    <col min="1" max="1" width="3.5703125" style="1" customWidth="1"/>
    <col min="2" max="2" width="59" style="1" customWidth="1"/>
    <col min="3" max="3" width="18.7109375" style="1" customWidth="1"/>
    <col min="4" max="4" width="20.7109375" style="1" bestFit="1" customWidth="1"/>
    <col min="5" max="5" width="3.5703125" style="1" customWidth="1"/>
    <col min="6" max="16384" width="11.42578125" style="1"/>
  </cols>
  <sheetData>
    <row r="1" spans="1:5" x14ac:dyDescent="0.25">
      <c r="A1" s="38" t="s">
        <v>56</v>
      </c>
    </row>
    <row r="2" spans="1:5" x14ac:dyDescent="0.25">
      <c r="B2" s="197" t="s">
        <v>54</v>
      </c>
      <c r="C2" s="197"/>
      <c r="D2" s="197"/>
    </row>
    <row r="3" spans="1:5" x14ac:dyDescent="0.25">
      <c r="B3" s="198" t="s">
        <v>44</v>
      </c>
      <c r="C3" s="198"/>
      <c r="D3" s="198"/>
    </row>
    <row r="4" spans="1:5" x14ac:dyDescent="0.25">
      <c r="B4" s="199" t="str">
        <f>+EIE!B4</f>
        <v>Correspondiente al 31/03/2025 con cifras comparativas al 31/03/2024</v>
      </c>
      <c r="C4" s="199"/>
      <c r="D4" s="199"/>
      <c r="E4" s="199"/>
    </row>
    <row r="5" spans="1:5" x14ac:dyDescent="0.25">
      <c r="B5" s="199" t="s">
        <v>51</v>
      </c>
      <c r="C5" s="199"/>
      <c r="D5" s="199"/>
    </row>
    <row r="7" spans="1:5" s="60" customFormat="1" x14ac:dyDescent="0.25">
      <c r="B7" s="43" t="s">
        <v>21</v>
      </c>
      <c r="C7" s="44">
        <f>+EIE!C7</f>
        <v>45747</v>
      </c>
      <c r="D7" s="44">
        <f>+EIE!D7</f>
        <v>45382</v>
      </c>
    </row>
    <row r="8" spans="1:5" s="60" customFormat="1" x14ac:dyDescent="0.25">
      <c r="B8" s="105" t="s">
        <v>30</v>
      </c>
      <c r="C8" s="95">
        <v>971359.94000000041</v>
      </c>
      <c r="D8" s="95">
        <v>72400.779999999912</v>
      </c>
    </row>
    <row r="9" spans="1:5" s="60" customFormat="1" x14ac:dyDescent="0.25">
      <c r="B9" s="106" t="s">
        <v>22</v>
      </c>
      <c r="C9" s="107"/>
      <c r="D9" s="107"/>
    </row>
    <row r="10" spans="1:5" s="60" customFormat="1" x14ac:dyDescent="0.25">
      <c r="B10" s="106" t="s">
        <v>23</v>
      </c>
      <c r="C10" s="108"/>
      <c r="D10" s="108"/>
    </row>
    <row r="11" spans="1:5" x14ac:dyDescent="0.25">
      <c r="B11" s="85" t="s">
        <v>142</v>
      </c>
      <c r="C11" s="93">
        <v>227268.11999999994</v>
      </c>
      <c r="D11" s="93">
        <v>142542.51</v>
      </c>
    </row>
    <row r="12" spans="1:5" x14ac:dyDescent="0.25">
      <c r="B12" s="85" t="s">
        <v>143</v>
      </c>
      <c r="C12" s="93">
        <v>-159263.34999999998</v>
      </c>
      <c r="D12" s="93">
        <v>1040.78</v>
      </c>
    </row>
    <row r="13" spans="1:5" x14ac:dyDescent="0.25">
      <c r="B13" s="85" t="s">
        <v>166</v>
      </c>
      <c r="C13" s="93">
        <v>-1330322</v>
      </c>
      <c r="D13" s="93">
        <v>0</v>
      </c>
    </row>
    <row r="14" spans="1:5" x14ac:dyDescent="0.25">
      <c r="B14" s="85" t="s">
        <v>144</v>
      </c>
      <c r="C14" s="93">
        <v>0</v>
      </c>
      <c r="D14" s="93">
        <v>0</v>
      </c>
    </row>
    <row r="15" spans="1:5" x14ac:dyDescent="0.25">
      <c r="B15" s="85" t="s">
        <v>167</v>
      </c>
      <c r="C15" s="93">
        <v>0</v>
      </c>
      <c r="D15" s="93">
        <v>5512</v>
      </c>
    </row>
    <row r="16" spans="1:5" x14ac:dyDescent="0.25">
      <c r="B16" s="85" t="s">
        <v>168</v>
      </c>
      <c r="C16" s="93">
        <v>0</v>
      </c>
      <c r="D16" s="93">
        <v>12.3</v>
      </c>
    </row>
    <row r="17" spans="2:4" s="60" customFormat="1" x14ac:dyDescent="0.25">
      <c r="B17" s="109" t="s">
        <v>24</v>
      </c>
      <c r="C17" s="108">
        <v>0</v>
      </c>
      <c r="D17" s="108">
        <v>0</v>
      </c>
    </row>
    <row r="18" spans="2:4" x14ac:dyDescent="0.25">
      <c r="B18" s="85" t="s">
        <v>31</v>
      </c>
      <c r="C18" s="93">
        <v>-27702.060000000009</v>
      </c>
      <c r="D18" s="93">
        <v>-30361.359999999986</v>
      </c>
    </row>
    <row r="19" spans="2:4" s="41" customFormat="1" ht="30" x14ac:dyDescent="0.25">
      <c r="B19" s="111" t="s">
        <v>25</v>
      </c>
      <c r="C19" s="112">
        <f>SUM(C9:C18)</f>
        <v>-1290019.29</v>
      </c>
      <c r="D19" s="112">
        <f>SUM(D9:D18)</f>
        <v>118746.23000000001</v>
      </c>
    </row>
    <row r="20" spans="2:4" ht="6.75" customHeight="1" x14ac:dyDescent="0.25">
      <c r="B20" s="85"/>
      <c r="C20" s="91"/>
      <c r="D20" s="91"/>
    </row>
    <row r="21" spans="2:4" s="60" customFormat="1" x14ac:dyDescent="0.25">
      <c r="B21" s="106" t="s">
        <v>26</v>
      </c>
      <c r="C21" s="108"/>
      <c r="D21" s="108"/>
    </row>
    <row r="22" spans="2:4" x14ac:dyDescent="0.25">
      <c r="B22" s="85" t="s">
        <v>27</v>
      </c>
      <c r="C22" s="93">
        <v>0</v>
      </c>
      <c r="D22" s="93">
        <v>0</v>
      </c>
    </row>
    <row r="23" spans="2:4" x14ac:dyDescent="0.25">
      <c r="B23" s="110" t="s">
        <v>92</v>
      </c>
      <c r="C23" s="93">
        <v>-5638.759999999942</v>
      </c>
      <c r="D23" s="93">
        <v>0</v>
      </c>
    </row>
    <row r="24" spans="2:4" x14ac:dyDescent="0.25">
      <c r="B24" s="85" t="s">
        <v>113</v>
      </c>
      <c r="C24" s="93">
        <v>5.8207660913467407E-11</v>
      </c>
      <c r="D24" s="93">
        <v>0</v>
      </c>
    </row>
    <row r="25" spans="2:4" x14ac:dyDescent="0.25">
      <c r="B25" s="85" t="s">
        <v>17</v>
      </c>
      <c r="C25" s="94">
        <v>1409629.3899999987</v>
      </c>
      <c r="D25" s="94">
        <v>0</v>
      </c>
    </row>
    <row r="26" spans="2:4" s="39" customFormat="1" ht="30" x14ac:dyDescent="0.25">
      <c r="B26" s="113" t="s">
        <v>28</v>
      </c>
      <c r="C26" s="112">
        <f>SUM(C22:C25)</f>
        <v>1403990.629999999</v>
      </c>
      <c r="D26" s="112">
        <f>SUM(D22:D25)</f>
        <v>0</v>
      </c>
    </row>
    <row r="27" spans="2:4" ht="6.75" customHeight="1" x14ac:dyDescent="0.25">
      <c r="B27" s="85"/>
      <c r="C27" s="114"/>
      <c r="D27" s="114"/>
    </row>
    <row r="28" spans="2:4" s="60" customFormat="1" x14ac:dyDescent="0.25">
      <c r="B28" s="105" t="s">
        <v>29</v>
      </c>
      <c r="C28" s="183">
        <f>+C8+C19+C26</f>
        <v>1085331.2799999993</v>
      </c>
      <c r="D28" s="115">
        <f>+D8+D19+D26</f>
        <v>191147.00999999992</v>
      </c>
    </row>
    <row r="29" spans="2:4" x14ac:dyDescent="0.25">
      <c r="D29" s="99"/>
    </row>
    <row r="30" spans="2:4" x14ac:dyDescent="0.25">
      <c r="B30" s="200" t="s">
        <v>171</v>
      </c>
      <c r="C30" s="200"/>
      <c r="D30" s="200"/>
    </row>
    <row r="31" spans="2:4" x14ac:dyDescent="0.25">
      <c r="D31" s="99"/>
    </row>
    <row r="32" spans="2:4" x14ac:dyDescent="0.25">
      <c r="D32" s="117"/>
    </row>
    <row r="33" spans="4:4" x14ac:dyDescent="0.25">
      <c r="D33" s="118"/>
    </row>
    <row r="34" spans="4:4" x14ac:dyDescent="0.25">
      <c r="D34" s="118"/>
    </row>
  </sheetData>
  <mergeCells count="5">
    <mergeCell ref="B2:D2"/>
    <mergeCell ref="B3:D3"/>
    <mergeCell ref="B5:D5"/>
    <mergeCell ref="B30:D30"/>
    <mergeCell ref="B4:E4"/>
  </mergeCells>
  <hyperlinks>
    <hyperlink ref="A1" location="INDICE!A1" display="INDICE" xr:uid="{1DF3464F-69F6-4EBF-B426-D66A3EBFD213}"/>
  </hyperlinks>
  <pageMargins left="0.7" right="0.7" top="0.75" bottom="0.75" header="0.3" footer="0.3"/>
  <ignoredErrors>
    <ignoredError sqref="C19:D19" formulaRange="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5036F5-4BA8-4607-A3AA-5C29852E00AC}">
  <sheetPr>
    <tabColor theme="9" tint="0.39997558519241921"/>
  </sheetPr>
  <dimension ref="A1:K212"/>
  <sheetViews>
    <sheetView showGridLines="0" tabSelected="1" topLeftCell="A93" zoomScale="85" zoomScaleNormal="85" workbookViewId="0">
      <selection activeCell="I102" sqref="I102"/>
    </sheetView>
  </sheetViews>
  <sheetFormatPr baseColWidth="10" defaultColWidth="11.42578125" defaultRowHeight="15" x14ac:dyDescent="0.25"/>
  <cols>
    <col min="1" max="1" width="3.5703125" style="1" customWidth="1"/>
    <col min="2" max="2" width="35" style="1" customWidth="1"/>
    <col min="3" max="5" width="19.28515625" style="1" customWidth="1"/>
    <col min="6" max="6" width="25" style="1" bestFit="1" customWidth="1"/>
    <col min="7" max="9" width="17.42578125" style="1" customWidth="1"/>
    <col min="10" max="16384" width="11.42578125" style="1"/>
  </cols>
  <sheetData>
    <row r="1" spans="1:6" x14ac:dyDescent="0.25">
      <c r="A1" s="38" t="s">
        <v>56</v>
      </c>
    </row>
    <row r="2" spans="1:6" x14ac:dyDescent="0.25">
      <c r="B2" s="197" t="s">
        <v>54</v>
      </c>
      <c r="C2" s="197"/>
      <c r="D2" s="197"/>
      <c r="E2" s="197"/>
      <c r="F2" s="197"/>
    </row>
    <row r="3" spans="1:6" x14ac:dyDescent="0.25">
      <c r="B3" s="218" t="s">
        <v>45</v>
      </c>
      <c r="C3" s="218"/>
      <c r="D3" s="218"/>
      <c r="E3" s="218"/>
      <c r="F3" s="218"/>
    </row>
    <row r="4" spans="1:6" x14ac:dyDescent="0.25">
      <c r="B4" s="205" t="s">
        <v>46</v>
      </c>
      <c r="C4" s="205"/>
      <c r="D4" s="205"/>
      <c r="E4" s="205"/>
      <c r="F4" s="205"/>
    </row>
    <row r="5" spans="1:6" ht="16.5" customHeight="1" x14ac:dyDescent="0.25">
      <c r="B5" s="219" t="s">
        <v>109</v>
      </c>
      <c r="C5" s="219"/>
      <c r="D5" s="219"/>
      <c r="E5" s="219"/>
      <c r="F5" s="219"/>
    </row>
    <row r="6" spans="1:6" x14ac:dyDescent="0.25">
      <c r="B6" s="219"/>
      <c r="C6" s="219"/>
      <c r="D6" s="219"/>
      <c r="E6" s="219"/>
      <c r="F6" s="219"/>
    </row>
    <row r="7" spans="1:6" x14ac:dyDescent="0.25">
      <c r="B7" s="219"/>
      <c r="C7" s="219"/>
      <c r="D7" s="219"/>
      <c r="E7" s="219"/>
      <c r="F7" s="219"/>
    </row>
    <row r="8" spans="1:6" x14ac:dyDescent="0.25">
      <c r="B8" s="219"/>
      <c r="C8" s="219"/>
      <c r="D8" s="219"/>
      <c r="E8" s="219"/>
      <c r="F8" s="219"/>
    </row>
    <row r="9" spans="1:6" x14ac:dyDescent="0.25">
      <c r="B9" s="219"/>
      <c r="C9" s="219"/>
      <c r="D9" s="219"/>
      <c r="E9" s="219"/>
      <c r="F9" s="219"/>
    </row>
    <row r="10" spans="1:6" x14ac:dyDescent="0.25">
      <c r="B10" s="219"/>
      <c r="C10" s="219"/>
      <c r="D10" s="219"/>
      <c r="E10" s="219"/>
      <c r="F10" s="219"/>
    </row>
    <row r="11" spans="1:6" ht="23.25" customHeight="1" x14ac:dyDescent="0.25">
      <c r="B11" s="219"/>
      <c r="C11" s="219"/>
      <c r="D11" s="219"/>
      <c r="E11" s="219"/>
      <c r="F11" s="219"/>
    </row>
    <row r="13" spans="1:6" x14ac:dyDescent="0.25">
      <c r="B13" s="205" t="s">
        <v>47</v>
      </c>
      <c r="C13" s="205"/>
      <c r="D13" s="205"/>
      <c r="E13" s="205"/>
      <c r="F13" s="205"/>
    </row>
    <row r="15" spans="1:6" x14ac:dyDescent="0.25">
      <c r="B15" s="205" t="s">
        <v>48</v>
      </c>
      <c r="C15" s="205"/>
      <c r="D15" s="205"/>
      <c r="E15" s="205"/>
      <c r="F15" s="205"/>
    </row>
    <row r="16" spans="1:6" x14ac:dyDescent="0.25">
      <c r="B16" s="206" t="s">
        <v>110</v>
      </c>
      <c r="C16" s="206"/>
      <c r="D16" s="206"/>
      <c r="E16" s="206"/>
      <c r="F16" s="206"/>
    </row>
    <row r="17" spans="2:6" x14ac:dyDescent="0.25">
      <c r="B17" s="206"/>
      <c r="C17" s="206"/>
      <c r="D17" s="206"/>
      <c r="E17" s="206"/>
      <c r="F17" s="206"/>
    </row>
    <row r="18" spans="2:6" x14ac:dyDescent="0.25">
      <c r="B18" s="206"/>
      <c r="C18" s="206"/>
      <c r="D18" s="206"/>
      <c r="E18" s="206"/>
      <c r="F18" s="206"/>
    </row>
    <row r="19" spans="2:6" x14ac:dyDescent="0.25">
      <c r="B19" s="206"/>
      <c r="C19" s="206"/>
      <c r="D19" s="206"/>
      <c r="E19" s="206"/>
      <c r="F19" s="206"/>
    </row>
    <row r="20" spans="2:6" x14ac:dyDescent="0.25">
      <c r="B20" s="206"/>
      <c r="C20" s="206"/>
      <c r="D20" s="206"/>
      <c r="E20" s="206"/>
      <c r="F20" s="206"/>
    </row>
    <row r="21" spans="2:6" x14ac:dyDescent="0.25">
      <c r="B21" s="206"/>
      <c r="C21" s="206"/>
      <c r="D21" s="206"/>
      <c r="E21" s="206"/>
      <c r="F21" s="206"/>
    </row>
    <row r="22" spans="2:6" x14ac:dyDescent="0.25">
      <c r="B22" s="206"/>
      <c r="C22" s="206"/>
      <c r="D22" s="206"/>
      <c r="E22" s="206"/>
      <c r="F22" s="206"/>
    </row>
    <row r="23" spans="2:6" x14ac:dyDescent="0.25">
      <c r="B23" s="206"/>
      <c r="C23" s="206"/>
      <c r="D23" s="206"/>
      <c r="E23" s="206"/>
      <c r="F23" s="206"/>
    </row>
    <row r="24" spans="2:6" x14ac:dyDescent="0.25">
      <c r="B24" s="206"/>
      <c r="C24" s="206"/>
      <c r="D24" s="206"/>
      <c r="E24" s="206"/>
      <c r="F24" s="206"/>
    </row>
    <row r="25" spans="2:6" x14ac:dyDescent="0.25">
      <c r="B25" s="206"/>
      <c r="C25" s="206"/>
      <c r="D25" s="206"/>
      <c r="E25" s="206"/>
      <c r="F25" s="206"/>
    </row>
    <row r="26" spans="2:6" x14ac:dyDescent="0.25">
      <c r="B26" s="206"/>
      <c r="C26" s="206"/>
      <c r="D26" s="206"/>
      <c r="E26" s="206"/>
      <c r="F26" s="206"/>
    </row>
    <row r="27" spans="2:6" x14ac:dyDescent="0.25">
      <c r="B27" s="206"/>
      <c r="C27" s="206"/>
      <c r="D27" s="206"/>
      <c r="E27" s="206"/>
      <c r="F27" s="206"/>
    </row>
    <row r="28" spans="2:6" x14ac:dyDescent="0.25">
      <c r="B28" s="206"/>
      <c r="C28" s="206"/>
      <c r="D28" s="206"/>
      <c r="E28" s="206"/>
      <c r="F28" s="206"/>
    </row>
    <row r="29" spans="2:6" x14ac:dyDescent="0.25">
      <c r="B29" s="206"/>
      <c r="C29" s="206"/>
      <c r="D29" s="206"/>
      <c r="E29" s="206"/>
      <c r="F29" s="206"/>
    </row>
    <row r="30" spans="2:6" x14ac:dyDescent="0.25">
      <c r="B30" s="206"/>
      <c r="C30" s="206"/>
      <c r="D30" s="206"/>
      <c r="E30" s="206"/>
      <c r="F30" s="206"/>
    </row>
    <row r="31" spans="2:6" x14ac:dyDescent="0.25">
      <c r="B31" s="206"/>
      <c r="C31" s="206"/>
      <c r="D31" s="206"/>
      <c r="E31" s="206"/>
      <c r="F31" s="206"/>
    </row>
    <row r="32" spans="2:6" x14ac:dyDescent="0.25">
      <c r="B32" s="206"/>
      <c r="C32" s="206"/>
      <c r="D32" s="206"/>
      <c r="E32" s="206"/>
      <c r="F32" s="206"/>
    </row>
    <row r="33" spans="2:6" x14ac:dyDescent="0.25">
      <c r="B33" s="206"/>
      <c r="C33" s="206"/>
      <c r="D33" s="206"/>
      <c r="E33" s="206"/>
      <c r="F33" s="206"/>
    </row>
    <row r="34" spans="2:6" x14ac:dyDescent="0.25">
      <c r="B34" s="206"/>
      <c r="C34" s="206"/>
      <c r="D34" s="206"/>
      <c r="E34" s="206"/>
      <c r="F34" s="206"/>
    </row>
    <row r="35" spans="2:6" x14ac:dyDescent="0.25">
      <c r="B35" s="206"/>
      <c r="C35" s="206"/>
      <c r="D35" s="206"/>
      <c r="E35" s="206"/>
      <c r="F35" s="206"/>
    </row>
    <row r="36" spans="2:6" x14ac:dyDescent="0.25">
      <c r="B36" s="206"/>
      <c r="C36" s="206"/>
      <c r="D36" s="206"/>
      <c r="E36" s="206"/>
      <c r="F36" s="206"/>
    </row>
    <row r="37" spans="2:6" x14ac:dyDescent="0.25">
      <c r="B37" s="206"/>
      <c r="C37" s="206"/>
      <c r="D37" s="206"/>
      <c r="E37" s="206"/>
      <c r="F37" s="206"/>
    </row>
    <row r="38" spans="2:6" x14ac:dyDescent="0.25">
      <c r="B38" s="206"/>
      <c r="C38" s="206"/>
      <c r="D38" s="206"/>
      <c r="E38" s="206"/>
      <c r="F38" s="206"/>
    </row>
    <row r="39" spans="2:6" x14ac:dyDescent="0.25">
      <c r="B39" s="206"/>
      <c r="C39" s="206"/>
      <c r="D39" s="206"/>
      <c r="E39" s="206"/>
      <c r="F39" s="206"/>
    </row>
    <row r="40" spans="2:6" x14ac:dyDescent="0.25">
      <c r="B40" s="206"/>
      <c r="C40" s="206"/>
      <c r="D40" s="206"/>
      <c r="E40" s="206"/>
      <c r="F40" s="206"/>
    </row>
    <row r="41" spans="2:6" x14ac:dyDescent="0.25">
      <c r="B41" s="206"/>
      <c r="C41" s="206"/>
      <c r="D41" s="206"/>
      <c r="E41" s="206"/>
      <c r="F41" s="206"/>
    </row>
    <row r="42" spans="2:6" x14ac:dyDescent="0.25">
      <c r="B42" s="206"/>
      <c r="C42" s="206"/>
      <c r="D42" s="206"/>
      <c r="E42" s="206"/>
      <c r="F42" s="206"/>
    </row>
    <row r="43" spans="2:6" x14ac:dyDescent="0.25">
      <c r="B43" s="206"/>
      <c r="C43" s="206"/>
      <c r="D43" s="206"/>
      <c r="E43" s="206"/>
      <c r="F43" s="206"/>
    </row>
    <row r="44" spans="2:6" x14ac:dyDescent="0.25">
      <c r="B44" s="205" t="s">
        <v>57</v>
      </c>
      <c r="C44" s="205"/>
      <c r="D44" s="205"/>
      <c r="E44" s="205"/>
      <c r="F44" s="205"/>
    </row>
    <row r="45" spans="2:6" x14ac:dyDescent="0.25">
      <c r="B45" s="206" t="s">
        <v>112</v>
      </c>
      <c r="C45" s="206"/>
      <c r="D45" s="206"/>
      <c r="E45" s="206"/>
      <c r="F45" s="206"/>
    </row>
    <row r="46" spans="2:6" x14ac:dyDescent="0.25">
      <c r="B46" s="206"/>
      <c r="C46" s="206"/>
      <c r="D46" s="206"/>
      <c r="E46" s="206"/>
      <c r="F46" s="206"/>
    </row>
    <row r="47" spans="2:6" x14ac:dyDescent="0.25">
      <c r="B47" s="40"/>
      <c r="C47" s="40"/>
      <c r="D47" s="40"/>
      <c r="E47" s="40"/>
      <c r="F47" s="40"/>
    </row>
    <row r="48" spans="2:6" x14ac:dyDescent="0.25">
      <c r="B48" s="220" t="s">
        <v>58</v>
      </c>
      <c r="C48" s="220"/>
      <c r="D48" s="220"/>
      <c r="E48" s="220"/>
      <c r="F48" s="220"/>
    </row>
    <row r="50" spans="2:6" x14ac:dyDescent="0.25">
      <c r="B50" s="206" t="s">
        <v>114</v>
      </c>
      <c r="C50" s="206"/>
      <c r="D50" s="206"/>
      <c r="E50" s="206"/>
      <c r="F50" s="206"/>
    </row>
    <row r="51" spans="2:6" x14ac:dyDescent="0.25">
      <c r="B51" s="206"/>
      <c r="C51" s="206"/>
      <c r="D51" s="206"/>
      <c r="E51" s="206"/>
      <c r="F51" s="206"/>
    </row>
    <row r="52" spans="2:6" ht="24.6" customHeight="1" x14ac:dyDescent="0.25">
      <c r="B52" s="206"/>
      <c r="C52" s="206"/>
      <c r="D52" s="206"/>
      <c r="E52" s="206"/>
      <c r="F52" s="206"/>
    </row>
    <row r="53" spans="2:6" x14ac:dyDescent="0.25">
      <c r="B53" s="206" t="s">
        <v>163</v>
      </c>
      <c r="C53" s="206"/>
      <c r="D53" s="206"/>
      <c r="E53" s="206"/>
      <c r="F53" s="206"/>
    </row>
    <row r="54" spans="2:6" x14ac:dyDescent="0.25">
      <c r="B54" s="206"/>
      <c r="C54" s="206"/>
      <c r="D54" s="206"/>
      <c r="E54" s="206"/>
      <c r="F54" s="206"/>
    </row>
    <row r="55" spans="2:6" x14ac:dyDescent="0.25">
      <c r="B55" s="206" t="s">
        <v>108</v>
      </c>
      <c r="C55" s="206"/>
      <c r="D55" s="206"/>
      <c r="E55" s="206"/>
      <c r="F55" s="206"/>
    </row>
    <row r="56" spans="2:6" x14ac:dyDescent="0.25">
      <c r="B56" s="206"/>
      <c r="C56" s="206"/>
      <c r="D56" s="206"/>
      <c r="E56" s="206"/>
      <c r="F56" s="206"/>
    </row>
    <row r="57" spans="2:6" x14ac:dyDescent="0.25">
      <c r="B57" s="206" t="s">
        <v>61</v>
      </c>
      <c r="C57" s="206"/>
      <c r="D57" s="206"/>
      <c r="E57" s="206"/>
      <c r="F57" s="206"/>
    </row>
    <row r="58" spans="2:6" x14ac:dyDescent="0.25">
      <c r="B58" s="206"/>
      <c r="C58" s="206"/>
      <c r="D58" s="206"/>
      <c r="E58" s="206"/>
      <c r="F58" s="206"/>
    </row>
    <row r="59" spans="2:6" x14ac:dyDescent="0.25">
      <c r="B59" s="212" t="s">
        <v>62</v>
      </c>
      <c r="C59" s="212"/>
      <c r="D59" s="212"/>
      <c r="E59" s="212"/>
      <c r="F59" s="212"/>
    </row>
    <row r="60" spans="2:6" x14ac:dyDescent="0.25">
      <c r="B60" s="212"/>
      <c r="C60" s="212"/>
      <c r="D60" s="212"/>
      <c r="E60" s="212"/>
      <c r="F60" s="212"/>
    </row>
    <row r="61" spans="2:6" x14ac:dyDescent="0.25">
      <c r="B61" s="42"/>
      <c r="C61" s="42"/>
      <c r="D61" s="42"/>
      <c r="E61" s="42"/>
      <c r="F61" s="42"/>
    </row>
    <row r="62" spans="2:6" x14ac:dyDescent="0.25">
      <c r="B62" s="43" t="s">
        <v>21</v>
      </c>
      <c r="C62" s="44">
        <v>45747</v>
      </c>
      <c r="D62" s="44">
        <v>45382</v>
      </c>
      <c r="E62" s="44" t="s">
        <v>170</v>
      </c>
    </row>
    <row r="63" spans="2:6" x14ac:dyDescent="0.25">
      <c r="B63" s="45" t="s">
        <v>59</v>
      </c>
      <c r="C63" s="46">
        <v>7812.22</v>
      </c>
      <c r="D63" s="46">
        <v>7263.59</v>
      </c>
      <c r="E63" s="46">
        <v>7263.59</v>
      </c>
    </row>
    <row r="64" spans="2:6" x14ac:dyDescent="0.25">
      <c r="B64" s="45" t="s">
        <v>60</v>
      </c>
      <c r="C64" s="46">
        <v>7843.41</v>
      </c>
      <c r="D64" s="46">
        <v>7283.62</v>
      </c>
      <c r="E64" s="46">
        <v>7283.62</v>
      </c>
    </row>
    <row r="66" spans="2:6" x14ac:dyDescent="0.25">
      <c r="B66" s="205" t="s">
        <v>63</v>
      </c>
      <c r="C66" s="205"/>
      <c r="D66" s="205"/>
      <c r="E66" s="205"/>
      <c r="F66" s="205"/>
    </row>
    <row r="68" spans="2:6" x14ac:dyDescent="0.25">
      <c r="B68" s="213" t="s">
        <v>64</v>
      </c>
      <c r="C68" s="215" t="s">
        <v>65</v>
      </c>
      <c r="D68" s="216"/>
      <c r="E68" s="213" t="s">
        <v>66</v>
      </c>
      <c r="F68" s="213" t="s">
        <v>169</v>
      </c>
    </row>
    <row r="69" spans="2:6" x14ac:dyDescent="0.25">
      <c r="B69" s="214"/>
      <c r="C69" s="47" t="s">
        <v>67</v>
      </c>
      <c r="D69" s="48" t="s">
        <v>68</v>
      </c>
      <c r="E69" s="217"/>
      <c r="F69" s="217"/>
    </row>
    <row r="70" spans="2:6" x14ac:dyDescent="0.25">
      <c r="B70" s="49" t="s">
        <v>69</v>
      </c>
      <c r="C70" s="50"/>
      <c r="D70" s="51"/>
      <c r="E70" s="51"/>
      <c r="F70" s="51"/>
    </row>
    <row r="71" spans="2:6" x14ac:dyDescent="0.25">
      <c r="B71" s="52" t="s">
        <v>70</v>
      </c>
      <c r="C71" s="53" t="s">
        <v>71</v>
      </c>
      <c r="D71" s="54">
        <v>182320.32000000004</v>
      </c>
      <c r="E71" s="54">
        <v>7812.22</v>
      </c>
      <c r="F71" s="55">
        <v>1424326450.3104002</v>
      </c>
    </row>
    <row r="72" spans="2:6" x14ac:dyDescent="0.25">
      <c r="B72" s="52" t="s">
        <v>49</v>
      </c>
      <c r="C72" s="53" t="s">
        <v>71</v>
      </c>
      <c r="D72" s="54">
        <v>10662114.710000001</v>
      </c>
      <c r="E72" s="54">
        <v>7812.22</v>
      </c>
      <c r="F72" s="55">
        <v>83294785779.75621</v>
      </c>
    </row>
    <row r="73" spans="2:6" x14ac:dyDescent="0.25">
      <c r="B73" s="52" t="s">
        <v>122</v>
      </c>
      <c r="C73" s="53" t="s">
        <v>71</v>
      </c>
      <c r="D73" s="54">
        <v>0</v>
      </c>
      <c r="E73" s="54">
        <v>7812.22</v>
      </c>
      <c r="F73" s="55">
        <v>0</v>
      </c>
    </row>
    <row r="74" spans="2:6" x14ac:dyDescent="0.25">
      <c r="B74" s="52" t="s">
        <v>123</v>
      </c>
      <c r="C74" s="53" t="s">
        <v>71</v>
      </c>
      <c r="D74" s="54">
        <v>953172.70000000007</v>
      </c>
      <c r="E74" s="54">
        <v>7812.22</v>
      </c>
      <c r="F74" s="55">
        <v>7446394830.394001</v>
      </c>
    </row>
    <row r="75" spans="2:6" s="60" customFormat="1" x14ac:dyDescent="0.25">
      <c r="B75" s="56" t="s">
        <v>98</v>
      </c>
      <c r="C75" s="57"/>
      <c r="D75" s="58">
        <v>11797607.73</v>
      </c>
      <c r="E75" s="58"/>
      <c r="F75" s="59">
        <v>92165507060.460602</v>
      </c>
    </row>
    <row r="76" spans="2:6" x14ac:dyDescent="0.25">
      <c r="B76" s="61" t="s">
        <v>72</v>
      </c>
      <c r="C76" s="51"/>
      <c r="D76" s="62"/>
      <c r="E76" s="63"/>
      <c r="F76" s="55"/>
    </row>
    <row r="77" spans="2:6" x14ac:dyDescent="0.25">
      <c r="B77" s="64" t="s">
        <v>124</v>
      </c>
      <c r="C77" s="65" t="s">
        <v>71</v>
      </c>
      <c r="D77" s="54">
        <v>392631.33999999997</v>
      </c>
      <c r="E77" s="63">
        <v>7843.41</v>
      </c>
      <c r="F77" s="55">
        <v>3079568578.4693995</v>
      </c>
    </row>
    <row r="78" spans="2:6" x14ac:dyDescent="0.25">
      <c r="B78" s="64" t="s">
        <v>97</v>
      </c>
      <c r="C78" s="65" t="s">
        <v>71</v>
      </c>
      <c r="D78" s="54">
        <v>259856.66999999998</v>
      </c>
      <c r="E78" s="63">
        <v>7843.41</v>
      </c>
      <c r="F78" s="55">
        <v>2038162404.0446999</v>
      </c>
    </row>
    <row r="79" spans="2:6" x14ac:dyDescent="0.25">
      <c r="B79" s="64" t="s">
        <v>125</v>
      </c>
      <c r="C79" s="65" t="s">
        <v>71</v>
      </c>
      <c r="D79" s="54">
        <v>2000000</v>
      </c>
      <c r="E79" s="63">
        <v>7843.41</v>
      </c>
      <c r="F79" s="55">
        <v>15686820000</v>
      </c>
    </row>
    <row r="80" spans="2:6" x14ac:dyDescent="0.25">
      <c r="B80" s="64" t="s">
        <v>126</v>
      </c>
      <c r="C80" s="65" t="s">
        <v>71</v>
      </c>
      <c r="D80" s="54">
        <v>342609</v>
      </c>
      <c r="E80" s="63">
        <v>7843.41</v>
      </c>
      <c r="F80" s="55">
        <v>2687222856.6900001</v>
      </c>
    </row>
    <row r="81" spans="2:6" x14ac:dyDescent="0.25">
      <c r="B81" s="66" t="s">
        <v>40</v>
      </c>
      <c r="C81" s="67" t="s">
        <v>71</v>
      </c>
      <c r="D81" s="58">
        <v>2995097.01</v>
      </c>
      <c r="E81" s="68"/>
      <c r="F81" s="59">
        <v>23491773839.204098</v>
      </c>
    </row>
    <row r="82" spans="2:6" x14ac:dyDescent="0.25">
      <c r="B82" s="69" t="s">
        <v>99</v>
      </c>
      <c r="C82" s="70" t="s">
        <v>71</v>
      </c>
      <c r="D82" s="71">
        <f>+D75-D81</f>
        <v>8802510.7200000007</v>
      </c>
      <c r="E82" s="72"/>
      <c r="F82" s="73"/>
    </row>
    <row r="84" spans="2:6" x14ac:dyDescent="0.25">
      <c r="B84" s="205" t="s">
        <v>115</v>
      </c>
      <c r="C84" s="205"/>
      <c r="D84" s="205"/>
      <c r="E84" s="205"/>
      <c r="F84" s="205"/>
    </row>
    <row r="86" spans="2:6" x14ac:dyDescent="0.25">
      <c r="B86" s="1" t="s">
        <v>119</v>
      </c>
    </row>
    <row r="88" spans="2:6" x14ac:dyDescent="0.25">
      <c r="B88" s="207" t="s">
        <v>173</v>
      </c>
      <c r="C88" s="207"/>
      <c r="D88" s="207"/>
      <c r="E88" s="207"/>
      <c r="F88" s="207"/>
    </row>
    <row r="89" spans="2:6" x14ac:dyDescent="0.25">
      <c r="B89" s="74"/>
      <c r="C89" s="74"/>
      <c r="D89" s="74"/>
      <c r="E89" s="74"/>
      <c r="F89" s="74"/>
    </row>
    <row r="90" spans="2:6" x14ac:dyDescent="0.25">
      <c r="B90" s="212" t="s">
        <v>160</v>
      </c>
      <c r="C90" s="212"/>
      <c r="D90" s="212"/>
      <c r="E90" s="212"/>
      <c r="F90" s="212"/>
    </row>
    <row r="91" spans="2:6" x14ac:dyDescent="0.25">
      <c r="B91" s="212"/>
      <c r="C91" s="212"/>
      <c r="D91" s="212"/>
      <c r="E91" s="212"/>
      <c r="F91" s="212"/>
    </row>
    <row r="92" spans="2:6" x14ac:dyDescent="0.25">
      <c r="B92" s="212"/>
      <c r="C92" s="212"/>
      <c r="D92" s="212"/>
      <c r="E92" s="212"/>
      <c r="F92" s="212"/>
    </row>
    <row r="94" spans="2:6" x14ac:dyDescent="0.25">
      <c r="B94" s="208" t="s">
        <v>21</v>
      </c>
      <c r="C94" s="209"/>
      <c r="D94" s="44">
        <f>+EAN!C7</f>
        <v>45747</v>
      </c>
      <c r="E94" s="44">
        <f>+EAN!D7</f>
        <v>45382</v>
      </c>
    </row>
    <row r="95" spans="2:6" x14ac:dyDescent="0.25">
      <c r="B95" s="210" t="s">
        <v>9</v>
      </c>
      <c r="C95" s="211"/>
      <c r="D95" s="62">
        <v>30442.730000000007</v>
      </c>
      <c r="E95" s="62">
        <v>22559.87</v>
      </c>
    </row>
    <row r="96" spans="2:6" x14ac:dyDescent="0.25">
      <c r="B96" s="75" t="s">
        <v>100</v>
      </c>
      <c r="C96" s="76"/>
      <c r="D96" s="54">
        <v>7897.83</v>
      </c>
      <c r="E96" s="54">
        <v>7784.94</v>
      </c>
    </row>
    <row r="97" spans="2:6" x14ac:dyDescent="0.25">
      <c r="B97" s="75" t="s">
        <v>164</v>
      </c>
      <c r="C97" s="76"/>
      <c r="D97" s="54">
        <v>5638.76</v>
      </c>
      <c r="E97" s="54">
        <v>6321.19</v>
      </c>
    </row>
    <row r="98" spans="2:6" x14ac:dyDescent="0.25">
      <c r="B98" s="208" t="s">
        <v>74</v>
      </c>
      <c r="C98" s="209"/>
      <c r="D98" s="77">
        <f>SUM(D95:D97)</f>
        <v>43979.320000000007</v>
      </c>
      <c r="E98" s="77">
        <f>SUM(E95:E97)</f>
        <v>36666</v>
      </c>
    </row>
    <row r="100" spans="2:6" x14ac:dyDescent="0.25">
      <c r="B100" s="205" t="s">
        <v>75</v>
      </c>
      <c r="C100" s="205"/>
      <c r="D100" s="205"/>
      <c r="E100" s="205"/>
      <c r="F100" s="205"/>
    </row>
    <row r="102" spans="2:6" ht="45" x14ac:dyDescent="0.25">
      <c r="B102" s="48" t="s">
        <v>76</v>
      </c>
      <c r="C102" s="48" t="s">
        <v>77</v>
      </c>
      <c r="D102" s="48" t="s">
        <v>78</v>
      </c>
      <c r="E102" s="48" t="s">
        <v>79</v>
      </c>
    </row>
    <row r="103" spans="2:6" x14ac:dyDescent="0.25">
      <c r="B103" s="78" t="s">
        <v>82</v>
      </c>
      <c r="C103" s="79"/>
      <c r="D103" s="79"/>
      <c r="E103" s="80"/>
    </row>
    <row r="104" spans="2:6" x14ac:dyDescent="0.25">
      <c r="B104" s="161" t="s">
        <v>116</v>
      </c>
      <c r="C104" s="186">
        <v>25033.29878627968</v>
      </c>
      <c r="D104" s="187">
        <v>9487620.2399999984</v>
      </c>
      <c r="E104" s="194">
        <v>94</v>
      </c>
    </row>
    <row r="105" spans="2:6" x14ac:dyDescent="0.25">
      <c r="B105" s="85" t="s">
        <v>117</v>
      </c>
      <c r="C105" s="188">
        <v>25275.779716494842</v>
      </c>
      <c r="D105" s="187">
        <v>9807002.5299999993</v>
      </c>
      <c r="E105" s="194">
        <v>98</v>
      </c>
    </row>
    <row r="106" spans="2:6" x14ac:dyDescent="0.25">
      <c r="B106" s="162" t="s">
        <v>118</v>
      </c>
      <c r="C106" s="189">
        <v>25395.570726999998</v>
      </c>
      <c r="D106" s="190">
        <v>10132832.720000001</v>
      </c>
      <c r="E106" s="195">
        <v>104</v>
      </c>
    </row>
    <row r="107" spans="2:6" x14ac:dyDescent="0.25">
      <c r="C107" s="86"/>
      <c r="D107" s="87"/>
      <c r="E107" s="88"/>
    </row>
    <row r="108" spans="2:6" x14ac:dyDescent="0.25">
      <c r="B108" s="207" t="s">
        <v>80</v>
      </c>
      <c r="C108" s="207"/>
      <c r="D108" s="207"/>
      <c r="E108" s="207"/>
      <c r="F108" s="207"/>
    </row>
    <row r="109" spans="2:6" x14ac:dyDescent="0.25">
      <c r="B109" s="212" t="s">
        <v>146</v>
      </c>
      <c r="C109" s="212"/>
      <c r="D109" s="212"/>
      <c r="E109" s="212"/>
      <c r="F109" s="212"/>
    </row>
    <row r="110" spans="2:6" x14ac:dyDescent="0.25">
      <c r="B110" s="212"/>
      <c r="C110" s="212"/>
      <c r="D110" s="212"/>
      <c r="E110" s="212"/>
      <c r="F110" s="212"/>
    </row>
    <row r="112" spans="2:6" x14ac:dyDescent="0.25">
      <c r="B112" s="89" t="s">
        <v>81</v>
      </c>
      <c r="C112" s="90">
        <f>+D94</f>
        <v>45747</v>
      </c>
      <c r="D112" s="90">
        <f>+E94</f>
        <v>45382</v>
      </c>
    </row>
    <row r="113" spans="2:6" x14ac:dyDescent="0.25">
      <c r="B113" s="176" t="s">
        <v>105</v>
      </c>
      <c r="C113" s="91">
        <v>169837.04000000004</v>
      </c>
      <c r="D113" s="91">
        <v>7145.5200000000195</v>
      </c>
    </row>
    <row r="114" spans="2:6" x14ac:dyDescent="0.25">
      <c r="B114" s="175" t="s">
        <v>106</v>
      </c>
      <c r="C114" s="93">
        <v>12483.28</v>
      </c>
      <c r="D114" s="93">
        <v>4633.07</v>
      </c>
    </row>
    <row r="115" spans="2:6" x14ac:dyDescent="0.25">
      <c r="B115" s="92" t="s">
        <v>127</v>
      </c>
      <c r="C115" s="93">
        <v>903010.96</v>
      </c>
      <c r="D115" s="93">
        <v>179368.41999999995</v>
      </c>
    </row>
    <row r="116" spans="2:6" x14ac:dyDescent="0.25">
      <c r="B116" s="43" t="s">
        <v>74</v>
      </c>
      <c r="C116" s="95">
        <f>SUM(C113:C115)</f>
        <v>1085331.28</v>
      </c>
      <c r="D116" s="95">
        <f>SUM(D113:D115)</f>
        <v>191147.00999999998</v>
      </c>
    </row>
    <row r="117" spans="2:6" x14ac:dyDescent="0.25">
      <c r="B117" s="172"/>
      <c r="C117" s="96"/>
      <c r="D117" s="96"/>
    </row>
    <row r="118" spans="2:6" ht="15" customHeight="1" x14ac:dyDescent="0.25">
      <c r="B118" s="212" t="s">
        <v>176</v>
      </c>
      <c r="C118" s="212"/>
      <c r="D118" s="212"/>
      <c r="E118" s="212"/>
      <c r="F118" s="212"/>
    </row>
    <row r="119" spans="2:6" x14ac:dyDescent="0.25">
      <c r="B119" s="212"/>
      <c r="C119" s="212"/>
      <c r="D119" s="212"/>
      <c r="E119" s="212"/>
      <c r="F119" s="212"/>
    </row>
    <row r="120" spans="2:6" x14ac:dyDescent="0.25">
      <c r="B120" s="180"/>
      <c r="C120" s="181"/>
      <c r="D120" s="181"/>
    </row>
    <row r="121" spans="2:6" x14ac:dyDescent="0.25">
      <c r="B121" s="212" t="s">
        <v>165</v>
      </c>
      <c r="C121" s="212"/>
      <c r="D121" s="212"/>
      <c r="E121" s="212"/>
      <c r="F121" s="212"/>
    </row>
    <row r="122" spans="2:6" x14ac:dyDescent="0.25">
      <c r="B122" s="212"/>
      <c r="C122" s="212"/>
      <c r="D122" s="212"/>
      <c r="E122" s="212"/>
      <c r="F122" s="212"/>
    </row>
    <row r="124" spans="2:6" x14ac:dyDescent="0.25">
      <c r="B124" s="43" t="s">
        <v>81</v>
      </c>
      <c r="C124" s="90">
        <v>45747</v>
      </c>
      <c r="D124" s="90">
        <v>45382</v>
      </c>
    </row>
    <row r="125" spans="2:6" x14ac:dyDescent="0.25">
      <c r="B125" s="177" t="s">
        <v>140</v>
      </c>
      <c r="C125" s="91">
        <v>359634.5</v>
      </c>
      <c r="D125" s="91">
        <v>175417.1</v>
      </c>
    </row>
    <row r="126" spans="2:6" x14ac:dyDescent="0.25">
      <c r="B126" s="173" t="s">
        <v>74</v>
      </c>
      <c r="C126" s="95">
        <f>SUM(C125:C125)</f>
        <v>359634.5</v>
      </c>
      <c r="D126" s="95">
        <f>SUM(D125:D125)</f>
        <v>175417.1</v>
      </c>
    </row>
    <row r="127" spans="2:6" ht="15" customHeight="1" x14ac:dyDescent="0.25">
      <c r="B127" s="179"/>
      <c r="C127" s="96"/>
      <c r="E127" s="99"/>
    </row>
    <row r="128" spans="2:6" ht="15" customHeight="1" x14ac:dyDescent="0.25">
      <c r="B128" s="1" t="s">
        <v>147</v>
      </c>
    </row>
    <row r="129" spans="2:9" x14ac:dyDescent="0.25">
      <c r="B129" s="42"/>
      <c r="C129" s="42"/>
      <c r="D129" s="42"/>
      <c r="E129" s="42"/>
      <c r="F129" s="42"/>
    </row>
    <row r="130" spans="2:9" x14ac:dyDescent="0.25">
      <c r="B130" s="97" t="s">
        <v>73</v>
      </c>
      <c r="C130" s="97" t="s">
        <v>95</v>
      </c>
      <c r="D130" s="90">
        <f>+C112</f>
        <v>45747</v>
      </c>
      <c r="E130" s="90">
        <f>+D112</f>
        <v>45382</v>
      </c>
    </row>
    <row r="131" spans="2:9" x14ac:dyDescent="0.25">
      <c r="B131" s="177" t="s">
        <v>101</v>
      </c>
      <c r="C131" s="81" t="s">
        <v>102</v>
      </c>
      <c r="D131" s="150">
        <v>559658.47</v>
      </c>
      <c r="E131" s="150">
        <v>138785.18</v>
      </c>
    </row>
    <row r="132" spans="2:9" x14ac:dyDescent="0.25">
      <c r="B132" s="177" t="s">
        <v>133</v>
      </c>
      <c r="C132" s="101" t="s">
        <v>134</v>
      </c>
      <c r="D132" s="150">
        <v>29556.67</v>
      </c>
      <c r="E132" s="150">
        <v>0</v>
      </c>
    </row>
    <row r="133" spans="2:9" x14ac:dyDescent="0.25">
      <c r="B133" s="208" t="s">
        <v>74</v>
      </c>
      <c r="C133" s="209"/>
      <c r="D133" s="95">
        <f>SUM(D131:D132)</f>
        <v>589215.14</v>
      </c>
      <c r="E133" s="95">
        <f>SUM(E131:E132)</f>
        <v>138785.18</v>
      </c>
    </row>
    <row r="134" spans="2:9" x14ac:dyDescent="0.25">
      <c r="D134" s="99"/>
      <c r="E134" s="99"/>
    </row>
    <row r="135" spans="2:9" x14ac:dyDescent="0.25">
      <c r="B135" s="100" t="s">
        <v>135</v>
      </c>
      <c r="C135" s="100"/>
      <c r="D135" s="100"/>
    </row>
    <row r="136" spans="2:9" x14ac:dyDescent="0.25">
      <c r="B136" s="100"/>
      <c r="C136" s="100"/>
      <c r="D136" s="100"/>
    </row>
    <row r="137" spans="2:9" x14ac:dyDescent="0.25">
      <c r="B137" s="89" t="s">
        <v>81</v>
      </c>
      <c r="C137" s="90">
        <f>+D130</f>
        <v>45747</v>
      </c>
      <c r="D137" s="90">
        <f>+E130</f>
        <v>45382</v>
      </c>
    </row>
    <row r="138" spans="2:9" x14ac:dyDescent="0.25">
      <c r="B138" s="161" t="s">
        <v>103</v>
      </c>
      <c r="C138" s="191">
        <v>254092.61</v>
      </c>
      <c r="D138" s="91">
        <v>278298.83</v>
      </c>
    </row>
    <row r="139" spans="2:9" x14ac:dyDescent="0.25">
      <c r="B139" s="85" t="s">
        <v>174</v>
      </c>
      <c r="C139" s="192">
        <v>5764.06</v>
      </c>
      <c r="D139" s="93">
        <v>8371.83</v>
      </c>
    </row>
    <row r="140" spans="2:9" x14ac:dyDescent="0.25">
      <c r="B140" s="162" t="s">
        <v>175</v>
      </c>
      <c r="C140" s="193">
        <v>-4323.0600000000004</v>
      </c>
      <c r="D140" s="94">
        <v>-6748.19</v>
      </c>
    </row>
    <row r="141" spans="2:9" x14ac:dyDescent="0.25">
      <c r="B141" s="67" t="s">
        <v>74</v>
      </c>
      <c r="C141" s="104">
        <f>SUM(C138:C140)</f>
        <v>255533.61</v>
      </c>
      <c r="D141" s="104">
        <f>SUM(D138:D140)</f>
        <v>279922.47000000003</v>
      </c>
      <c r="H141" s="99"/>
      <c r="I141" s="99"/>
    </row>
    <row r="142" spans="2:9" x14ac:dyDescent="0.25">
      <c r="C142" s="99"/>
    </row>
    <row r="143" spans="2:9" x14ac:dyDescent="0.25">
      <c r="B143" s="206" t="s">
        <v>136</v>
      </c>
      <c r="C143" s="206"/>
      <c r="D143" s="206"/>
      <c r="E143" s="206"/>
      <c r="F143" s="206"/>
    </row>
    <row r="144" spans="2:9" x14ac:dyDescent="0.25">
      <c r="B144" s="206"/>
      <c r="C144" s="206"/>
      <c r="D144" s="206"/>
      <c r="E144" s="206"/>
      <c r="F144" s="206"/>
    </row>
    <row r="146" spans="2:6" x14ac:dyDescent="0.25">
      <c r="B146" s="43" t="s">
        <v>81</v>
      </c>
      <c r="C146" s="44">
        <f>+C112</f>
        <v>45747</v>
      </c>
      <c r="D146" s="44">
        <f>+D112</f>
        <v>45382</v>
      </c>
    </row>
    <row r="147" spans="2:6" x14ac:dyDescent="0.25">
      <c r="B147" s="101" t="s">
        <v>137</v>
      </c>
      <c r="C147" s="102">
        <v>12204.739999999976</v>
      </c>
      <c r="D147" s="102">
        <v>8265.3099999999977</v>
      </c>
    </row>
    <row r="148" spans="2:6" x14ac:dyDescent="0.25">
      <c r="B148" s="43" t="s">
        <v>74</v>
      </c>
      <c r="C148" s="103">
        <f>SUM(C147)</f>
        <v>12204.739999999976</v>
      </c>
      <c r="D148" s="103">
        <f>SUM(D147)</f>
        <v>8265.3099999999977</v>
      </c>
    </row>
    <row r="149" spans="2:6" x14ac:dyDescent="0.25">
      <c r="C149" s="99"/>
      <c r="D149" s="99"/>
    </row>
    <row r="150" spans="2:6" ht="15" customHeight="1" x14ac:dyDescent="0.25">
      <c r="B150" s="100" t="s">
        <v>148</v>
      </c>
      <c r="C150" s="100"/>
      <c r="D150" s="100"/>
      <c r="E150" s="100"/>
      <c r="F150" s="100"/>
    </row>
    <row r="151" spans="2:6" x14ac:dyDescent="0.25">
      <c r="B151" s="100"/>
      <c r="C151" s="100"/>
      <c r="D151" s="100"/>
      <c r="E151" s="100"/>
      <c r="F151" s="100"/>
    </row>
    <row r="152" spans="2:6" x14ac:dyDescent="0.25">
      <c r="B152" s="89" t="s">
        <v>81</v>
      </c>
      <c r="C152" s="90">
        <f>+C146</f>
        <v>45747</v>
      </c>
      <c r="D152" s="90">
        <f>+D146</f>
        <v>45382</v>
      </c>
    </row>
    <row r="153" spans="2:6" x14ac:dyDescent="0.25">
      <c r="B153" s="161" t="s">
        <v>111</v>
      </c>
      <c r="C153" s="91">
        <v>380426.6</v>
      </c>
      <c r="D153" s="102">
        <v>50426.6</v>
      </c>
    </row>
    <row r="154" spans="2:6" x14ac:dyDescent="0.25">
      <c r="B154" s="162" t="s">
        <v>138</v>
      </c>
      <c r="C154" s="94">
        <v>342609</v>
      </c>
      <c r="D154" s="178">
        <v>0</v>
      </c>
    </row>
    <row r="155" spans="2:6" x14ac:dyDescent="0.25">
      <c r="B155" s="67" t="s">
        <v>74</v>
      </c>
      <c r="C155" s="104">
        <f>SUM(C153:C154)</f>
        <v>723035.6</v>
      </c>
      <c r="D155" s="104">
        <f>SUM(D153:D154)</f>
        <v>50426.6</v>
      </c>
    </row>
    <row r="156" spans="2:6" x14ac:dyDescent="0.25">
      <c r="C156" s="99"/>
      <c r="D156" s="99"/>
    </row>
    <row r="157" spans="2:6" x14ac:dyDescent="0.25">
      <c r="B157" s="100" t="s">
        <v>149</v>
      </c>
      <c r="C157" s="99"/>
      <c r="D157" s="99"/>
    </row>
    <row r="158" spans="2:6" x14ac:dyDescent="0.25">
      <c r="B158" s="100"/>
      <c r="C158" s="99"/>
      <c r="D158" s="99"/>
    </row>
    <row r="159" spans="2:6" x14ac:dyDescent="0.25">
      <c r="B159" s="89" t="s">
        <v>81</v>
      </c>
      <c r="C159" s="90">
        <f>+C152</f>
        <v>45747</v>
      </c>
      <c r="D159" s="90">
        <f>+D152</f>
        <v>45382</v>
      </c>
    </row>
    <row r="160" spans="2:6" x14ac:dyDescent="0.25">
      <c r="B160" s="161" t="s">
        <v>150</v>
      </c>
      <c r="C160" s="91">
        <v>2000000</v>
      </c>
      <c r="D160" s="102">
        <v>0</v>
      </c>
    </row>
    <row r="161" spans="2:6" x14ac:dyDescent="0.25">
      <c r="B161" s="43" t="s">
        <v>74</v>
      </c>
      <c r="C161" s="103">
        <f>SUM(C160:C160)</f>
        <v>2000000</v>
      </c>
      <c r="D161" s="103">
        <f>SUM(D160:D160)</f>
        <v>0</v>
      </c>
    </row>
    <row r="162" spans="2:6" x14ac:dyDescent="0.25">
      <c r="C162" s="99"/>
      <c r="D162" s="99"/>
    </row>
    <row r="163" spans="2:6" x14ac:dyDescent="0.25">
      <c r="B163" s="100" t="s">
        <v>157</v>
      </c>
      <c r="C163" s="99"/>
      <c r="D163" s="99"/>
    </row>
    <row r="164" spans="2:6" x14ac:dyDescent="0.25">
      <c r="B164" s="100" t="s">
        <v>158</v>
      </c>
      <c r="C164" s="99"/>
      <c r="D164" s="99"/>
    </row>
    <row r="165" spans="2:6" x14ac:dyDescent="0.25">
      <c r="B165" s="100"/>
      <c r="C165" s="99"/>
      <c r="D165" s="99"/>
    </row>
    <row r="166" spans="2:6" x14ac:dyDescent="0.25">
      <c r="B166" s="89" t="s">
        <v>81</v>
      </c>
      <c r="C166" s="90">
        <v>45747</v>
      </c>
      <c r="D166" s="90">
        <v>45382</v>
      </c>
    </row>
    <row r="167" spans="2:6" x14ac:dyDescent="0.25">
      <c r="B167" s="161" t="s">
        <v>159</v>
      </c>
      <c r="C167" s="91">
        <v>221916.86</v>
      </c>
      <c r="D167" s="102">
        <v>156739.66</v>
      </c>
    </row>
    <row r="168" spans="2:6" x14ac:dyDescent="0.25">
      <c r="B168" s="43" t="s">
        <v>74</v>
      </c>
      <c r="C168" s="103">
        <f>SUM(C167:C167)</f>
        <v>221916.86</v>
      </c>
      <c r="D168" s="103">
        <f>SUM(D167:D167)</f>
        <v>156739.66</v>
      </c>
    </row>
    <row r="169" spans="2:6" x14ac:dyDescent="0.25">
      <c r="C169" s="99"/>
      <c r="D169" s="99"/>
    </row>
    <row r="170" spans="2:6" x14ac:dyDescent="0.25">
      <c r="B170" s="100" t="s">
        <v>155</v>
      </c>
      <c r="C170" s="99"/>
      <c r="D170" s="99"/>
    </row>
    <row r="171" spans="2:6" x14ac:dyDescent="0.25">
      <c r="B171" s="100"/>
      <c r="C171" s="99"/>
      <c r="D171" s="99"/>
    </row>
    <row r="172" spans="2:6" x14ac:dyDescent="0.25">
      <c r="B172" s="89" t="s">
        <v>81</v>
      </c>
      <c r="C172" s="90">
        <v>45747</v>
      </c>
      <c r="D172" s="90">
        <v>45382</v>
      </c>
    </row>
    <row r="173" spans="2:6" x14ac:dyDescent="0.25">
      <c r="B173" s="161" t="s">
        <v>151</v>
      </c>
      <c r="C173" s="91">
        <v>5638.76</v>
      </c>
      <c r="D173" s="102">
        <v>6321.19</v>
      </c>
    </row>
    <row r="174" spans="2:6" x14ac:dyDescent="0.25">
      <c r="B174" s="43" t="s">
        <v>74</v>
      </c>
      <c r="C174" s="103">
        <f>SUM(C173:C173)</f>
        <v>5638.76</v>
      </c>
      <c r="D174" s="103">
        <f>SUM(D173:D173)</f>
        <v>6321.19</v>
      </c>
    </row>
    <row r="175" spans="2:6" x14ac:dyDescent="0.25">
      <c r="C175" s="99"/>
      <c r="D175" s="99"/>
    </row>
    <row r="176" spans="2:6" x14ac:dyDescent="0.25">
      <c r="B176" s="212" t="s">
        <v>156</v>
      </c>
      <c r="C176" s="212"/>
      <c r="D176" s="212"/>
      <c r="E176" s="212"/>
      <c r="F176" s="212"/>
    </row>
    <row r="177" spans="1:11" x14ac:dyDescent="0.25">
      <c r="B177" s="212"/>
      <c r="C177" s="212"/>
      <c r="D177" s="212"/>
      <c r="E177" s="212"/>
      <c r="F177" s="212"/>
    </row>
    <row r="178" spans="1:11" x14ac:dyDescent="0.25">
      <c r="B178" s="42"/>
      <c r="C178" s="42"/>
      <c r="D178" s="42"/>
      <c r="E178" s="42"/>
      <c r="F178" s="42"/>
    </row>
    <row r="179" spans="1:11" x14ac:dyDescent="0.25">
      <c r="B179" s="43" t="s">
        <v>93</v>
      </c>
      <c r="C179" s="90">
        <f>+C152</f>
        <v>45747</v>
      </c>
      <c r="D179" s="90">
        <f>+D152</f>
        <v>45382</v>
      </c>
    </row>
    <row r="180" spans="1:11" x14ac:dyDescent="0.25">
      <c r="B180" s="81" t="s">
        <v>104</v>
      </c>
      <c r="C180" s="91">
        <v>27793.54</v>
      </c>
      <c r="D180" s="91">
        <v>6016.99</v>
      </c>
    </row>
    <row r="181" spans="1:11" x14ac:dyDescent="0.25">
      <c r="B181" s="82" t="s">
        <v>94</v>
      </c>
      <c r="C181" s="93">
        <v>3917.17</v>
      </c>
      <c r="D181" s="93">
        <v>0</v>
      </c>
    </row>
    <row r="182" spans="1:11" x14ac:dyDescent="0.25">
      <c r="B182" s="83" t="s">
        <v>139</v>
      </c>
      <c r="C182" s="94">
        <v>1090.92</v>
      </c>
      <c r="D182" s="94">
        <v>818.19</v>
      </c>
    </row>
    <row r="183" spans="1:11" x14ac:dyDescent="0.25">
      <c r="B183" s="43" t="s">
        <v>74</v>
      </c>
      <c r="C183" s="104">
        <f>SUM(C180:C182)</f>
        <v>32801.629999999997</v>
      </c>
      <c r="D183" s="104">
        <f>SUM(D180:D182)</f>
        <v>6835.18</v>
      </c>
    </row>
    <row r="184" spans="1:11" x14ac:dyDescent="0.25">
      <c r="C184" s="99"/>
      <c r="D184" s="99"/>
    </row>
    <row r="185" spans="1:11" x14ac:dyDescent="0.25">
      <c r="A185" s="2"/>
      <c r="B185" s="5" t="s">
        <v>55</v>
      </c>
      <c r="C185" s="5"/>
      <c r="D185" s="5"/>
      <c r="E185" s="5"/>
      <c r="F185" s="5"/>
      <c r="G185" s="5"/>
      <c r="H185" s="5"/>
      <c r="I185" s="5"/>
      <c r="J185" s="5"/>
      <c r="K185" s="4"/>
    </row>
    <row r="186" spans="1:11" x14ac:dyDescent="0.25">
      <c r="A186" s="3"/>
      <c r="B186" s="6" t="s">
        <v>54</v>
      </c>
      <c r="C186" s="7"/>
      <c r="D186" s="7"/>
      <c r="E186" s="7"/>
      <c r="F186" s="7"/>
      <c r="G186" s="7"/>
      <c r="H186" s="7"/>
      <c r="I186" s="7"/>
      <c r="J186" s="8"/>
      <c r="K186" s="4"/>
    </row>
    <row r="187" spans="1:11" x14ac:dyDescent="0.25">
      <c r="A187" s="3"/>
      <c r="B187" s="6" t="s">
        <v>50</v>
      </c>
      <c r="C187" s="7"/>
      <c r="D187" s="7"/>
      <c r="E187" s="7"/>
      <c r="F187" s="7"/>
      <c r="G187" s="7"/>
      <c r="H187" s="7"/>
      <c r="I187" s="7"/>
      <c r="J187" s="8"/>
      <c r="K187" s="4"/>
    </row>
    <row r="188" spans="1:11" x14ac:dyDescent="0.25">
      <c r="A188" s="3"/>
      <c r="B188" s="9">
        <f>+EFE!C7</f>
        <v>45747</v>
      </c>
      <c r="C188" s="7"/>
      <c r="D188" s="7"/>
      <c r="E188" s="7"/>
      <c r="F188" s="7"/>
      <c r="G188" s="7"/>
      <c r="H188" s="7"/>
      <c r="I188" s="7"/>
      <c r="J188" s="8"/>
      <c r="K188" s="4"/>
    </row>
    <row r="189" spans="1:11" x14ac:dyDescent="0.25">
      <c r="A189" s="3"/>
      <c r="B189" s="6" t="s">
        <v>52</v>
      </c>
      <c r="C189" s="7"/>
      <c r="D189" s="7"/>
      <c r="E189" s="7"/>
      <c r="F189" s="7"/>
      <c r="G189" s="7"/>
      <c r="H189" s="7"/>
      <c r="I189" s="7"/>
      <c r="J189" s="8"/>
      <c r="K189" s="4"/>
    </row>
    <row r="190" spans="1:11" ht="105" x14ac:dyDescent="0.25">
      <c r="A190" s="10"/>
      <c r="B190" s="11" t="s">
        <v>32</v>
      </c>
      <c r="C190" s="11" t="s">
        <v>33</v>
      </c>
      <c r="D190" s="11" t="s">
        <v>34</v>
      </c>
      <c r="E190" s="11" t="s">
        <v>35</v>
      </c>
      <c r="F190" s="11" t="s">
        <v>36</v>
      </c>
      <c r="G190" s="11" t="s">
        <v>37</v>
      </c>
      <c r="H190" s="11" t="s">
        <v>38</v>
      </c>
      <c r="I190" s="11" t="s">
        <v>39</v>
      </c>
      <c r="J190" s="37" t="s">
        <v>53</v>
      </c>
      <c r="K190" s="10"/>
    </row>
    <row r="191" spans="1:11" x14ac:dyDescent="0.25">
      <c r="A191" s="4"/>
      <c r="B191" s="12" t="s">
        <v>83</v>
      </c>
      <c r="C191" s="13" t="s">
        <v>84</v>
      </c>
      <c r="D191" s="14" t="s">
        <v>85</v>
      </c>
      <c r="E191" s="15">
        <v>44491</v>
      </c>
      <c r="F191" s="16" t="s">
        <v>71</v>
      </c>
      <c r="G191" s="17">
        <v>5957577.8399999999</v>
      </c>
      <c r="H191" s="17">
        <v>5957577.8399999999</v>
      </c>
      <c r="I191" s="17">
        <v>5957577.8399999999</v>
      </c>
      <c r="J191" s="154">
        <v>0.8781168316533654</v>
      </c>
      <c r="K191" s="4"/>
    </row>
    <row r="192" spans="1:11" x14ac:dyDescent="0.25">
      <c r="A192" s="4"/>
      <c r="B192" s="18" t="s">
        <v>83</v>
      </c>
      <c r="C192" s="19" t="s">
        <v>84</v>
      </c>
      <c r="D192" s="168" t="s">
        <v>85</v>
      </c>
      <c r="E192" s="169">
        <v>44501</v>
      </c>
      <c r="F192" s="170" t="s">
        <v>71</v>
      </c>
      <c r="G192" s="171">
        <v>826915.55</v>
      </c>
      <c r="H192" s="171">
        <v>826915.55</v>
      </c>
      <c r="I192" s="171">
        <v>3801525.91</v>
      </c>
      <c r="J192" s="155">
        <v>0.12188316834663467</v>
      </c>
      <c r="K192" s="4"/>
    </row>
    <row r="193" spans="1:11" x14ac:dyDescent="0.25">
      <c r="A193" s="4"/>
      <c r="B193" s="21"/>
      <c r="C193" s="22"/>
      <c r="D193" s="22"/>
      <c r="E193" s="23"/>
      <c r="F193" s="24"/>
      <c r="G193" s="25"/>
      <c r="H193" s="25"/>
      <c r="I193" s="25"/>
      <c r="J193" s="156"/>
      <c r="K193" s="4"/>
    </row>
    <row r="194" spans="1:11" x14ac:dyDescent="0.25">
      <c r="A194" s="4"/>
      <c r="B194" s="18"/>
      <c r="C194" s="19"/>
      <c r="D194" s="19"/>
      <c r="E194" s="27" t="s">
        <v>86</v>
      </c>
      <c r="F194" s="27"/>
      <c r="G194" s="28">
        <v>1085331.28</v>
      </c>
      <c r="H194" s="29" t="s">
        <v>87</v>
      </c>
      <c r="I194" s="29" t="s">
        <v>87</v>
      </c>
      <c r="J194" s="157"/>
      <c r="K194" s="4"/>
    </row>
    <row r="195" spans="1:11" x14ac:dyDescent="0.25">
      <c r="A195" s="4"/>
      <c r="B195" s="18"/>
      <c r="C195" s="19"/>
      <c r="D195" s="19"/>
      <c r="E195" s="27" t="s">
        <v>88</v>
      </c>
      <c r="F195" s="27"/>
      <c r="G195" s="28">
        <v>12204.739999999976</v>
      </c>
      <c r="H195" s="29" t="s">
        <v>87</v>
      </c>
      <c r="I195" s="29" t="s">
        <v>87</v>
      </c>
      <c r="J195" s="20"/>
      <c r="K195" s="4"/>
    </row>
    <row r="196" spans="1:11" x14ac:dyDescent="0.25">
      <c r="A196" s="4"/>
      <c r="B196" s="18"/>
      <c r="C196" s="19"/>
      <c r="D196" s="19"/>
      <c r="E196" s="27" t="s">
        <v>89</v>
      </c>
      <c r="F196" s="27"/>
      <c r="G196" s="30">
        <v>0</v>
      </c>
      <c r="H196" s="29" t="s">
        <v>87</v>
      </c>
      <c r="I196" s="29" t="s">
        <v>87</v>
      </c>
      <c r="J196" s="20"/>
      <c r="K196" s="4"/>
    </row>
    <row r="197" spans="1:11" x14ac:dyDescent="0.25">
      <c r="A197" s="4"/>
      <c r="B197" s="21"/>
      <c r="C197" s="26"/>
      <c r="D197" s="26"/>
      <c r="E197" s="31" t="s">
        <v>90</v>
      </c>
      <c r="F197" s="31"/>
      <c r="G197" s="32">
        <v>10832230.289999999</v>
      </c>
      <c r="H197" s="33">
        <v>6784493.3899999997</v>
      </c>
      <c r="I197" s="33">
        <v>9759103.75</v>
      </c>
      <c r="J197" s="158"/>
      <c r="K197" s="4"/>
    </row>
    <row r="198" spans="1:11" x14ac:dyDescent="0.25">
      <c r="A198" s="4"/>
      <c r="B198" s="4"/>
      <c r="C198" s="4"/>
      <c r="D198" s="4"/>
      <c r="E198" s="4"/>
      <c r="F198" s="4"/>
      <c r="G198" s="4"/>
      <c r="H198" s="4"/>
      <c r="I198" s="34"/>
      <c r="J198" s="4"/>
      <c r="K198" s="4"/>
    </row>
    <row r="199" spans="1:11" x14ac:dyDescent="0.25">
      <c r="A199" s="4"/>
      <c r="B199" s="5" t="s">
        <v>55</v>
      </c>
      <c r="C199" s="35"/>
      <c r="D199" s="35"/>
      <c r="E199" s="35"/>
      <c r="F199" s="35"/>
      <c r="G199" s="35"/>
      <c r="H199" s="159"/>
      <c r="I199" s="36"/>
      <c r="J199" s="35"/>
      <c r="K199" s="4"/>
    </row>
    <row r="200" spans="1:11" x14ac:dyDescent="0.25">
      <c r="A200" s="4"/>
      <c r="B200" s="6" t="s">
        <v>54</v>
      </c>
      <c r="C200" s="7"/>
      <c r="D200" s="7"/>
      <c r="E200" s="7"/>
      <c r="F200" s="7"/>
      <c r="G200" s="7"/>
      <c r="H200" s="7"/>
      <c r="I200" s="7"/>
      <c r="J200" s="8"/>
      <c r="K200" s="4"/>
    </row>
    <row r="201" spans="1:11" x14ac:dyDescent="0.25">
      <c r="A201" s="4"/>
      <c r="B201" s="6" t="s">
        <v>50</v>
      </c>
      <c r="C201" s="7"/>
      <c r="D201" s="7"/>
      <c r="E201" s="7"/>
      <c r="F201" s="7"/>
      <c r="G201" s="7"/>
      <c r="H201" s="7"/>
      <c r="I201" s="7"/>
      <c r="J201" s="8"/>
      <c r="K201" s="4"/>
    </row>
    <row r="202" spans="1:11" x14ac:dyDescent="0.25">
      <c r="A202" s="4"/>
      <c r="B202" s="9">
        <f>+EFE!D7</f>
        <v>45382</v>
      </c>
      <c r="C202" s="7"/>
      <c r="D202" s="7"/>
      <c r="E202" s="7"/>
      <c r="F202" s="7"/>
      <c r="G202" s="7"/>
      <c r="H202" s="7"/>
      <c r="I202" s="7"/>
      <c r="J202" s="8"/>
      <c r="K202" s="4"/>
    </row>
    <row r="203" spans="1:11" x14ac:dyDescent="0.25">
      <c r="A203" s="4"/>
      <c r="B203" s="6" t="s">
        <v>52</v>
      </c>
      <c r="C203" s="7"/>
      <c r="D203" s="7"/>
      <c r="E203" s="7"/>
      <c r="F203" s="7"/>
      <c r="G203" s="7"/>
      <c r="H203" s="7"/>
      <c r="I203" s="7"/>
      <c r="J203" s="8"/>
      <c r="K203" s="4"/>
    </row>
    <row r="204" spans="1:11" ht="105" x14ac:dyDescent="0.25">
      <c r="A204" s="4"/>
      <c r="B204" s="37" t="s">
        <v>32</v>
      </c>
      <c r="C204" s="37" t="s">
        <v>33</v>
      </c>
      <c r="D204" s="37" t="s">
        <v>34</v>
      </c>
      <c r="E204" s="37" t="s">
        <v>35</v>
      </c>
      <c r="F204" s="37" t="s">
        <v>36</v>
      </c>
      <c r="G204" s="37" t="s">
        <v>37</v>
      </c>
      <c r="H204" s="37" t="s">
        <v>38</v>
      </c>
      <c r="I204" s="37" t="s">
        <v>39</v>
      </c>
      <c r="J204" s="37" t="s">
        <v>53</v>
      </c>
      <c r="K204" s="4"/>
    </row>
    <row r="205" spans="1:11" x14ac:dyDescent="0.25">
      <c r="A205" s="4"/>
      <c r="B205" s="12" t="s">
        <v>83</v>
      </c>
      <c r="C205" s="13" t="s">
        <v>84</v>
      </c>
      <c r="D205" s="14" t="s">
        <v>85</v>
      </c>
      <c r="E205" s="15">
        <v>44491</v>
      </c>
      <c r="F205" s="16" t="s">
        <v>71</v>
      </c>
      <c r="G205" s="17">
        <v>5957577.8399999999</v>
      </c>
      <c r="H205" s="17">
        <v>5957577.8399999999</v>
      </c>
      <c r="I205" s="17">
        <v>5957577.8399999999</v>
      </c>
      <c r="J205" s="167">
        <v>0.91722059356645169</v>
      </c>
      <c r="K205" s="166"/>
    </row>
    <row r="206" spans="1:11" x14ac:dyDescent="0.25">
      <c r="A206" s="4"/>
      <c r="B206" s="21" t="s">
        <v>83</v>
      </c>
      <c r="C206" s="26" t="s">
        <v>84</v>
      </c>
      <c r="D206" s="22" t="s">
        <v>85</v>
      </c>
      <c r="E206" s="23">
        <v>44501</v>
      </c>
      <c r="F206" s="24" t="s">
        <v>71</v>
      </c>
      <c r="G206" s="25">
        <v>826915.55</v>
      </c>
      <c r="H206" s="25">
        <v>826915.55</v>
      </c>
      <c r="I206" s="25">
        <v>826915.55</v>
      </c>
      <c r="J206" s="196">
        <v>8.2799999999999999E-2</v>
      </c>
      <c r="K206" s="166"/>
    </row>
    <row r="207" spans="1:11" x14ac:dyDescent="0.25">
      <c r="A207" s="4"/>
      <c r="B207" s="18"/>
      <c r="C207" s="19"/>
      <c r="D207" s="19"/>
      <c r="E207" s="27" t="s">
        <v>86</v>
      </c>
      <c r="F207" s="27"/>
      <c r="G207" s="28">
        <v>191147.00999999998</v>
      </c>
      <c r="H207" s="29"/>
      <c r="I207" s="29"/>
      <c r="J207" s="157"/>
      <c r="K207" s="4"/>
    </row>
    <row r="208" spans="1:11" x14ac:dyDescent="0.25">
      <c r="A208" s="4"/>
      <c r="B208" s="18"/>
      <c r="C208" s="19"/>
      <c r="D208" s="19"/>
      <c r="E208" s="27" t="s">
        <v>88</v>
      </c>
      <c r="F208" s="27"/>
      <c r="G208" s="28">
        <v>8265.3099999999977</v>
      </c>
      <c r="H208" s="29"/>
      <c r="I208" s="29"/>
      <c r="J208" s="20"/>
      <c r="K208" s="4"/>
    </row>
    <row r="209" spans="1:11" x14ac:dyDescent="0.25">
      <c r="A209" s="4"/>
      <c r="B209" s="18"/>
      <c r="C209" s="19"/>
      <c r="D209" s="19"/>
      <c r="E209" s="27" t="s">
        <v>89</v>
      </c>
      <c r="F209" s="27"/>
      <c r="G209" s="30"/>
      <c r="H209" s="29"/>
      <c r="I209" s="29"/>
      <c r="J209" s="20"/>
      <c r="K209" s="4"/>
    </row>
    <row r="210" spans="1:11" x14ac:dyDescent="0.25">
      <c r="A210" s="4"/>
      <c r="B210" s="21"/>
      <c r="C210" s="26"/>
      <c r="D210" s="26"/>
      <c r="E210" s="31" t="s">
        <v>90</v>
      </c>
      <c r="F210" s="31"/>
      <c r="G210" s="164">
        <v>6967375.0899999999</v>
      </c>
      <c r="H210" s="33">
        <v>6784493.3899999997</v>
      </c>
      <c r="I210" s="33">
        <v>6784493.3899999997</v>
      </c>
      <c r="J210" s="160"/>
      <c r="K210" s="4"/>
    </row>
    <row r="211" spans="1:11" x14ac:dyDescent="0.25">
      <c r="A211" s="4"/>
      <c r="B211" s="4"/>
      <c r="C211" s="4"/>
      <c r="D211" s="4"/>
      <c r="E211" s="4"/>
      <c r="F211" s="4"/>
      <c r="G211" s="4"/>
      <c r="H211" s="4"/>
      <c r="I211" s="34"/>
      <c r="J211" s="4"/>
      <c r="K211" s="4"/>
    </row>
    <row r="212" spans="1:11" x14ac:dyDescent="0.25">
      <c r="A212" s="4"/>
      <c r="B212" s="4"/>
      <c r="C212" s="4"/>
      <c r="D212" s="4"/>
      <c r="E212" s="4"/>
      <c r="F212" s="4"/>
      <c r="G212" s="4"/>
      <c r="H212" s="4"/>
      <c r="I212" s="4"/>
      <c r="J212" s="4"/>
      <c r="K212" s="4"/>
    </row>
  </sheetData>
  <sortState xmlns:xlrd2="http://schemas.microsoft.com/office/spreadsheetml/2017/richdata2" ref="B152:D154">
    <sortCondition descending="1" ref="C153:C154"/>
  </sortState>
  <mergeCells count="34">
    <mergeCell ref="B176:F177"/>
    <mergeCell ref="B2:F2"/>
    <mergeCell ref="B3:F3"/>
    <mergeCell ref="B4:F4"/>
    <mergeCell ref="B5:F11"/>
    <mergeCell ref="B13:F13"/>
    <mergeCell ref="B44:F44"/>
    <mergeCell ref="B48:F48"/>
    <mergeCell ref="B45:F46"/>
    <mergeCell ref="B50:F52"/>
    <mergeCell ref="B15:F15"/>
    <mergeCell ref="B16:F43"/>
    <mergeCell ref="B53:F54"/>
    <mergeCell ref="B55:F56"/>
    <mergeCell ref="B57:F58"/>
    <mergeCell ref="B59:F60"/>
    <mergeCell ref="B66:F66"/>
    <mergeCell ref="B68:B69"/>
    <mergeCell ref="C68:D68"/>
    <mergeCell ref="E68:E69"/>
    <mergeCell ref="F68:F69"/>
    <mergeCell ref="B84:F84"/>
    <mergeCell ref="B143:F144"/>
    <mergeCell ref="B88:F88"/>
    <mergeCell ref="B94:C94"/>
    <mergeCell ref="B95:C95"/>
    <mergeCell ref="B98:C98"/>
    <mergeCell ref="B90:F92"/>
    <mergeCell ref="B100:F100"/>
    <mergeCell ref="B108:F108"/>
    <mergeCell ref="B109:F110"/>
    <mergeCell ref="B133:C133"/>
    <mergeCell ref="B118:F119"/>
    <mergeCell ref="B121:F122"/>
  </mergeCells>
  <phoneticPr fontId="7" type="noConversion"/>
  <hyperlinks>
    <hyperlink ref="A1" location="INDICE!A1" display="INDICE" xr:uid="{9A8B3896-ADEC-4513-89FB-6C4F057F535C}"/>
  </hyperlinks>
  <pageMargins left="0.7" right="0.7" top="0.75" bottom="0.75" header="0.3" footer="0.3"/>
  <pageSetup paperSize="9" orientation="portrait" horizontalDpi="300" verticalDpi="300" r:id="rId1"/>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zN9oNL6Gxl3PZlJO1wHYbHL5HFBd6ol1jQyv4IdMUe4=</DigestValue>
    </Reference>
    <Reference Type="http://www.w3.org/2000/09/xmldsig#Object" URI="#idOfficeObject">
      <DigestMethod Algorithm="http://www.w3.org/2001/04/xmlenc#sha256"/>
      <DigestValue>kuXPYPYub7l1wkScuS9qJwzSYefavTrvnfZLE+lGmaE=</DigestValue>
    </Reference>
    <Reference Type="http://uri.etsi.org/01903#SignedProperties" URI="#idSignedProperties">
      <Transforms>
        <Transform Algorithm="http://www.w3.org/TR/2001/REC-xml-c14n-20010315"/>
      </Transforms>
      <DigestMethod Algorithm="http://www.w3.org/2001/04/xmlenc#sha256"/>
      <DigestValue>S9Qye40S/XyFfik7/I7Qze/RTAVoVZSA3Pqx0H93LD4=</DigestValue>
    </Reference>
  </SignedInfo>
  <SignatureValue>I04TfEXZIgJWCcgLpfrSnzuIBsgkjEhou9SpDCgk3zGpu3am8uUeli2OSGR5jV6hM6Emt7wWSrag
xl/6tRw64bd1N2SMTDWB5rqSNASwohaG6uBO+nZW4oboylh3lbC9cmL4A9iGhE2S9iwLWxvwXAqN
idalNyx+vD9aT1G6wo2HHsdVbmgeCMuIdSnAhK2Du9T56V+ntczANiS31sziSFv8HLg70YZ1wVmv
hnn9zRpsZSlr0lzqHbiBiVj45iCSm4QQT8nMx0U/8eybL02TsxBGf7kThwid9Oymv25SeuJUfn1q
d+tyFStOTfJA5rIsha1AMNmkLO2SLHf4Wjez4A==</SignatureValue>
  <KeyInfo>
    <X509Data>
      <X509Certificate>MIIIgzCCBmugAwIBAgIILUpjunnrZnwwDQYJKoZIhvcNAQELBQAwWjEaMBgGA1UEAwwRQ0EtRE9DVU1FTlRBIFMuQS4xFjAUBgNVBAUTDVJVQzgwMDUwMTcyLTExFzAVBgNVBAoMDkRPQ1VNRU5UQSBTLkEuMQswCQYDVQQGEwJQWTAeFw0yNTA1MTMxOTE1MDBaFw0yNzA1MTMxOTE1MDBaMIG7MSQwIgYDVQQDDBtKT1JHRSBSQU1PTiBVR0FSVEUgVklMTEFMQkExEjAQBgNVBAUTCUNJMzg1Mzc4MjEUMBIGA1UEKgwLSk9SR0UgUkFNT04xGDAWBgNVBAQMD1VHQVJURSBWSUxMQUxCQTELMAkGA1UECwwCRjIxNTAzBgNVBAoMLENFUlRJRklDQURPIENVQUxJRklDQURPIERFIEZJUk1BIEVMRUNUUk9OSUNBMQswCQYDVQQGEwJQWTCCASIwDQYJKoZIhvcNAQEBBQADggEPADCCAQoCggEBAKKKnR+aiEvx/bft5xDuQhjwLe7UNdhwvpzLUU1bL7O78GGriS18vzdyR/Nz/oeFEntAd6IjsJwl0j2WFDJoLLPpd7flc/tejPXbRM75m8Pvx3HY724jU7SoGVMJ5LWELQNiLzZdeuqN1pZwj3+ChD3+FRsJpl5DUYpFmZvxkMJZGFoOkcsGY+BoGeQ0zu7a230YYikiV8yZe/jUwoTJRjDVOIQc2em/vg9/CJjj2IBxGbgH4HtIwi10EBrE0qyyOL8l7GNYN8oVe75AjLqURBIhwvCtU/H0h7HAYjQ/XTCvi9sWjRT3qAwGW0G+aCV2xnOBW3UtuBC6krXnxyh5DEsCAwEAAaOCA+kwggPlMAwGA1UdEwEB/wQCMAAwHwYDVR0jBBgwFoAUoT2FK83YLJYfOQIMn1M7WNiVC3swgZQGCCsGAQUFBwEBBIGHMIGEMFUGCCsGAQUFBzAChklodHRwczovL3d3dy5kaWdpdG8uY29tLnB5L3VwbG9hZHMvY2VydGlmaWNhZG8tZG9jdW1lbnRhLXNhLTE1MzUxMTc3NzEuY3J0MCsGCCsGAQUFBzABhh9odHRwczovL3d3dy5kaWdpdG8uY29tLnB5L29jc3AvMEwGA1UdEQRFMEOBFWp1Z2FydGVAY2FkaWVtLmNvbS5weaQqMCgxJjAkBgNVBA0MHUZJUk1BIEVMRUNUUk9OSUNBIENVQUxJRklDQURBMIIB9QYDVR0gBIIB7DCCAegwggHkBg0rBgEEAYL5OwEBAQoBMIIB0TAvBggrBgEFBQcCARYjaHR0cHM6Ly93d3cuZGlnaXRvLmNvbS5weS9kZXNjYXJnYXMwggGcBggrBgEFBQcCAjCCAY4eggGKAEMAZQByAHQAaQBmAGkAYwBhAGQAbwAgAGMAdQBhAGwAaQBmAGkAYwBhAGQAbwAgAGQAZQAgAGYAaQByAG0AYQAgAGUAbABlAGMAdAByAPMAbgBpAGMAYQAgAHQAaQBwAG8AIABGADIAIAAoAGMAbABhAHYAZQBzACAAZQBuACAAZABpAHMAcABvAHMAaQB0AGkAdgBvACAAYwB1AGEAbABpAGYAaQBjAGEAZABvACkALAAgAHMAdQBqAGUAdABhACAAYQAgAGwAYQBzACAAYwBvAG4AZABpAGMAaQBvAG4AZQBzACAAZABlACAAdQBzAG8AIABlAHgAcAB1AGUAcwB0AGEAcwAgAGUAbgAgAGwAYQAgAEQAZQBjAGwAYQByAGEAYwBpAPMAbgAgAGQAZQAgAFAAcgDhAGMAdABpAGMAYQBzACAAZABlACAAQwBlAHIAdABpAGYAaQBjAGEAYwBpAPMAbgAgAGQAZQAgAEQATwBDAFUATQBFAE4AVABBACAAUwAuAEEALjAqBgNVHSUBAf8EIDAeBggrBgEFBQcDAgYIKwYBBQUHAwQGCCsGAQUFBwMBMHsGA1UdHwR0MHIwNKAyoDCGLmh0dHBzOi8vd3d3LmRpZ2l0by5jb20ucHkvY3JsL2RvY3VtZW50YV9jYS5jcmwwOqA4oDaGNGh0dHBzOi8vd3d3LmRvY3VtZW50YS5jb20ucHkvZGlnaXRvL2RvY3VtZW50YV9jYS5jcmwwHQYDVR0OBBYEFDPIoUUx+j1vH1cCbgGCjNZLDb2qMA4GA1UdDwEB/wQEAwIF4DANBgkqhkiG9w0BAQsFAAOCAgEAU4xx5vqNWxMGM+4UKZ0Ie4plyrmz/pxh9EkZPD9EbRuiqDln/mlm4/uVgUDUMcm+LwtecZkbDpo/Eyx+he/o0u4NLha3RYVrDcnAm3dvEuCoHoEt+t0y2+LLC7qHWJCQQnP59JJG7WzNhV7GiNV3nXm0diqs0Jy4hHUYT1mhwSLKCIeVjhnI0IpnwXJD+orsVjgEOYtOc62cwhmXsa6utCtfsqsavIILa9ojigJrXTFrpa/uHIvDWoq7SyC4658FhJGHJYxIt+LbzQIDzGj3BfMebxlibJIoExE9hw7XJpqZv7HReygGdxqu5WkR0FSsQnbv6EtNDFmIf9lz8y4U1CEX99/hIkyLTJkXh240DY06vipV9HMNzLCGHHeIA/Rz3EgWp7WN5N2XDG4MPrGRqERkeHw7TZScdN6gudgJWIpC742z7a261WgQMYx6e5RaBOaa56PznAEUEJQoIYvJLI+py0ukotsVd+fTI7ichCqgdm9qDUH8697r7++zm6FxAjVWPwHTWqk8zJ0XzCobdtX6lCr6s8QtbsYCKN/zz+1ugRRLTk2mhBgqhGHc9LaenAAFH7tErJadmTb73BdJqPmZ8fQERwdwNvB1RGijVgFZ9dPUsr76lsRtI/zozqhm8VQ5aAPI5A689DiGWR669o94v66TV3d24/kRqnQA4Sw=</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Transform>
          <Transform Algorithm="http://www.w3.org/TR/2001/REC-xml-c14n-20010315"/>
        </Transforms>
        <DigestMethod Algorithm="http://www.w3.org/2001/04/xmlenc#sha256"/>
        <DigestValue>SvtLgLHWwOe2+41fuNrh9MPG5Bh3+j+tOUplp0lR7Bs=</DigestValue>
      </Reference>
      <Reference URI="/xl/calcChain.xml?ContentType=application/vnd.openxmlformats-officedocument.spreadsheetml.calcChain+xml">
        <DigestMethod Algorithm="http://www.w3.org/2001/04/xmlenc#sha256"/>
        <DigestValue>DPA2JFijOM9UKLYdJZzFVc4I7uOM06cx+eq6efB6kzY=</DigestValue>
      </Reference>
      <Reference URI="/xl/printerSettings/printerSettings1.bin?ContentType=application/vnd.openxmlformats-officedocument.spreadsheetml.printerSettings">
        <DigestMethod Algorithm="http://www.w3.org/2001/04/xmlenc#sha256"/>
        <DigestValue>venG1crPrvcDmLPjvqW7Ttg2mLx+KkjsQpL6aEICvXU=</DigestValue>
      </Reference>
      <Reference URI="/xl/printerSettings/printerSettings2.bin?ContentType=application/vnd.openxmlformats-officedocument.spreadsheetml.printerSettings">
        <DigestMethod Algorithm="http://www.w3.org/2001/04/xmlenc#sha256"/>
        <DigestValue>9Ho1iFzQSWRWUVfcWCvH/QIwWq4Cfk7HwHabP9Vk9MI=</DigestValue>
      </Reference>
      <Reference URI="/xl/sharedStrings.xml?ContentType=application/vnd.openxmlformats-officedocument.spreadsheetml.sharedStrings+xml">
        <DigestMethod Algorithm="http://www.w3.org/2001/04/xmlenc#sha256"/>
        <DigestValue>5bKaYE1/r2ZkmuORLuDGJSAIRVzAx879Oj9Z13yY0mc=</DigestValue>
      </Reference>
      <Reference URI="/xl/styles.xml?ContentType=application/vnd.openxmlformats-officedocument.spreadsheetml.styles+xml">
        <DigestMethod Algorithm="http://www.w3.org/2001/04/xmlenc#sha256"/>
        <DigestValue>Sa8f716In6TlmuslHOAE1T58comr27v+fTrF5DU7WDk=</DigestValue>
      </Reference>
      <Reference URI="/xl/theme/theme1.xml?ContentType=application/vnd.openxmlformats-officedocument.theme+xml">
        <DigestMethod Algorithm="http://www.w3.org/2001/04/xmlenc#sha256"/>
        <DigestValue>HZGzVGgBlb8TdKHWKTdHf9neJld6NxNtX99TLOInslw=</DigestValue>
      </Reference>
      <Reference URI="/xl/workbook.xml?ContentType=application/vnd.openxmlformats-officedocument.spreadsheetml.sheet.main+xml">
        <DigestMethod Algorithm="http://www.w3.org/2001/04/xmlenc#sha256"/>
        <DigestValue>ZfxN6/3d9eKCv1aT/YWt3SO7wfvK9j28rrGhgRp4K9M=</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ie1t59T+oh4xR4rir291kA0PxL5MlUFD/HEFvVUbc9Y=</DigestValue>
      </Reference>
      <Reference URI="/xl/worksheets/sheet1.xml?ContentType=application/vnd.openxmlformats-officedocument.spreadsheetml.worksheet+xml">
        <DigestMethod Algorithm="http://www.w3.org/2001/04/xmlenc#sha256"/>
        <DigestValue>VaEDD2Jur2n71P8pXreHBmgcoZxFaOGjvw3v44nq3UQ=</DigestValue>
      </Reference>
      <Reference URI="/xl/worksheets/sheet2.xml?ContentType=application/vnd.openxmlformats-officedocument.spreadsheetml.worksheet+xml">
        <DigestMethod Algorithm="http://www.w3.org/2001/04/xmlenc#sha256"/>
        <DigestValue>8A7547Op9aUkVdB9sF8HA80qtoBmw8smZhCl112fS3M=</DigestValue>
      </Reference>
      <Reference URI="/xl/worksheets/sheet3.xml?ContentType=application/vnd.openxmlformats-officedocument.spreadsheetml.worksheet+xml">
        <DigestMethod Algorithm="http://www.w3.org/2001/04/xmlenc#sha256"/>
        <DigestValue>u2JjGi9hg/iT3Zo5zfWYof6UyF/e2j5QHRTi7eRxfyo=</DigestValue>
      </Reference>
      <Reference URI="/xl/worksheets/sheet4.xml?ContentType=application/vnd.openxmlformats-officedocument.spreadsheetml.worksheet+xml">
        <DigestMethod Algorithm="http://www.w3.org/2001/04/xmlenc#sha256"/>
        <DigestValue>Ks9VAmMTY2lgc+YBdR4cN2U2LfczAJh9kM69BCyEVw4=</DigestValue>
      </Reference>
      <Reference URI="/xl/worksheets/sheet5.xml?ContentType=application/vnd.openxmlformats-officedocument.spreadsheetml.worksheet+xml">
        <DigestMethod Algorithm="http://www.w3.org/2001/04/xmlenc#sha256"/>
        <DigestValue>4hDsALTqKtc70gyQhbKEKLlh6payJpuoY4T4CBQoTak=</DigestValue>
      </Reference>
    </Manifest>
    <SignatureProperties>
      <SignatureProperty Id="idSignatureTime" Target="#idPackageSignature">
        <mdssi:SignatureTime xmlns:mdssi="http://schemas.openxmlformats.org/package/2006/digital-signature">
          <mdssi:Format>YYYY-MM-DDThh:mm:ssTZD</mdssi:Format>
          <mdssi:Value>2025-05-16T17:15:06Z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CONTADOR</SignatureComments>
          <WindowsVersion>10.0</WindowsVersion>
          <OfficeVersion>16.0.18429/26</OfficeVersion>
          <ApplicationVersion>16.0.18429</ApplicationVersion>
          <Monitors>2</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2025-05-16T17:15:06Z</xd:SigningTime>
          <xd:SigningCertificate>
            <xd:Cert>
              <xd:CertDigest>
                <DigestMethod Algorithm="http://www.w3.org/2001/04/xmlenc#sha256"/>
                <DigestValue>O3Xa0C+8P8vByNFzo2gByrrdSj/sta03Rber73yahC8=</DigestValue>
              </xd:CertDigest>
              <xd:IssuerSerial>
                <X509IssuerName>C=PY, O=DOCUMENTA S.A., SERIALNUMBER=RUC80050172-1, CN=CA-DOCUMENTA S.A.</X509IssuerName>
                <X509SerialNumber>3263530532543882876</X509SerialNumber>
              </xd:IssuerSerial>
            </xd:Cert>
          </xd:SigningCertificate>
          <xd:SignaturePolicyIdentifier>
            <xd:SignaturePolicyImplied/>
          </xd:SignaturePolicyIdentifier>
        </xd:SignedSignatureProperties>
        <xd:SignedDataObjectProperties>
          <xd:CommitmentTypeIndication>
            <xd:CommitmentTypeId>
              <xd:Identifier>http://uri.etsi.org/01903/v1.2.2#ProofOfOrigin</xd:Identifier>
              <xd:Description>Creó y aprobó este documento</xd:Description>
            </xd:CommitmentTypeId>
            <xd:AllSignedDataObjects/>
            <xd:CommitmentTypeQualifiers>
              <xd:CommitmentTypeQualifier>CONTADOR</xd:CommitmentTypeQualifier>
            </xd:CommitmentTypeQualifiers>
          </xd:CommitmentTypeIndication>
        </xd:SignedDataObjectProperties>
      </xd: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qJbGxAMVkryo/dkIpv/b7cOScIhuxpiAjIvSycyRxfA=</DigestValue>
    </Reference>
    <Reference Type="http://www.w3.org/2000/09/xmldsig#Object" URI="#idOfficeObject">
      <DigestMethod Algorithm="http://www.w3.org/2001/04/xmlenc#sha256"/>
      <DigestValue>h/Lf/iAo/Y6R80B2yofff/DYfTBLaOD/RoDWzYZOpjU=</DigestValue>
    </Reference>
    <Reference Type="http://uri.etsi.org/01903#SignedProperties" URI="#idSignedProperties">
      <Transforms>
        <Transform Algorithm="http://www.w3.org/TR/2001/REC-xml-c14n-20010315"/>
      </Transforms>
      <DigestMethod Algorithm="http://www.w3.org/2001/04/xmlenc#sha256"/>
      <DigestValue>8kqQsc8XWqmo4e13KtA64TWiAuWVCwP9m7rN0LWaRuE=</DigestValue>
    </Reference>
  </SignedInfo>
  <SignatureValue>h/rkRodURttaRSwtsaXwC9U7ARue+9GqBdSWhsAgopED4iK7jXd1hgLjlNTaJ8AimS2mGCebt7mW
oqL3VePtCNbJ1zfmuQs0Pj5wvgjN9ge3R+AJup9k/mjpzLri8qZxF+ZVv8vjh1OrLcDVbL5FxrGV
roSdqt9qWS/oVK6cVXBs/bgMeiZT+il0J0PaB8nj6TOn64ZKakZk2Z/yMxe0PsqCoABn6uMKhxvg
9wrNs7YG9TCdp8e9fWSVVNs0b+jTKfGilsVrdcG0opFDD1B8OHYiQsNdnb1Nl+HTTjDZqczJoQ0T
H1bjZuXFmdR/Vvx0nYMpzJVM3Z1HgNboS9GbEg==</SignatureValue>
  <KeyInfo>
    <X509Data>
      <X509Certificate>MIIIcDCCBligAwIBAgIIRfjY4jZC9WowDQYJKoZIhvcNAQELBQAwWjEaMBgGA1UEAwwRQ0EtRE9DVU1FTlRBIFMuQS4xFjAUBgNVBAUTDVJVQzgwMDUwMTcyLTExFzAVBgNVBAoMDkRPQ1VNRU5UQSBTLkEuMQswCQYDVQQGEwJQWTAeFw0yNDA4MDcxNDEyMDBaFw0yNjA4MDcxNDEyMDBaMIGpMRswGQYDVQQDDBJFTElBUyBNSUdVRUwgR0VMQVkxEjAQBgNVBAUTCUNJMjA1ODA2NzEVMBMGA1UEKgwMRUxJQVMgTUlHVUVMMQ4wDAYDVQQEDAVHRUxBWTELMAkGA1UECwwCRjIxNTAzBgNVBAoMLENFUlRJRklDQURPIENVQUxJRklDQURPIERFIEZJUk1BIEVMRUNUUk9OSUNBMQswCQYDVQQGEwJQWTCCASIwDQYJKoZIhvcNAQEBBQADggEPADCCAQoCggEBAJT7WaQmksiP8ApksHb+YDmw/bDCSRsZ6VD7ZhLnOnjtw9Mm8vCFNtrLBMFqDMb9DvOC+jY/YqnT5jRyzt92qvz5BupOlV3Gu316mCXTzmoAzXEqUXuaYCv8CUo2GVwMA9Gd+nOxcxpMuzAHYdHRcD+EG8wHkWF6X6gsQocb2TOZ50UM3ZmDIujdHmYoPVGeUVkXe8tf8x1sknVt0xbZ1FCSC/ygb5Sq4Ce93TSJj44Y2EC6wS1sf0wVGqZNqnPJuaWZ3EG7tAcW4rjw6E/QxBXfZtaaaATGg0eOWNIynC4ibR8k1ep+yj4QAqfgs6yGTNBCSgxEKG1FgQB4MwXhm0UCAwEAAaOCA+gwggPkMAwGA1UdEwEB/wQCMAAwHwYDVR0jBBgwFoAUoT2FK83YLJYfOQIMn1M7WNiVC3swgZQGCCsGAQUFBwEBBIGHMIGEMFUGCCsGAQUFBzAChklodHRwczovL3d3dy5kaWdpdG8uY29tLnB5L3VwbG9hZHMvY2VydGlmaWNhZG8tZG9jdW1lbnRhLXNhLTE1MzUxMTc3NzEuY3J0MCsGCCsGAQUFBzABhh9odHRwczovL3d3dy5kaWdpdG8uY29tLnB5L29jc3AvMEsGA1UdEQREMEKBFGVnZWxheUBjYWRpZW0uY29tLnB5pCowKDEmMCQGA1UEDQwdRklSTUEgRUxFQ1RST05JQ0EgQ1VBTElGSUNBREEwggH1BgNVHSAEggHsMIIB6DCCAeQGDSsGAQQBgvk7AQEBCgEwggHRMC8GCCsGAQUFBwIBFiNodHRwczovL3d3dy5kaWdpdG8uY29tLnB5L2Rlc2NhcmdhczCCAZwGCCsGAQUFBwICMIIBjh6CAYoAQwBlAHIAdABpAGYAaQBjAGEAZABvACAAYwB1AGEAbABpAGYAaQBjAGEAZABvACAAZABlACAAZgBpAHIAbQBhACAAZQBsAGUAYwB0AHIA8wBuAGkAYwBhACAAdABpAHAAbwAgAEYAMgAgACgAYwBsAGEAdgBlAHMAIABlAG4AIABkAGkAcwBwAG8AcwBpAHQAaQB2AG8AIABjAHUAYQBsAGkAZgBpAGMAYQBkAG8AKQAsACAAcwB1AGoAZQB0AGEAIABhACAAbABhAHMAIABjAG8AbgBkAGkAYwBpAG8AbgBlAHMAIABkAGUAIAB1AHMAbwAgAGUAeABwAHUAZQBzAHQAYQBzACAAZQBuACAAbABhACAARABlAGMAbABhAHIAYQBjAGkA8wBuACAAZABlACAAUAByAOEAYwB0AGkAYwBhAHMAIABkAGUAIABDAGUAcgB0AGkAZgBpAGMAYQBjAGkA8wBuACAAZABlACAARABPAEMAVQBNAEUATgBUAEEAIABTAC4AQQAuMCoGA1UdJQEB/wQgMB4GCCsGAQUFBwMCBggrBgEFBQcDBAYIKwYBBQUHAwEwewYDVR0fBHQwcjA0oDKgMIYuaHR0cHM6Ly93d3cuZGlnaXRvLmNvbS5weS9jcmwvZG9jdW1lbnRhX2NhLmNybDA6oDigNoY0aHR0cHM6Ly93d3cuZG9jdW1lbnRhLmNvbS5weS9kaWdpdG8vZG9jdW1lbnRhX2NhLmNybDAdBgNVHQ4EFgQUPFm2F5NUGfV5xlt1mf4yK30ZyNUwDgYDVR0PAQH/BAQDAgXgMA0GCSqGSIb3DQEBCwUAA4ICAQB3sH6m9Z6UZ5yo5Z1hdlQRMcVl7HQ8rcTqYNj5UB1sRzpGBE4a4mcUYix5q7KEILIl88ek2JNYROC1olX8jmR/q3YydyPxnUoV+Im6M9lagH+pjV4Ov98ZEsaP+YVwigBRw78lj3jQ2fgrpFS9n3xr0p0/SahErJkV3hbwE2PI+Cq0skrpNuKyf3XiXr+Q7i8Vza+oaksZEhYe24EQwqC0cDRa6O8Ob2XppSgU5gjOkeMyrzGPPpvT5gcCNA3INXpLzOQftt14VCWyU7tdHtbETg5nQ0S/m++yg9lBXyUjQoKfJDJT05y/bdb1yYo2NsRp1tmh1bv8o6PFhGMVh4D5Qact3VXpCtW9WfF5OSzwp3AMvJT6lrwq5LweLMMBJQmT/+WgSsf61GXOrCER1pY6JEXjmbWluuSg/3f1Wx0tNTvjeDzqzr7VlxQLUwbbXPjiDq7MaKIyZntzPsmIbeVrYbtPiAAiMfVQ8IAXyaKhx4aYg0Fvp1Xo46jhfvyD4hq14+QCV6Rc0zDewJvatgv95EXNf4rwzV4aTY8BW1uYF9Fd8FnNSgrsfe9gqvkugB+ffwNlQhD61u1xdddNd4IVdfXrNcCA5xPh2mz1Ss9NJvnWyY2UAlzBWqgWvaEF3ykM3IyX3vUbSlQNYEHvsAsf89DHeCRbEvvhf+1cC5nL1g==</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Transform>
          <Transform Algorithm="http://www.w3.org/TR/2001/REC-xml-c14n-20010315"/>
        </Transforms>
        <DigestMethod Algorithm="http://www.w3.org/2001/04/xmlenc#sha256"/>
        <DigestValue>SvtLgLHWwOe2+41fuNrh9MPG5Bh3+j+tOUplp0lR7Bs=</DigestValue>
      </Reference>
      <Reference URI="/xl/calcChain.xml?ContentType=application/vnd.openxmlformats-officedocument.spreadsheetml.calcChain+xml">
        <DigestMethod Algorithm="http://www.w3.org/2001/04/xmlenc#sha256"/>
        <DigestValue>DPA2JFijOM9UKLYdJZzFVc4I7uOM06cx+eq6efB6kzY=</DigestValue>
      </Reference>
      <Reference URI="/xl/printerSettings/printerSettings1.bin?ContentType=application/vnd.openxmlformats-officedocument.spreadsheetml.printerSettings">
        <DigestMethod Algorithm="http://www.w3.org/2001/04/xmlenc#sha256"/>
        <DigestValue>venG1crPrvcDmLPjvqW7Ttg2mLx+KkjsQpL6aEICvXU=</DigestValue>
      </Reference>
      <Reference URI="/xl/printerSettings/printerSettings2.bin?ContentType=application/vnd.openxmlformats-officedocument.spreadsheetml.printerSettings">
        <DigestMethod Algorithm="http://www.w3.org/2001/04/xmlenc#sha256"/>
        <DigestValue>9Ho1iFzQSWRWUVfcWCvH/QIwWq4Cfk7HwHabP9Vk9MI=</DigestValue>
      </Reference>
      <Reference URI="/xl/sharedStrings.xml?ContentType=application/vnd.openxmlformats-officedocument.spreadsheetml.sharedStrings+xml">
        <DigestMethod Algorithm="http://www.w3.org/2001/04/xmlenc#sha256"/>
        <DigestValue>5bKaYE1/r2ZkmuORLuDGJSAIRVzAx879Oj9Z13yY0mc=</DigestValue>
      </Reference>
      <Reference URI="/xl/styles.xml?ContentType=application/vnd.openxmlformats-officedocument.spreadsheetml.styles+xml">
        <DigestMethod Algorithm="http://www.w3.org/2001/04/xmlenc#sha256"/>
        <DigestValue>Sa8f716In6TlmuslHOAE1T58comr27v+fTrF5DU7WDk=</DigestValue>
      </Reference>
      <Reference URI="/xl/theme/theme1.xml?ContentType=application/vnd.openxmlformats-officedocument.theme+xml">
        <DigestMethod Algorithm="http://www.w3.org/2001/04/xmlenc#sha256"/>
        <DigestValue>HZGzVGgBlb8TdKHWKTdHf9neJld6NxNtX99TLOInslw=</DigestValue>
      </Reference>
      <Reference URI="/xl/workbook.xml?ContentType=application/vnd.openxmlformats-officedocument.spreadsheetml.sheet.main+xml">
        <DigestMethod Algorithm="http://www.w3.org/2001/04/xmlenc#sha256"/>
        <DigestValue>ZfxN6/3d9eKCv1aT/YWt3SO7wfvK9j28rrGhgRp4K9M=</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ie1t59T+oh4xR4rir291kA0PxL5MlUFD/HEFvVUbc9Y=</DigestValue>
      </Reference>
      <Reference URI="/xl/worksheets/sheet1.xml?ContentType=application/vnd.openxmlformats-officedocument.spreadsheetml.worksheet+xml">
        <DigestMethod Algorithm="http://www.w3.org/2001/04/xmlenc#sha256"/>
        <DigestValue>VaEDD2Jur2n71P8pXreHBmgcoZxFaOGjvw3v44nq3UQ=</DigestValue>
      </Reference>
      <Reference URI="/xl/worksheets/sheet2.xml?ContentType=application/vnd.openxmlformats-officedocument.spreadsheetml.worksheet+xml">
        <DigestMethod Algorithm="http://www.w3.org/2001/04/xmlenc#sha256"/>
        <DigestValue>8A7547Op9aUkVdB9sF8HA80qtoBmw8smZhCl112fS3M=</DigestValue>
      </Reference>
      <Reference URI="/xl/worksheets/sheet3.xml?ContentType=application/vnd.openxmlformats-officedocument.spreadsheetml.worksheet+xml">
        <DigestMethod Algorithm="http://www.w3.org/2001/04/xmlenc#sha256"/>
        <DigestValue>u2JjGi9hg/iT3Zo5zfWYof6UyF/e2j5QHRTi7eRxfyo=</DigestValue>
      </Reference>
      <Reference URI="/xl/worksheets/sheet4.xml?ContentType=application/vnd.openxmlformats-officedocument.spreadsheetml.worksheet+xml">
        <DigestMethod Algorithm="http://www.w3.org/2001/04/xmlenc#sha256"/>
        <DigestValue>Ks9VAmMTY2lgc+YBdR4cN2U2LfczAJh9kM69BCyEVw4=</DigestValue>
      </Reference>
      <Reference URI="/xl/worksheets/sheet5.xml?ContentType=application/vnd.openxmlformats-officedocument.spreadsheetml.worksheet+xml">
        <DigestMethod Algorithm="http://www.w3.org/2001/04/xmlenc#sha256"/>
        <DigestValue>4hDsALTqKtc70gyQhbKEKLlh6payJpuoY4T4CBQoTak=</DigestValue>
      </Reference>
    </Manifest>
    <SignatureProperties>
      <SignatureProperty Id="idSignatureTime" Target="#idPackageSignature">
        <mdssi:SignatureTime xmlns:mdssi="http://schemas.openxmlformats.org/package/2006/digital-signature">
          <mdssi:Format>YYYY-MM-DDThh:mm:ssTZD</mdssi:Format>
          <mdssi:Value>2025-05-16T18:47:09Z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VicePresidente</SignatureComments>
          <WindowsVersion>10.0</WindowsVersion>
          <OfficeVersion>16.0.18730/26</OfficeVersion>
          <ApplicationVersion>16.0.18730</ApplicationVersion>
          <Monitors>1</Monitors>
          <HorizontalResolution>1366</HorizontalResolution>
          <VerticalResolution>768</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2025-05-16T18:47:09Z</xd:SigningTime>
          <xd:SigningCertificate>
            <xd:Cert>
              <xd:CertDigest>
                <DigestMethod Algorithm="http://www.w3.org/2001/04/xmlenc#sha256"/>
                <DigestValue>TfggByVIu0gdN97rxsUJGYNpeYZiANxYeUXfwoLErz0=</DigestValue>
              </xd:CertDigest>
              <xd:IssuerSerial>
                <X509IssuerName>C=PY, O=DOCUMENTA S.A., SERIALNUMBER=RUC80050172-1, CN=CA-DOCUMENTA S.A.</X509IssuerName>
                <X509SerialNumber>5042018248925836650</X509SerialNumber>
              </xd:IssuerSerial>
            </xd:Cert>
          </xd:SigningCertificate>
          <xd:SignaturePolicyIdentifier>
            <xd:SignaturePolicyImplied/>
          </xd:SignaturePolicyIdentifier>
        </xd:SignedSignatureProperties>
        <xd:SignedDataObjectProperties>
          <xd:CommitmentTypeIndication>
            <xd:CommitmentTypeId>
              <xd:Identifier>http://uri.etsi.org/01903/v1.2.2#ProofOfApproval</xd:Identifier>
              <xd:Description>Aprobó este documento</xd:Description>
            </xd:CommitmentTypeId>
            <xd:AllSignedDataObjects/>
            <xd:CommitmentTypeQualifiers>
              <xd:CommitmentTypeQualifier>VicePresidente</xd:CommitmentTypeQualifier>
            </xd:CommitmentTypeQualifiers>
          </xd:CommitmentTypeIndication>
        </xd:SignedDataObjectProperties>
      </xd:SignedProperties>
    </xd:QualifyingProperties>
  </Object>
</Signature>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e22f4d1c-4a35-40b6-96d5-1a9c7e49af38" xsi:nil="true"/>
    <lcf76f155ced4ddcb4097134ff3c332f xmlns="50cd21ce-157e-4cef-a9e1-719e8f6c805e">
      <Terms xmlns="http://schemas.microsoft.com/office/infopath/2007/PartnerControls"/>
    </lcf76f155ced4ddcb4097134ff3c332f>
    <_Flow_SignoffStatus xmlns="50cd21ce-157e-4cef-a9e1-719e8f6c805e" xsi:nil="true"/>
    <Hoa xmlns="50cd21ce-157e-4cef-a9e1-719e8f6c805e"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8F96CCBAA34616448FBC297C7A054588" ma:contentTypeVersion="22" ma:contentTypeDescription="Crear nuevo documento." ma:contentTypeScope="" ma:versionID="40008dce94f2b7d070d43eca094a0645">
  <xsd:schema xmlns:xsd="http://www.w3.org/2001/XMLSchema" xmlns:xs="http://www.w3.org/2001/XMLSchema" xmlns:p="http://schemas.microsoft.com/office/2006/metadata/properties" xmlns:ns2="50cd21ce-157e-4cef-a9e1-719e8f6c805e" xmlns:ns3="e22f4d1c-4a35-40b6-96d5-1a9c7e49af38" targetNamespace="http://schemas.microsoft.com/office/2006/metadata/properties" ma:root="true" ma:fieldsID="bf79da381996e43c69f043e012a749b8" ns2:_="" ns3:_="">
    <xsd:import namespace="50cd21ce-157e-4cef-a9e1-719e8f6c805e"/>
    <xsd:import namespace="e22f4d1c-4a35-40b6-96d5-1a9c7e49af38"/>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3:SharedWithUsers" minOccurs="0"/>
                <xsd:element ref="ns3:SharedWithDetails" minOccurs="0"/>
                <xsd:element ref="ns2:MediaServiceLocation" minOccurs="0"/>
                <xsd:element ref="ns2:MediaServiceOCR" minOccurs="0"/>
                <xsd:element ref="ns2:MediaServiceEventHashCode" minOccurs="0"/>
                <xsd:element ref="ns2:MediaServiceGenerationTime" minOccurs="0"/>
                <xsd:element ref="ns2:_Flow_SignoffStatus" minOccurs="0"/>
                <xsd:element ref="ns2:MediaServiceAutoKeyPoints" minOccurs="0"/>
                <xsd:element ref="ns2:MediaServiceKeyPoints" minOccurs="0"/>
                <xsd:element ref="ns2:Hoa" minOccurs="0"/>
                <xsd:element ref="ns2:MediaLengthInSeconds" minOccurs="0"/>
                <xsd:element ref="ns3:TaxCatchAll" minOccurs="0"/>
                <xsd:element ref="ns2:lcf76f155ced4ddcb4097134ff3c332f"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0cd21ce-157e-4cef-a9e1-719e8f6c805e"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DateTaken" ma:index="10" nillable="true" ma:displayName="MediaServiceDateTaken" ma:description="" ma:hidden="true" ma:internalName="MediaServiceDateTaken" ma:readOnly="true">
      <xsd:simpleType>
        <xsd:restriction base="dms:Text"/>
      </xsd:simpleType>
    </xsd:element>
    <xsd:element name="MediaServiceAutoTags" ma:index="11" nillable="true" ma:displayName="MediaServiceAutoTags" ma:description="" ma:internalName="MediaServiceAutoTags" ma:readOnly="true">
      <xsd:simpleType>
        <xsd:restriction base="dms:Text"/>
      </xsd:simpleType>
    </xsd:element>
    <xsd:element name="MediaServiceLocation" ma:index="14" nillable="true" ma:displayName="MediaServiceLocation" ma:description="" ma:internalName="MediaServiceLocation" ma:readOnly="true">
      <xsd:simpleType>
        <xsd:restriction base="dms:Text"/>
      </xsd:simpleType>
    </xsd:element>
    <xsd:element name="MediaServiceOCR" ma:index="15" nillable="true" ma:displayName="MediaServiceOCR" ma:internalName="MediaServiceOCR" ma:readOnly="true">
      <xsd:simpleType>
        <xsd:restriction base="dms:Note">
          <xsd:maxLength value="255"/>
        </xsd:restriction>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_Flow_SignoffStatus" ma:index="18" nillable="true" ma:displayName="Estado de aprobación" ma:internalName="Estado_x0020_de_x0020_aprobaci_x00f3_n">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Hoa" ma:index="21" nillable="true" ma:displayName="Hoa" ma:format="DateTime" ma:internalName="Hoa">
      <xsd:simpleType>
        <xsd:restriction base="dms:DateTime"/>
      </xsd:simpleType>
    </xsd:element>
    <xsd:element name="MediaLengthInSeconds" ma:index="22" nillable="true" ma:displayName="MediaLengthInSeconds" ma:hidden="true" ma:internalName="MediaLengthInSeconds" ma:readOnly="true">
      <xsd:simpleType>
        <xsd:restriction base="dms:Unknown"/>
      </xsd:simpleType>
    </xsd:element>
    <xsd:element name="lcf76f155ced4ddcb4097134ff3c332f" ma:index="25" nillable="true" ma:taxonomy="true" ma:internalName="lcf76f155ced4ddcb4097134ff3c332f" ma:taxonomyFieldName="MediaServiceImageTags" ma:displayName="Etiquetas de imagen" ma:readOnly="false" ma:fieldId="{5cf76f15-5ced-4ddc-b409-7134ff3c332f}" ma:taxonomyMulti="true" ma:sspId="70e97bc6-cb06-4325-887b-92c1d206ea96"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6"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22f4d1c-4a35-40b6-96d5-1a9c7e49af38" elementFormDefault="qualified">
    <xsd:import namespace="http://schemas.microsoft.com/office/2006/documentManagement/types"/>
    <xsd:import namespace="http://schemas.microsoft.com/office/infopath/2007/PartnerControls"/>
    <xsd:element name="SharedWithUsers" ma:index="12"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Detalles de uso compartido" ma:description="" ma:internalName="SharedWithDetails" ma:readOnly="true">
      <xsd:simpleType>
        <xsd:restriction base="dms:Note">
          <xsd:maxLength value="255"/>
        </xsd:restriction>
      </xsd:simpleType>
    </xsd:element>
    <xsd:element name="TaxCatchAll" ma:index="23" nillable="true" ma:displayName="Taxonomy Catch All Column" ma:hidden="true" ma:list="{feeac11a-efde-4c4f-bb69-b6af8c8fa618}" ma:internalName="TaxCatchAll" ma:showField="CatchAllData" ma:web="e22f4d1c-4a35-40b6-96d5-1a9c7e49af3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EFA8C13-EACC-40A9-BC6F-7259946C7140}">
  <ds:schemaRefs>
    <ds:schemaRef ds:uri="http://schemas.microsoft.com/sharepoint/v3/contenttype/forms"/>
  </ds:schemaRefs>
</ds:datastoreItem>
</file>

<file path=customXml/itemProps2.xml><?xml version="1.0" encoding="utf-8"?>
<ds:datastoreItem xmlns:ds="http://schemas.openxmlformats.org/officeDocument/2006/customXml" ds:itemID="{A1D74D23-4034-49EA-AC4F-C2229FB73D1A}">
  <ds:schemaRefs>
    <ds:schemaRef ds:uri="http://schemas.microsoft.com/office/2006/metadata/properties"/>
    <ds:schemaRef ds:uri="http://schemas.microsoft.com/office/infopath/2007/PartnerControls"/>
    <ds:schemaRef ds:uri="e22f4d1c-4a35-40b6-96d5-1a9c7e49af38"/>
    <ds:schemaRef ds:uri="50cd21ce-157e-4cef-a9e1-719e8f6c805e"/>
  </ds:schemaRefs>
</ds:datastoreItem>
</file>

<file path=customXml/itemProps3.xml><?xml version="1.0" encoding="utf-8"?>
<ds:datastoreItem xmlns:ds="http://schemas.openxmlformats.org/officeDocument/2006/customXml" ds:itemID="{32A5C5B5-0A21-40AD-B869-4ABDAAB4C9E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0cd21ce-157e-4cef-a9e1-719e8f6c805e"/>
    <ds:schemaRef ds:uri="e22f4d1c-4a35-40b6-96d5-1a9c7e49af3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EAN</vt:lpstr>
      <vt:lpstr>EIE</vt:lpstr>
      <vt:lpstr>EVA</vt:lpstr>
      <vt:lpstr>EFE</vt:lpstr>
      <vt:lpstr>NOTAS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2025-05-13T21:30:08Z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0x0101008F96CCBAA34616448FBC297C7A054588</vt:lpwstr>
  </property>
  <property fmtid="{D5CDD505-2E9C-101B-9397-08002B2CF9AE}" pid="3" name="MediaServiceImageTags">
    <vt:lpwstr/>
  </property>
</Properties>
</file>