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115" documentId="10_ncr:200_{2053AC8D-1C3E-4E78-A400-EC89C21E1BEE}" xr6:coauthVersionLast="47" xr6:coauthVersionMax="47" xr10:uidLastSave="{7E21DB99-6C20-49C5-8245-1921A13FF54F}"/>
  <bookViews>
    <workbookView xWindow="28680" yWindow="3015" windowWidth="20730" windowHeight="11160" tabRatio="914" activeTab="1" xr2:uid="{00000000-000D-0000-FFFF-FFFF00000000}"/>
  </bookViews>
  <sheets>
    <sheet name="EAN" sheetId="23" r:id="rId1"/>
    <sheet name="EIE" sheetId="24" r:id="rId2"/>
    <sheet name="EVA" sheetId="25" r:id="rId3"/>
    <sheet name="EFE" sheetId="26" r:id="rId4"/>
    <sheet name="NOTAS" sheetId="2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4" i="27" l="1"/>
  <c r="C124" i="27"/>
  <c r="B169" i="27"/>
  <c r="B183" i="27"/>
  <c r="H186" i="27"/>
  <c r="G186" i="27" s="1"/>
  <c r="D19" i="26"/>
  <c r="D164" i="27"/>
  <c r="C164" i="27"/>
  <c r="D18" i="24"/>
  <c r="C18" i="24"/>
  <c r="D144" i="27"/>
  <c r="C144" i="27"/>
  <c r="D130" i="27"/>
  <c r="C130" i="27"/>
  <c r="D138" i="27" l="1"/>
  <c r="C138" i="27" l="1"/>
  <c r="C19" i="26" l="1"/>
  <c r="B4" i="25"/>
  <c r="D12" i="23" l="1"/>
  <c r="C12" i="23"/>
  <c r="D104" i="27" l="1"/>
  <c r="C104" i="27"/>
  <c r="C117" i="27" l="1"/>
  <c r="D25" i="26"/>
  <c r="C25" i="26"/>
  <c r="B2" i="24" l="1"/>
  <c r="B2" i="25" s="1"/>
  <c r="B2" i="26" s="1"/>
  <c r="D117" i="27" l="1"/>
  <c r="D151" i="27" l="1"/>
  <c r="C151" i="27"/>
  <c r="E86" i="27"/>
  <c r="D86" i="27"/>
  <c r="E84" i="27"/>
  <c r="D100" i="27" s="1"/>
  <c r="D122" i="27" s="1"/>
  <c r="D84" i="27"/>
  <c r="C100" i="27" s="1"/>
  <c r="C122" i="27" s="1"/>
  <c r="D111" i="27"/>
  <c r="C111" i="27"/>
  <c r="C149" i="27" l="1"/>
  <c r="C108" i="27"/>
  <c r="C115" i="27" s="1"/>
  <c r="D149" i="27"/>
  <c r="D108" i="27"/>
  <c r="D115" i="27" s="1"/>
  <c r="C27" i="26" l="1"/>
  <c r="D10" i="24"/>
  <c r="C10" i="24"/>
  <c r="C20" i="23"/>
  <c r="C21" i="23" l="1"/>
  <c r="C19" i="24"/>
  <c r="D7" i="24"/>
  <c r="D7" i="26" s="1"/>
  <c r="C7" i="24"/>
  <c r="C7" i="26" s="1"/>
  <c r="B5" i="26" l="1"/>
  <c r="B4" i="24"/>
  <c r="B4" i="26" s="1"/>
  <c r="C12" i="25"/>
  <c r="D27" i="26" l="1"/>
  <c r="D20" i="23" l="1"/>
  <c r="D21" i="23" s="1"/>
  <c r="D19" i="24" l="1"/>
  <c r="E14" i="25" l="1"/>
</calcChain>
</file>

<file path=xl/sharedStrings.xml><?xml version="1.0" encoding="utf-8"?>
<sst xmlns="http://schemas.openxmlformats.org/spreadsheetml/2006/main" count="225" uniqueCount="157">
  <si>
    <t>ACTIVO</t>
  </si>
  <si>
    <t>TOTAL ACTIVO BRUTO</t>
  </si>
  <si>
    <t>PASIVO</t>
  </si>
  <si>
    <t xml:space="preserve">TOTAL ACTIVO NETO </t>
  </si>
  <si>
    <t>CUOTAS PARTES EN CIRCULACIÓN</t>
  </si>
  <si>
    <t xml:space="preserve">VALOR CUOTA PARTE AL CIERRE </t>
  </si>
  <si>
    <t>INGRESO</t>
  </si>
  <si>
    <t>TOTAL INGRESOS</t>
  </si>
  <si>
    <t>EGRESOS</t>
  </si>
  <si>
    <t>Comisión por Administración</t>
  </si>
  <si>
    <t>TOTAL EGRESOS</t>
  </si>
  <si>
    <t>RESULTADO DEL EJERCICIO</t>
  </si>
  <si>
    <t>CUENTA</t>
  </si>
  <si>
    <t>APORTANTES</t>
  </si>
  <si>
    <t>RESULTADO</t>
  </si>
  <si>
    <t>SALDO AL INICIO</t>
  </si>
  <si>
    <t>MOVIMIENTO DEL PERÍODO</t>
  </si>
  <si>
    <t>Suscripciones</t>
  </si>
  <si>
    <t>Rescates</t>
  </si>
  <si>
    <t>Resultado del período</t>
  </si>
  <si>
    <t>SALDO AL FINAL DEL PERÍODO</t>
  </si>
  <si>
    <t>CONCEPTO</t>
  </si>
  <si>
    <t>Causas de las variaciones del efectivo</t>
  </si>
  <si>
    <t>Actividades Operativas</t>
  </si>
  <si>
    <t>Cambios en activos y pasivos operativos</t>
  </si>
  <si>
    <t>Flujo neto de efectivo generado por actividades operativas</t>
  </si>
  <si>
    <t>Actividades de financiación</t>
  </si>
  <si>
    <t xml:space="preserve">Rescates </t>
  </si>
  <si>
    <t>Flujo neto de efectivo generado por (utilizado) en actividades de financiación</t>
  </si>
  <si>
    <t>Saldo Final de efectivo</t>
  </si>
  <si>
    <t>Efectivo al inicio del periodo</t>
  </si>
  <si>
    <t>Comisiones pagadas</t>
  </si>
  <si>
    <t>Instrumento</t>
  </si>
  <si>
    <t>Sector</t>
  </si>
  <si>
    <t>País</t>
  </si>
  <si>
    <t>Fecha
Compra</t>
  </si>
  <si>
    <t>Moneda</t>
  </si>
  <si>
    <t>Monto</t>
  </si>
  <si>
    <t>Val. Compra</t>
  </si>
  <si>
    <t>Val. Contable</t>
  </si>
  <si>
    <t>TOTAL PASIVO</t>
  </si>
  <si>
    <t>ESTADO DEL ACTIVO NETO</t>
  </si>
  <si>
    <t>ESTADO DE INGRESOS Y EGRESOS</t>
  </si>
  <si>
    <t>ESTADO DE VARIACIÓN DEL ACTIVO NETO</t>
  </si>
  <si>
    <t>ESTADO DE FLUJO DE EFECTIVO</t>
  </si>
  <si>
    <t>NOTAS A LOS ESTADOS FINANCIEROS</t>
  </si>
  <si>
    <t>1) Información Básica del Fondo</t>
  </si>
  <si>
    <t>2) Información sobre la Administradora</t>
  </si>
  <si>
    <t xml:space="preserve">    2.1) Información General</t>
  </si>
  <si>
    <t>COMPOSICION DE LAS INVERSIONES DEL FONDO</t>
  </si>
  <si>
    <t>%
De las Inversiones con Relac. al Pat. Neto del Fondo</t>
  </si>
  <si>
    <t>INDICE</t>
  </si>
  <si>
    <t>ANEXO I</t>
  </si>
  <si>
    <t>En Gs.</t>
  </si>
  <si>
    <t>(GUARANÍES)</t>
  </si>
  <si>
    <t>Prestamos</t>
  </si>
  <si>
    <t>Comité de Vigilancia</t>
  </si>
  <si>
    <t>Pago Proveedores</t>
  </si>
  <si>
    <t>Tipo de cambio comprador</t>
  </si>
  <si>
    <t xml:space="preserve">Tipo de cambio vendedor       </t>
  </si>
  <si>
    <t xml:space="preserve">    2.2) Entidad encargada de la Custodia</t>
  </si>
  <si>
    <t>3) Criterios Contables Aplicados</t>
  </si>
  <si>
    <t>La entidad aplica el principio de lo devengado para el reconocimiento de los ingresos y la imputación de costos.</t>
  </si>
  <si>
    <t>a) Posición en Moneda Extranjera:</t>
  </si>
  <si>
    <t>b) Diferencia de Cambio en Moneda Extranjera:</t>
  </si>
  <si>
    <t>TOTAL</t>
  </si>
  <si>
    <t>_Información Estadística</t>
  </si>
  <si>
    <t>MES</t>
  </si>
  <si>
    <t>VALOR CUOTA</t>
  </si>
  <si>
    <t>PATRIMONIO NETO DEL FONDO</t>
  </si>
  <si>
    <t>N° DE PARTICIPES</t>
  </si>
  <si>
    <t>1Er. TRIMESTRE</t>
  </si>
  <si>
    <t>ENERO</t>
  </si>
  <si>
    <t>FEBRERO</t>
  </si>
  <si>
    <t>MARZO</t>
  </si>
  <si>
    <t>4) Composición de las Cuentas</t>
  </si>
  <si>
    <t>CUENTAS</t>
  </si>
  <si>
    <t>Resultado por Tenencia</t>
  </si>
  <si>
    <t>Anticipo Financiero</t>
  </si>
  <si>
    <t>Inmobiliario</t>
  </si>
  <si>
    <t>Paraguay</t>
  </si>
  <si>
    <t>Gs</t>
  </si>
  <si>
    <t>TOTAL DISPONIBILIDADES</t>
  </si>
  <si>
    <t xml:space="preserve">-   </t>
  </si>
  <si>
    <t>TOTAL COMISION ACUMULADA</t>
  </si>
  <si>
    <t>(-) TOTAL DEVOLUCION DE COMISION</t>
  </si>
  <si>
    <t>TOTAL GENERAL</t>
  </si>
  <si>
    <t>Ada Bettina Sosa De Da Costa</t>
  </si>
  <si>
    <t>Las 4 Notas y el Anexo I que acompañan son parte integrante de estos Estados Financieros</t>
  </si>
  <si>
    <t>Las 6 Notas y el Anexo I que acompañan son parte integrante de estos Estados Financieros</t>
  </si>
  <si>
    <r>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t>
    </r>
    <r>
      <rPr>
        <b/>
        <sz val="11"/>
        <color theme="1"/>
        <rFont val="Gantari"/>
      </rPr>
      <t xml:space="preserve"> </t>
    </r>
    <r>
      <rPr>
        <sz val="11"/>
        <color theme="1"/>
        <rFont val="Gantari"/>
      </rPr>
      <t>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r>
  </si>
  <si>
    <r>
      <t xml:space="preserve">    </t>
    </r>
    <r>
      <rPr>
        <b/>
        <sz val="11"/>
        <color theme="1"/>
        <rFont val="Gantari"/>
      </rPr>
      <t xml:space="preserve">4.1) </t>
    </r>
    <r>
      <rPr>
        <b/>
        <u/>
        <sz val="11"/>
        <color theme="1"/>
        <rFont val="Gantari"/>
      </rPr>
      <t>Disponibilidades:</t>
    </r>
    <r>
      <rPr>
        <sz val="11"/>
        <color theme="1"/>
        <rFont val="Gantari"/>
      </rPr>
      <t xml:space="preserve"> Esta cuenta esta compuesta por los saldos en los bancos a la fecha de estos estados financieros</t>
    </r>
  </si>
  <si>
    <r>
      <t xml:space="preserve">    </t>
    </r>
    <r>
      <rPr>
        <b/>
        <sz val="11"/>
        <color theme="1"/>
        <rFont val="Gantari"/>
      </rPr>
      <t xml:space="preserve">4.3) </t>
    </r>
    <r>
      <rPr>
        <b/>
        <u/>
        <sz val="11"/>
        <color theme="1"/>
        <rFont val="Gantari"/>
      </rPr>
      <t>Acreedores por Operación:</t>
    </r>
    <r>
      <rPr>
        <sz val="11"/>
        <color theme="1"/>
        <rFont val="Gantari"/>
      </rPr>
      <t xml:space="preserve"> El saldo es el siguiente</t>
    </r>
  </si>
  <si>
    <r>
      <t xml:space="preserve">Disponibilidades </t>
    </r>
    <r>
      <rPr>
        <b/>
        <sz val="11"/>
        <color rgb="FF000000"/>
        <rFont val="Gantari"/>
      </rPr>
      <t>Nota 4.1</t>
    </r>
  </si>
  <si>
    <r>
      <t xml:space="preserve">Inversiones </t>
    </r>
    <r>
      <rPr>
        <b/>
        <sz val="11"/>
        <color rgb="FF000000"/>
        <rFont val="Gantari"/>
      </rPr>
      <t>Anexo I</t>
    </r>
  </si>
  <si>
    <r>
      <t xml:space="preserve">Otros Créditos </t>
    </r>
    <r>
      <rPr>
        <b/>
        <sz val="11"/>
        <color theme="1"/>
        <rFont val="Gantari"/>
      </rPr>
      <t>Nota 4.2</t>
    </r>
  </si>
  <si>
    <t>La valorización de las inversiones aplicadas en el fondo están constituidas por el valor de costo de compra y las costos asociados para la construcción.</t>
  </si>
  <si>
    <t>Cadiem AFPISA, es la encargada de la custodia de activos del Fondo. Si hubiese títulos físicos serán resguardados en la Caja de Valores del Paraguay.</t>
  </si>
  <si>
    <t>Impuestos Municipales</t>
  </si>
  <si>
    <t>Banco Atlas S.A.</t>
  </si>
  <si>
    <t>Proyecto Residencial Orquídeas</t>
  </si>
  <si>
    <t>FONDO DE INVERSIÓN INMOBILIARIO ORQUIDEAS</t>
  </si>
  <si>
    <r>
      <t xml:space="preserve">El Fondo Orquídeas solo opera en moneda local, por eso no cuenta con reporte sobre </t>
    </r>
    <r>
      <rPr>
        <i/>
        <u/>
        <sz val="11"/>
        <color theme="1"/>
        <rFont val="Gantari"/>
      </rPr>
      <t>Posición en Moneda Extranjera.</t>
    </r>
  </si>
  <si>
    <t>Los estados financieros se han preparado de acuerdo con normas contables y criterios de valuación dictados por la Superintendencia de Valores y con normas de información financiera vigentes en el Paraguay dictadas por el Consejo de Contadores Públicos del Paraguay.</t>
  </si>
  <si>
    <r>
      <t xml:space="preserve">El Fondo Orquídeas mantiene sus operaciones exclusivamente en moneda local, razón por la cual no arroja saldo con </t>
    </r>
    <r>
      <rPr>
        <i/>
        <u/>
        <sz val="11"/>
        <color theme="1"/>
        <rFont val="Gantari"/>
      </rPr>
      <t>Diferencia de Cambio en Moneda Extranjera</t>
    </r>
  </si>
  <si>
    <t>Banco Zeta SAECA</t>
  </si>
  <si>
    <t>Anticipo a Proveedores</t>
  </si>
  <si>
    <t>La ADMINISTRADORA será responsable de la administración del FONDO DE INVERSIÓN INMOBILIARIO ORQUIDEAS, registrado en la CNV de conformidad con la Res. CNV N° 48 E/22 de fecha 14 de diciembre de 2022 y Certificado de Registro N.º 140_15122022 de fecha 15 de diciembre de 2022, modificado según Res. 29/2024 de fecha 11/07/2024 y Certificado de Registro N° 131_11072024 el cual se regirá por el
presente REGLAMENTO INTERNO y por las disposiciones legales pertinentes. El FONDO ha sido constituido como un patrimonio autónomo, cuyas operaciones se registran y contabilizan en forma separada de la ADMINISTRADORA.
El objeto del FONDO DE INVERSIÓN será invertir en el desarrollo, construcción, y venta de departamentos y casas enfocados al segmento de primera vivienda que califiquen para obtener financiamiento bancario en las condiciones de la AFD a través de crédito hipotecario o de garantía fiduciaria.
El FONDO obtendrá los ingresos y utilidades al vender los departamentos o casas construidas el cual debería ocurrir entre los meses 18 y 24 luego de la compra del terreno. La venta será definitiva y al contado. Este FONDO está dirigido a personas físicas y jurídicas interesadas en invertir en Guaraníes en el sector inmobiliario de primera vivienda para el segmento de la clase media.</t>
  </si>
  <si>
    <t>OTROS EGRESOS</t>
  </si>
  <si>
    <t>Luz, Agua y Telefono</t>
  </si>
  <si>
    <t>Papeles, Utiles e Impresos</t>
  </si>
  <si>
    <t>Gastos No Deducibles</t>
  </si>
  <si>
    <t>Servicio de Cobranza</t>
  </si>
  <si>
    <t>La comisión de administración aplicada es de 2% anual más IVA. Esta comisión se calcula diariamente sobre el total de activos bajo gestión y se paga mensualmente a la administradora, habitualmente el primer día hábil del mes posterior al cierre.</t>
  </si>
  <si>
    <r>
      <t xml:space="preserve">    </t>
    </r>
    <r>
      <rPr>
        <b/>
        <sz val="11"/>
        <color theme="1"/>
        <rFont val="Gantari"/>
      </rPr>
      <t xml:space="preserve">4.2) </t>
    </r>
    <r>
      <rPr>
        <b/>
        <u/>
        <sz val="11"/>
        <color theme="1"/>
        <rFont val="Gantari"/>
      </rPr>
      <t>Otros Créditos</t>
    </r>
    <r>
      <rPr>
        <u/>
        <sz val="11"/>
        <color theme="1"/>
        <rFont val="Gantari"/>
      </rPr>
      <t>:</t>
    </r>
    <r>
      <rPr>
        <sz val="11"/>
        <color theme="1"/>
        <rFont val="Gantari"/>
      </rPr>
      <t xml:space="preserve"> Esta compuesto por el siguente detalle</t>
    </r>
  </si>
  <si>
    <t>31/12/2024</t>
  </si>
  <si>
    <t>se expone a continuación:</t>
  </si>
  <si>
    <t>Honorarios Profesionales</t>
  </si>
  <si>
    <t>Gastos de Marketing</t>
  </si>
  <si>
    <t>IVA Crédito</t>
  </si>
  <si>
    <r>
      <t xml:space="preserve">Comisiones a pagar a la administradora </t>
    </r>
    <r>
      <rPr>
        <b/>
        <sz val="11"/>
        <color rgb="FF000000"/>
        <rFont val="Gantari"/>
      </rPr>
      <t>Nota 4.5</t>
    </r>
  </si>
  <si>
    <t xml:space="preserve">Otros Ingresos </t>
  </si>
  <si>
    <t>Ingresos Operativos</t>
  </si>
  <si>
    <t>Aumento en Inversiones / Inmobiliario</t>
  </si>
  <si>
    <r>
      <t xml:space="preserve">Proveedores Locales </t>
    </r>
    <r>
      <rPr>
        <b/>
        <sz val="11"/>
        <color rgb="FF000000"/>
        <rFont val="Gantari"/>
      </rPr>
      <t>Nota 4.4</t>
    </r>
  </si>
  <si>
    <t>Préstamo Banco Local</t>
  </si>
  <si>
    <t>Intereses a Pagar</t>
  </si>
  <si>
    <t>(-) Intereses a Devengar</t>
  </si>
  <si>
    <r>
      <t xml:space="preserve">Acreedores por Operación </t>
    </r>
    <r>
      <rPr>
        <b/>
        <sz val="11"/>
        <color rgb="FF000000"/>
        <rFont val="Gantari"/>
      </rPr>
      <t>Nota 4.3</t>
    </r>
  </si>
  <si>
    <r>
      <t xml:space="preserve">    </t>
    </r>
    <r>
      <rPr>
        <b/>
        <sz val="11"/>
        <color theme="1"/>
        <rFont val="Gantari"/>
      </rPr>
      <t xml:space="preserve">4.6) </t>
    </r>
    <r>
      <rPr>
        <b/>
        <u/>
        <sz val="11"/>
        <color theme="1"/>
        <rFont val="Gantari"/>
      </rPr>
      <t>Préstamos</t>
    </r>
    <r>
      <rPr>
        <u/>
        <sz val="11"/>
        <color theme="1"/>
        <rFont val="Gantari"/>
      </rPr>
      <t>:</t>
    </r>
    <r>
      <rPr>
        <sz val="11"/>
        <color theme="1"/>
        <rFont val="Gantari"/>
      </rPr>
      <t xml:space="preserve"> Está compuesto por los saldos de capital e intereses. Estos préstamos financian exclusivamente la construcción de obra en su totalidad.</t>
    </r>
  </si>
  <si>
    <r>
      <t xml:space="preserve">    </t>
    </r>
    <r>
      <rPr>
        <b/>
        <sz val="11"/>
        <color theme="1"/>
        <rFont val="Gantari"/>
      </rPr>
      <t xml:space="preserve">4.5) </t>
    </r>
    <r>
      <rPr>
        <b/>
        <u/>
        <sz val="11"/>
        <color theme="1"/>
        <rFont val="Gantari"/>
      </rPr>
      <t>Comisión a Pagar a la Administradora</t>
    </r>
    <r>
      <rPr>
        <u/>
        <sz val="11"/>
        <color theme="1"/>
        <rFont val="Gantari"/>
      </rPr>
      <t>:</t>
    </r>
    <r>
      <rPr>
        <sz val="11"/>
        <color theme="1"/>
        <rFont val="Gantari"/>
      </rPr>
      <t xml:space="preserve"> Esta compuesta por los saldos de las comisiones por administración del fondo del periodo.</t>
    </r>
  </si>
  <si>
    <t>Comisión por Administración.</t>
  </si>
  <si>
    <r>
      <t xml:space="preserve">Prestamos </t>
    </r>
    <r>
      <rPr>
        <b/>
        <sz val="11"/>
        <color rgb="FF000000"/>
        <rFont val="Gantari"/>
      </rPr>
      <t>Nota 4.6</t>
    </r>
  </si>
  <si>
    <r>
      <t xml:space="preserve">Garantía de Buena Ejecución </t>
    </r>
    <r>
      <rPr>
        <b/>
        <sz val="11"/>
        <color rgb="FF000000"/>
        <rFont val="Gantari"/>
      </rPr>
      <t>Nota 4.7</t>
    </r>
  </si>
  <si>
    <r>
      <t xml:space="preserve">Resultado por tenencia de inversiones </t>
    </r>
    <r>
      <rPr>
        <b/>
        <sz val="11"/>
        <color theme="1"/>
        <rFont val="Gantari"/>
      </rPr>
      <t>Nota 4.8</t>
    </r>
  </si>
  <si>
    <r>
      <t xml:space="preserve">Otros Egresos </t>
    </r>
    <r>
      <rPr>
        <b/>
        <sz val="11"/>
        <color theme="1"/>
        <rFont val="Gantari"/>
      </rPr>
      <t>Nota 4.9</t>
    </r>
  </si>
  <si>
    <r>
      <t xml:space="preserve">    </t>
    </r>
    <r>
      <rPr>
        <b/>
        <sz val="11"/>
        <color theme="1"/>
        <rFont val="Gantari"/>
      </rPr>
      <t xml:space="preserve">4.8) </t>
    </r>
    <r>
      <rPr>
        <b/>
        <u/>
        <sz val="11"/>
        <color theme="1"/>
        <rFont val="Gantari"/>
      </rPr>
      <t>Resultado por Tenencia de Inversiones</t>
    </r>
    <r>
      <rPr>
        <u/>
        <sz val="11"/>
        <color theme="1"/>
        <rFont val="Gantari"/>
      </rPr>
      <t>:</t>
    </r>
    <r>
      <rPr>
        <sz val="11"/>
        <color theme="1"/>
        <rFont val="Gantari"/>
      </rPr>
      <t xml:space="preserve"> Este saldo comprende los rendimientos generados por las inversiones de liquidez que posee el fondo durante el período reportado.</t>
    </r>
  </si>
  <si>
    <r>
      <t xml:space="preserve">    </t>
    </r>
    <r>
      <rPr>
        <b/>
        <sz val="11"/>
        <color theme="1"/>
        <rFont val="Gantari"/>
      </rPr>
      <t xml:space="preserve">4.9) </t>
    </r>
    <r>
      <rPr>
        <b/>
        <u/>
        <sz val="11"/>
        <color theme="1"/>
        <rFont val="Gantari"/>
      </rPr>
      <t>Otros Ingresos / Otros Egresos</t>
    </r>
    <r>
      <rPr>
        <u/>
        <sz val="11"/>
        <color theme="1"/>
        <rFont val="Gantari"/>
      </rPr>
      <t>:</t>
    </r>
    <r>
      <rPr>
        <sz val="11"/>
        <color theme="1"/>
        <rFont val="Gantari"/>
      </rPr>
      <t xml:space="preserve"> Esta cuenta se compone por importes que no son parte de las operaciones ordinarias.</t>
    </r>
  </si>
  <si>
    <r>
      <t xml:space="preserve">    </t>
    </r>
    <r>
      <rPr>
        <b/>
        <sz val="11"/>
        <color theme="1"/>
        <rFont val="Gantari"/>
      </rPr>
      <t xml:space="preserve">4.4) </t>
    </r>
    <r>
      <rPr>
        <b/>
        <u/>
        <sz val="11"/>
        <color theme="1"/>
        <rFont val="Gantari"/>
      </rPr>
      <t>Proveedores Locales</t>
    </r>
    <r>
      <rPr>
        <u/>
        <sz val="11"/>
        <color theme="1"/>
        <rFont val="Gantari"/>
      </rPr>
      <t>:</t>
    </r>
    <r>
      <rPr>
        <sz val="11"/>
        <color theme="1"/>
        <rFont val="Gantari"/>
      </rPr>
      <t xml:space="preserve"> La composición del saldo de la cuenta al 31 de diciembre 2024, comparativo con el ejercicio anterior,</t>
    </r>
  </si>
  <si>
    <r>
      <t xml:space="preserve">    </t>
    </r>
    <r>
      <rPr>
        <b/>
        <sz val="11"/>
        <color theme="1"/>
        <rFont val="Gantari"/>
      </rPr>
      <t>4.7)</t>
    </r>
    <r>
      <rPr>
        <b/>
        <u/>
        <sz val="11"/>
        <color theme="1"/>
        <rFont val="Gantari"/>
      </rPr>
      <t xml:space="preserve"> Garantia de Ejecución</t>
    </r>
    <r>
      <rPr>
        <u/>
        <sz val="11"/>
        <color theme="1"/>
        <rFont val="Gantari"/>
      </rPr>
      <t xml:space="preserve">: </t>
    </r>
    <r>
      <rPr>
        <sz val="11"/>
        <color theme="1"/>
        <rFont val="Gantari"/>
      </rPr>
      <t>Este saldo está conformado por la retención del 5% correspondiente a los certificados de obras.</t>
    </r>
  </si>
  <si>
    <t>Correspondiente al 31/03/2025 comparativo con el periodo 31/03/2024</t>
  </si>
  <si>
    <t>Comisión Gestion Cobranza</t>
  </si>
  <si>
    <t>Gastos Financieros</t>
  </si>
  <si>
    <t>TOTAL AL 31/03/2025</t>
  </si>
  <si>
    <t xml:space="preserve">El período que cubre los Estados Contables es del 01 de enero al 31 de marzo del 2025 de forma comparativa con el mismo periodo del año anterior. </t>
  </si>
  <si>
    <t>Banco Continental SAECA</t>
  </si>
  <si>
    <t>Acreedores Varios</t>
  </si>
  <si>
    <t>Gastos de Asamblea</t>
  </si>
  <si>
    <t>Multas y Recargos</t>
  </si>
  <si>
    <t>Aumento (Disminución) en Otros Pasivos</t>
  </si>
  <si>
    <t>Intereses Cobrados</t>
  </si>
  <si>
    <t>Fondo Muto Disponible Gs</t>
  </si>
  <si>
    <t>Fondos Mutuos</t>
  </si>
  <si>
    <t>Ingresos a Realizar</t>
  </si>
  <si>
    <t>c) Gastos Operacionales y comisión de la Sociedad Administradora:</t>
  </si>
  <si>
    <r>
      <t xml:space="preserve">Comisión por Administración </t>
    </r>
    <r>
      <rPr>
        <b/>
        <sz val="11"/>
        <color theme="1"/>
        <rFont val="Gantari"/>
      </rPr>
      <t>(Nota 3.C)</t>
    </r>
  </si>
  <si>
    <t>Garantía de Buena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</si>
</sst>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43" formatCode="_ * #,##0.00_ ;_ * \-#,##0.00_ ;_ * &quot;-&quot;??_ ;_ @_ "/>
    <numFmt numFmtId="164" formatCode="_ * #,##0.000000_ ;_ * \-#,##0.000000_ ;_ * &quot;-&quot;_ ;_ @_ "/>
    <numFmt numFmtId="165" formatCode="_ * #,##0.00_ ;_ * \-#,##0.00_ ;_ * &quot;-&quot;_ ;_ @_ "/>
    <numFmt numFmtId="166" formatCode="_ * #,##0.000000_ ;_ * \-#,##0.000000_ ;_ * &quot;-&quot;??????_ ;_ @_ "/>
    <numFmt numFmtId="167" formatCode="_(* #,##0.00_);_(* \(#,##0.00\);_(* &quot;-&quot;??_);_(@_)"/>
  </numFmts>
  <fonts count="23" x14ac:knownFonts="1">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11"/>
      <color theme="1"/>
      <name val="Gantari"/>
    </font>
    <font>
      <b/>
      <sz val="11"/>
      <color theme="1"/>
      <name val="Gantari"/>
    </font>
    <font>
      <u/>
      <sz val="11"/>
      <color theme="10"/>
      <name val="Gantari"/>
    </font>
    <font>
      <sz val="11"/>
      <name val="Gantari"/>
    </font>
    <font>
      <b/>
      <sz val="11"/>
      <name val="Gantari"/>
    </font>
    <font>
      <b/>
      <sz val="11"/>
      <color indexed="72"/>
      <name val="Gantari"/>
    </font>
    <font>
      <b/>
      <sz val="11"/>
      <color indexed="8"/>
      <name val="Gantari"/>
    </font>
    <font>
      <b/>
      <u/>
      <sz val="11"/>
      <color indexed="8"/>
      <name val="Gantari"/>
    </font>
    <font>
      <b/>
      <u/>
      <sz val="11"/>
      <color theme="1"/>
      <name val="Gantari"/>
    </font>
    <font>
      <i/>
      <u/>
      <sz val="11"/>
      <color theme="1"/>
      <name val="Gantari"/>
    </font>
    <font>
      <sz val="11"/>
      <color rgb="FF000000"/>
      <name val="Gantari"/>
    </font>
    <font>
      <u/>
      <sz val="11"/>
      <color theme="1"/>
      <name val="Gantari"/>
    </font>
    <font>
      <b/>
      <sz val="8"/>
      <color theme="1"/>
      <name val="Gantari"/>
    </font>
    <font>
      <b/>
      <sz val="11"/>
      <color rgb="FF000000"/>
      <name val="Gantari"/>
    </font>
    <font>
      <b/>
      <sz val="8"/>
      <color indexed="72"/>
      <name val="Gantari"/>
    </font>
    <font>
      <sz val="11"/>
      <color indexed="8"/>
      <name val="Gantari"/>
    </font>
  </fonts>
  <fills count="4">
    <fill>
      <patternFill patternType="none"/>
    </fill>
    <fill>
      <patternFill patternType="gray125"/>
    </fill>
    <fill>
      <patternFill patternType="solid">
        <fgColor rgb="FFFFFFFF"/>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41" fontId="1" fillId="0" borderId="0" applyFont="0" applyFill="0" applyBorder="0" applyAlignment="0" applyProtection="0"/>
    <xf numFmtId="0" fontId="2" fillId="0" borderId="0" applyNumberFormat="0" applyFont="0" applyFill="0" applyBorder="0" applyAlignment="0" applyProtection="0"/>
    <xf numFmtId="41" fontId="1"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167" fontId="4" fillId="0" borderId="0" applyFont="0" applyFill="0" applyBorder="0" applyAlignment="0" applyProtection="0"/>
    <xf numFmtId="0" fontId="5" fillId="0" borderId="0"/>
    <xf numFmtId="0" fontId="6" fillId="0" borderId="0" applyNumberFormat="0" applyFill="0" applyBorder="0" applyAlignment="0" applyProtection="0"/>
    <xf numFmtId="9" fontId="1" fillId="0" borderId="0" applyFont="0" applyFill="0" applyBorder="0" applyAlignment="0" applyProtection="0"/>
  </cellStyleXfs>
  <cellXfs count="191">
    <xf numFmtId="0" fontId="0" fillId="0" borderId="0" xfId="0"/>
    <xf numFmtId="0" fontId="7" fillId="0" borderId="0" xfId="0" applyFont="1"/>
    <xf numFmtId="0" fontId="9" fillId="0" borderId="0" xfId="9" applyFont="1" applyAlignment="1">
      <alignment horizontal="left" vertical="top"/>
    </xf>
    <xf numFmtId="0" fontId="10" fillId="0" borderId="0" xfId="2" applyFont="1" applyAlignment="1">
      <alignment horizontal="left" vertical="top"/>
    </xf>
    <xf numFmtId="0" fontId="10" fillId="0" borderId="0" xfId="0" applyFont="1"/>
    <xf numFmtId="0" fontId="11" fillId="0" borderId="14" xfId="2" applyFont="1" applyBorder="1" applyAlignment="1">
      <alignment horizontal="centerContinuous" vertical="top"/>
    </xf>
    <xf numFmtId="0" fontId="12" fillId="0" borderId="5" xfId="2" applyFont="1" applyBorder="1" applyAlignment="1">
      <alignment horizontal="centerContinuous" vertical="top"/>
    </xf>
    <xf numFmtId="0" fontId="12" fillId="0" borderId="6" xfId="2" applyFont="1" applyBorder="1" applyAlignment="1">
      <alignment horizontal="centerContinuous" vertical="top"/>
    </xf>
    <xf numFmtId="0" fontId="12" fillId="0" borderId="7" xfId="2" applyFont="1" applyBorder="1" applyAlignment="1">
      <alignment horizontal="centerContinuous" vertical="top"/>
    </xf>
    <xf numFmtId="14" fontId="12" fillId="0" borderId="5" xfId="2" applyNumberFormat="1" applyFont="1" applyBorder="1" applyAlignment="1">
      <alignment horizontal="centerContinuous" vertical="top"/>
    </xf>
    <xf numFmtId="0" fontId="10" fillId="0" borderId="0" xfId="0" applyFont="1" applyAlignment="1">
      <alignment horizontal="center" vertical="center" wrapText="1"/>
    </xf>
    <xf numFmtId="0" fontId="12" fillId="0" borderId="1" xfId="2" applyFont="1" applyBorder="1" applyAlignment="1">
      <alignment horizontal="center" vertical="center" wrapText="1"/>
    </xf>
    <xf numFmtId="0" fontId="10" fillId="0" borderId="10" xfId="0" applyFont="1" applyBorder="1"/>
    <xf numFmtId="0" fontId="10" fillId="0" borderId="11" xfId="0" applyFont="1" applyBorder="1"/>
    <xf numFmtId="14" fontId="10" fillId="0" borderId="11" xfId="0" applyNumberFormat="1" applyFont="1" applyBorder="1"/>
    <xf numFmtId="41" fontId="10" fillId="0" borderId="11" xfId="1" applyFont="1" applyBorder="1" applyAlignment="1"/>
    <xf numFmtId="0" fontId="10" fillId="0" borderId="13" xfId="0" applyFont="1" applyBorder="1"/>
    <xf numFmtId="0" fontId="10" fillId="0" borderId="14" xfId="0" applyFont="1" applyBorder="1"/>
    <xf numFmtId="0" fontId="10" fillId="0" borderId="15" xfId="0" applyFont="1" applyBorder="1"/>
    <xf numFmtId="0" fontId="13" fillId="0" borderId="11" xfId="0" applyFont="1" applyBorder="1" applyAlignment="1">
      <alignment vertical="top"/>
    </xf>
    <xf numFmtId="41" fontId="13" fillId="0" borderId="11" xfId="1" applyFont="1" applyBorder="1" applyAlignment="1" applyProtection="1">
      <alignment horizontal="right" vertical="top"/>
    </xf>
    <xf numFmtId="0" fontId="10" fillId="0" borderId="12" xfId="0" applyFont="1" applyBorder="1"/>
    <xf numFmtId="0" fontId="10" fillId="0" borderId="8" xfId="0" applyFont="1" applyBorder="1"/>
    <xf numFmtId="0" fontId="13" fillId="0" borderId="0" xfId="0" applyFont="1" applyAlignment="1">
      <alignment vertical="top"/>
    </xf>
    <xf numFmtId="41" fontId="13" fillId="0" borderId="0" xfId="1" applyFont="1" applyBorder="1" applyAlignment="1" applyProtection="1">
      <alignment horizontal="right" vertical="top"/>
    </xf>
    <xf numFmtId="0" fontId="10" fillId="0" borderId="9" xfId="0" applyFont="1" applyBorder="1"/>
    <xf numFmtId="0" fontId="14" fillId="0" borderId="14" xfId="0" applyFont="1" applyBorder="1" applyAlignment="1">
      <alignment vertical="top"/>
    </xf>
    <xf numFmtId="41" fontId="13" fillId="0" borderId="14" xfId="1" applyFont="1" applyBorder="1" applyAlignment="1" applyProtection="1">
      <alignment horizontal="right" vertical="top"/>
    </xf>
    <xf numFmtId="0" fontId="9" fillId="0" borderId="0" xfId="9" applyFont="1"/>
    <xf numFmtId="0" fontId="8" fillId="0" borderId="0" xfId="0" applyFont="1" applyAlignment="1">
      <alignment horizontal="left" wrapText="1"/>
    </xf>
    <xf numFmtId="0" fontId="7" fillId="0" borderId="0" xfId="0" applyFont="1" applyAlignment="1">
      <alignment horizontal="left" vertical="top" wrapText="1"/>
    </xf>
    <xf numFmtId="0" fontId="8" fillId="0" borderId="0" xfId="0" applyFont="1" applyAlignment="1">
      <alignment horizontal="left" vertical="center" wrapText="1"/>
    </xf>
    <xf numFmtId="0" fontId="7" fillId="0" borderId="0" xfId="0" applyFont="1" applyAlignment="1">
      <alignment horizontal="left"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7" fillId="0" borderId="1" xfId="0" applyFont="1" applyBorder="1" applyAlignment="1">
      <alignment horizontal="justify" vertical="center"/>
    </xf>
    <xf numFmtId="165" fontId="7" fillId="0" borderId="1" xfId="1" applyNumberFormat="1" applyFont="1" applyBorder="1" applyAlignment="1">
      <alignment horizontal="center" vertical="center"/>
    </xf>
    <xf numFmtId="0" fontId="8" fillId="0" borderId="0" xfId="0" applyFont="1"/>
    <xf numFmtId="0" fontId="8" fillId="0" borderId="0" xfId="0" applyFont="1" applyAlignment="1">
      <alignment wrapText="1"/>
    </xf>
    <xf numFmtId="41" fontId="7" fillId="0" borderId="2" xfId="1" applyFont="1" applyBorder="1" applyAlignment="1">
      <alignment horizontal="center" vertical="center"/>
    </xf>
    <xf numFmtId="43" fontId="7" fillId="0" borderId="0" xfId="0" applyNumberFormat="1" applyFont="1"/>
    <xf numFmtId="41" fontId="8" fillId="0" borderId="1" xfId="1" applyFont="1" applyFill="1" applyBorder="1" applyAlignment="1">
      <alignment horizontal="center" vertical="center"/>
    </xf>
    <xf numFmtId="0" fontId="8" fillId="0" borderId="1" xfId="0" applyFont="1" applyBorder="1" applyAlignment="1">
      <alignment horizontal="center" vertical="center" wrapText="1"/>
    </xf>
    <xf numFmtId="0" fontId="7" fillId="0" borderId="10" xfId="0" applyFont="1" applyBorder="1"/>
    <xf numFmtId="0" fontId="7" fillId="0" borderId="8" xfId="0" applyFont="1" applyBorder="1"/>
    <xf numFmtId="0" fontId="7" fillId="0" borderId="13" xfId="0" applyFont="1" applyBorder="1"/>
    <xf numFmtId="41" fontId="17" fillId="0" borderId="4" xfId="1" applyFont="1" applyBorder="1" applyAlignment="1">
      <alignment horizontal="center" vertical="center"/>
    </xf>
    <xf numFmtId="0" fontId="7" fillId="0" borderId="2" xfId="0" applyFont="1" applyBorder="1"/>
    <xf numFmtId="0" fontId="7" fillId="0" borderId="3" xfId="0" applyFont="1" applyBorder="1"/>
    <xf numFmtId="0" fontId="7" fillId="0" borderId="4" xfId="0" applyFont="1" applyBorder="1"/>
    <xf numFmtId="41" fontId="7" fillId="0" borderId="2" xfId="1" applyFont="1" applyBorder="1"/>
    <xf numFmtId="41" fontId="7" fillId="0" borderId="3" xfId="1" applyFont="1" applyBorder="1"/>
    <xf numFmtId="41" fontId="7" fillId="0" borderId="4" xfId="1" applyFont="1" applyBorder="1"/>
    <xf numFmtId="0" fontId="8" fillId="0" borderId="2" xfId="0" applyFont="1" applyBorder="1" applyAlignment="1">
      <alignment horizontal="center" vertical="center"/>
    </xf>
    <xf numFmtId="41" fontId="7" fillId="0" borderId="2" xfId="1" applyFont="1" applyFill="1" applyBorder="1"/>
    <xf numFmtId="41" fontId="7" fillId="0" borderId="4" xfId="1" applyFont="1" applyFill="1" applyBorder="1"/>
    <xf numFmtId="41" fontId="8" fillId="0" borderId="1" xfId="1" applyFont="1" applyFill="1" applyBorder="1"/>
    <xf numFmtId="0" fontId="8" fillId="0" borderId="0" xfId="0" applyFont="1" applyAlignment="1">
      <alignment horizontal="center" vertical="center"/>
    </xf>
    <xf numFmtId="165" fontId="8" fillId="0" borderId="0" xfId="1" applyNumberFormat="1" applyFont="1" applyFill="1" applyBorder="1"/>
    <xf numFmtId="41" fontId="7" fillId="0" borderId="0" xfId="0" applyNumberFormat="1" applyFont="1"/>
    <xf numFmtId="0" fontId="8" fillId="0" borderId="4" xfId="0" applyFont="1" applyBorder="1" applyAlignment="1">
      <alignment horizontal="center" vertical="center"/>
    </xf>
    <xf numFmtId="41" fontId="8" fillId="0" borderId="15" xfId="1" applyFont="1" applyBorder="1"/>
    <xf numFmtId="0" fontId="7" fillId="0" borderId="1" xfId="0" applyFont="1" applyBorder="1"/>
    <xf numFmtId="41" fontId="7" fillId="0" borderId="12" xfId="1" applyFont="1" applyBorder="1"/>
    <xf numFmtId="41" fontId="8" fillId="0" borderId="7" xfId="1" applyFont="1" applyBorder="1"/>
    <xf numFmtId="41" fontId="7" fillId="0" borderId="0" xfId="0" applyNumberFormat="1" applyFont="1" applyAlignment="1">
      <alignment horizontal="left" vertical="top" wrapText="1"/>
    </xf>
    <xf numFmtId="41" fontId="7" fillId="0" borderId="1" xfId="1" applyFont="1" applyBorder="1"/>
    <xf numFmtId="41" fontId="8" fillId="0" borderId="1" xfId="1" applyFont="1" applyBorder="1" applyAlignment="1">
      <alignment horizontal="center" vertical="center"/>
    </xf>
    <xf numFmtId="0" fontId="8" fillId="0" borderId="1" xfId="0" applyFont="1" applyBorder="1"/>
    <xf numFmtId="165" fontId="8" fillId="0" borderId="1" xfId="1" applyNumberFormat="1" applyFont="1" applyBorder="1"/>
    <xf numFmtId="0" fontId="15" fillId="0" borderId="8" xfId="0" applyFont="1" applyBorder="1"/>
    <xf numFmtId="41" fontId="15" fillId="0" borderId="8" xfId="1" applyFont="1" applyBorder="1"/>
    <xf numFmtId="165" fontId="8" fillId="0" borderId="2" xfId="1" applyNumberFormat="1" applyFont="1" applyBorder="1"/>
    <xf numFmtId="165" fontId="8" fillId="0" borderId="3" xfId="1" applyNumberFormat="1" applyFont="1" applyBorder="1"/>
    <xf numFmtId="41" fontId="7" fillId="0" borderId="8" xfId="1" applyFont="1" applyBorder="1"/>
    <xf numFmtId="0" fontId="8" fillId="0" borderId="8" xfId="0" applyFont="1" applyBorder="1"/>
    <xf numFmtId="41" fontId="8" fillId="0" borderId="8" xfId="1" applyFont="1" applyBorder="1"/>
    <xf numFmtId="0" fontId="8" fillId="0" borderId="1" xfId="0" applyFont="1" applyBorder="1" applyAlignment="1">
      <alignment horizontal="left" vertical="center" wrapText="1"/>
    </xf>
    <xf numFmtId="41" fontId="8" fillId="0" borderId="1" xfId="1" applyFont="1" applyBorder="1" applyAlignment="1">
      <alignment horizontal="left" vertical="center" wrapText="1"/>
    </xf>
    <xf numFmtId="165" fontId="7" fillId="0" borderId="2" xfId="1" applyNumberFormat="1" applyFont="1" applyBorder="1"/>
    <xf numFmtId="0" fontId="8" fillId="0" borderId="1" xfId="0" applyFont="1" applyBorder="1" applyAlignment="1">
      <alignment horizontal="left" wrapText="1"/>
    </xf>
    <xf numFmtId="165" fontId="7" fillId="0" borderId="9" xfId="1" applyNumberFormat="1" applyFont="1" applyBorder="1" applyAlignment="1">
      <alignment horizontal="center"/>
    </xf>
    <xf numFmtId="41" fontId="8" fillId="0" borderId="1" xfId="1" applyFont="1" applyBorder="1" applyAlignment="1">
      <alignment horizontal="center"/>
    </xf>
    <xf numFmtId="165" fontId="7" fillId="0" borderId="0" xfId="0" applyNumberFormat="1" applyFont="1"/>
    <xf numFmtId="0" fontId="19" fillId="0" borderId="0" xfId="0" applyFont="1" applyAlignment="1">
      <alignment horizontal="left"/>
    </xf>
    <xf numFmtId="41" fontId="7" fillId="0" borderId="0" xfId="1" applyFont="1"/>
    <xf numFmtId="0" fontId="8" fillId="0" borderId="1" xfId="0" applyFont="1" applyBorder="1" applyAlignment="1">
      <alignment horizontal="center"/>
    </xf>
    <xf numFmtId="14" fontId="8" fillId="0" borderId="1" xfId="0" applyNumberFormat="1" applyFont="1" applyBorder="1" applyAlignment="1">
      <alignment horizontal="center"/>
    </xf>
    <xf numFmtId="41" fontId="8" fillId="0" borderId="1" xfId="1" applyFont="1" applyBorder="1"/>
    <xf numFmtId="165" fontId="7" fillId="0" borderId="0" xfId="1" applyNumberFormat="1" applyFont="1"/>
    <xf numFmtId="0" fontId="8" fillId="0" borderId="2" xfId="0" applyFont="1" applyBorder="1"/>
    <xf numFmtId="41" fontId="7" fillId="0" borderId="3" xfId="1" applyFont="1" applyFill="1" applyBorder="1"/>
    <xf numFmtId="0" fontId="8" fillId="0" borderId="4" xfId="0" applyFont="1" applyBorder="1"/>
    <xf numFmtId="41" fontId="8" fillId="0" borderId="4" xfId="1" applyFont="1" applyBorder="1"/>
    <xf numFmtId="0" fontId="8" fillId="0" borderId="5" xfId="0" applyFont="1" applyBorder="1"/>
    <xf numFmtId="0" fontId="8" fillId="0" borderId="6" xfId="0" applyFont="1" applyBorder="1"/>
    <xf numFmtId="0" fontId="8" fillId="3" borderId="0" xfId="0" applyFont="1" applyFill="1" applyAlignment="1">
      <alignment horizontal="centerContinuous"/>
    </xf>
    <xf numFmtId="0" fontId="15" fillId="0" borderId="0" xfId="0" applyFont="1" applyAlignment="1">
      <alignment horizontal="centerContinuous"/>
    </xf>
    <xf numFmtId="0" fontId="8" fillId="0" borderId="0" xfId="0" applyFont="1" applyAlignment="1">
      <alignment horizontal="centerContinuous"/>
    </xf>
    <xf numFmtId="14" fontId="20" fillId="2" borderId="0" xfId="0" applyNumberFormat="1" applyFont="1" applyFill="1" applyAlignment="1">
      <alignment horizontal="center" vertical="center"/>
    </xf>
    <xf numFmtId="0" fontId="17" fillId="2" borderId="2" xfId="0" applyFont="1" applyFill="1" applyBorder="1" applyAlignment="1">
      <alignment vertical="center"/>
    </xf>
    <xf numFmtId="41" fontId="17" fillId="2" borderId="0" xfId="1" applyFont="1" applyFill="1" applyAlignment="1">
      <alignment horizontal="center" vertical="center"/>
    </xf>
    <xf numFmtId="0" fontId="17" fillId="2" borderId="3" xfId="0" applyFont="1" applyFill="1" applyBorder="1" applyAlignment="1">
      <alignment vertical="center"/>
    </xf>
    <xf numFmtId="0" fontId="20" fillId="2" borderId="1" xfId="0" applyFont="1" applyFill="1" applyBorder="1" applyAlignment="1">
      <alignment vertical="center"/>
    </xf>
    <xf numFmtId="41" fontId="20" fillId="2" borderId="1" xfId="0" applyNumberFormat="1" applyFont="1" applyFill="1" applyBorder="1" applyAlignment="1">
      <alignment vertical="center"/>
    </xf>
    <xf numFmtId="41" fontId="20" fillId="2" borderId="0" xfId="1" applyFont="1" applyFill="1" applyAlignment="1">
      <alignment horizontal="center" vertical="center"/>
    </xf>
    <xf numFmtId="0" fontId="17" fillId="2" borderId="3" xfId="0" applyFont="1" applyFill="1" applyBorder="1" applyAlignment="1">
      <alignment horizontal="left" vertical="center"/>
    </xf>
    <xf numFmtId="164" fontId="20" fillId="2" borderId="0" xfId="1" applyNumberFormat="1" applyFont="1" applyFill="1" applyAlignment="1">
      <alignment horizontal="center" vertical="center"/>
    </xf>
    <xf numFmtId="3" fontId="21" fillId="0" borderId="0" xfId="0" applyNumberFormat="1" applyFont="1" applyAlignment="1">
      <alignment vertical="top"/>
    </xf>
    <xf numFmtId="164" fontId="7" fillId="0" borderId="0" xfId="1" applyNumberFormat="1" applyFont="1"/>
    <xf numFmtId="166" fontId="7" fillId="0" borderId="0" xfId="0" applyNumberFormat="1" applyFont="1"/>
    <xf numFmtId="41" fontId="8" fillId="0" borderId="3" xfId="1" applyFont="1" applyBorder="1"/>
    <xf numFmtId="41" fontId="8" fillId="0" borderId="1" xfId="1" applyFont="1" applyBorder="1" applyAlignment="1">
      <alignment horizontal="center" vertical="center" wrapText="1"/>
    </xf>
    <xf numFmtId="10" fontId="10" fillId="0" borderId="12" xfId="10" applyNumberFormat="1" applyFont="1" applyBorder="1" applyAlignment="1"/>
    <xf numFmtId="0" fontId="8" fillId="0" borderId="10" xfId="0" applyFont="1" applyBorder="1"/>
    <xf numFmtId="0" fontId="8" fillId="0" borderId="7" xfId="0" applyFont="1" applyBorder="1"/>
    <xf numFmtId="41" fontId="7" fillId="0" borderId="9" xfId="1" applyFont="1" applyBorder="1" applyAlignment="1">
      <alignment horizontal="center" vertical="center"/>
    </xf>
    <xf numFmtId="41" fontId="7" fillId="0" borderId="3" xfId="1" applyFont="1" applyBorder="1" applyAlignment="1">
      <alignment horizontal="center" vertical="center"/>
    </xf>
    <xf numFmtId="41" fontId="7" fillId="0" borderId="15" xfId="1" applyFont="1" applyBorder="1" applyAlignment="1">
      <alignment horizontal="center" vertical="center"/>
    </xf>
    <xf numFmtId="41" fontId="7" fillId="0" borderId="4" xfId="1" applyFont="1" applyBorder="1" applyAlignment="1">
      <alignment horizontal="center" vertical="center"/>
    </xf>
    <xf numFmtId="0" fontId="17" fillId="0" borderId="3" xfId="0" applyFont="1" applyBorder="1" applyAlignment="1">
      <alignment horizontal="left" vertical="top"/>
    </xf>
    <xf numFmtId="14" fontId="10" fillId="0" borderId="14" xfId="0" applyNumberFormat="1" applyFont="1" applyBorder="1"/>
    <xf numFmtId="41" fontId="8" fillId="0" borderId="1" xfId="1" applyFont="1" applyFill="1" applyBorder="1" applyAlignment="1">
      <alignment horizontal="center" vertical="center" wrapText="1"/>
    </xf>
    <xf numFmtId="41" fontId="8" fillId="0" borderId="7" xfId="1" applyFont="1" applyFill="1" applyBorder="1"/>
    <xf numFmtId="14" fontId="8" fillId="0" borderId="2" xfId="0" applyNumberFormat="1" applyFont="1" applyBorder="1" applyAlignment="1">
      <alignment horizontal="center" vertical="center"/>
    </xf>
    <xf numFmtId="41" fontId="7" fillId="0" borderId="9" xfId="1" applyFont="1" applyBorder="1"/>
    <xf numFmtId="41" fontId="17" fillId="0" borderId="0" xfId="1" applyFont="1" applyBorder="1" applyAlignment="1">
      <alignment horizontal="center" vertical="center"/>
    </xf>
    <xf numFmtId="41" fontId="7" fillId="0" borderId="0" xfId="1" applyFont="1" applyBorder="1" applyAlignment="1">
      <alignment horizontal="center" vertical="center"/>
    </xf>
    <xf numFmtId="41" fontId="8" fillId="0" borderId="4" xfId="1" applyFont="1" applyFill="1" applyBorder="1"/>
    <xf numFmtId="0" fontId="17" fillId="0" borderId="4" xfId="0" applyFont="1" applyBorder="1" applyAlignment="1">
      <alignment horizontal="left" vertical="top"/>
    </xf>
    <xf numFmtId="0" fontId="17" fillId="0" borderId="10" xfId="0" applyFont="1" applyBorder="1" applyAlignment="1">
      <alignment horizontal="left" vertical="top"/>
    </xf>
    <xf numFmtId="41" fontId="8" fillId="0" borderId="1" xfId="0" applyNumberFormat="1" applyFont="1" applyBorder="1" applyAlignment="1">
      <alignment horizontal="left" vertical="top" wrapText="1"/>
    </xf>
    <xf numFmtId="0" fontId="22" fillId="0" borderId="10" xfId="0" applyFont="1" applyBorder="1" applyAlignment="1">
      <alignment horizontal="left" vertical="top"/>
    </xf>
    <xf numFmtId="0" fontId="22" fillId="0" borderId="11" xfId="0" applyFont="1" applyBorder="1" applyAlignment="1">
      <alignment horizontal="center" vertical="top"/>
    </xf>
    <xf numFmtId="0" fontId="22" fillId="0" borderId="11" xfId="0" applyFont="1" applyBorder="1" applyAlignment="1">
      <alignment vertical="top"/>
    </xf>
    <xf numFmtId="41" fontId="22" fillId="0" borderId="11" xfId="1" applyFont="1" applyBorder="1" applyAlignment="1">
      <alignment horizontal="right" vertical="top"/>
    </xf>
    <xf numFmtId="0" fontId="22" fillId="0" borderId="13" xfId="0" applyFont="1" applyBorder="1" applyAlignment="1">
      <alignment horizontal="left" vertical="top"/>
    </xf>
    <xf numFmtId="0" fontId="22" fillId="0" borderId="14" xfId="0" applyFont="1" applyBorder="1" applyAlignment="1">
      <alignment horizontal="center" vertical="top"/>
    </xf>
    <xf numFmtId="0" fontId="22" fillId="0" borderId="14" xfId="0" applyFont="1" applyBorder="1" applyAlignment="1">
      <alignment vertical="top"/>
    </xf>
    <xf numFmtId="41" fontId="22" fillId="0" borderId="14" xfId="1" applyFont="1" applyBorder="1" applyAlignment="1">
      <alignment horizontal="right" vertical="top"/>
    </xf>
    <xf numFmtId="41" fontId="17" fillId="2" borderId="0" xfId="1" applyFont="1" applyFill="1" applyBorder="1" applyAlignment="1">
      <alignment horizontal="center" vertical="center"/>
    </xf>
    <xf numFmtId="0" fontId="20" fillId="2" borderId="2" xfId="0" applyFont="1" applyFill="1" applyBorder="1" applyAlignment="1">
      <alignment horizontal="center" vertical="center"/>
    </xf>
    <xf numFmtId="14" fontId="20" fillId="2" borderId="2" xfId="0" applyNumberFormat="1" applyFont="1" applyFill="1" applyBorder="1" applyAlignment="1">
      <alignment horizontal="center" vertical="center"/>
    </xf>
    <xf numFmtId="0" fontId="20" fillId="2" borderId="4" xfId="0" applyFont="1" applyFill="1" applyBorder="1" applyAlignment="1">
      <alignment vertical="center"/>
    </xf>
    <xf numFmtId="41" fontId="20" fillId="2" borderId="4" xfId="0" applyNumberFormat="1" applyFont="1" applyFill="1" applyBorder="1" applyAlignment="1">
      <alignment vertical="center"/>
    </xf>
    <xf numFmtId="41" fontId="20" fillId="0" borderId="4" xfId="0" applyNumberFormat="1" applyFont="1" applyBorder="1" applyAlignment="1">
      <alignment vertical="center"/>
    </xf>
    <xf numFmtId="0" fontId="17" fillId="2" borderId="10" xfId="0" applyFont="1" applyFill="1" applyBorder="1" applyAlignment="1">
      <alignment vertical="center"/>
    </xf>
    <xf numFmtId="0" fontId="17" fillId="2" borderId="8" xfId="0" applyFont="1" applyFill="1" applyBorder="1" applyAlignment="1">
      <alignment vertical="center"/>
    </xf>
    <xf numFmtId="41" fontId="10" fillId="0" borderId="14" xfId="1" applyFont="1" applyBorder="1" applyAlignment="1"/>
    <xf numFmtId="41" fontId="8" fillId="0" borderId="13" xfId="0" applyNumberFormat="1" applyFont="1" applyBorder="1" applyAlignment="1">
      <alignment horizontal="left" vertical="top" wrapText="1"/>
    </xf>
    <xf numFmtId="41" fontId="7" fillId="0" borderId="2" xfId="0" applyNumberFormat="1" applyFont="1" applyBorder="1" applyAlignment="1">
      <alignment horizontal="left" vertical="top"/>
    </xf>
    <xf numFmtId="41" fontId="7" fillId="0" borderId="3" xfId="0" applyNumberFormat="1" applyFont="1" applyBorder="1" applyAlignment="1">
      <alignment horizontal="left" vertical="top"/>
    </xf>
    <xf numFmtId="41" fontId="7" fillId="0" borderId="4" xfId="0" applyNumberFormat="1" applyFont="1" applyBorder="1" applyAlignment="1">
      <alignment horizontal="left" vertical="top"/>
    </xf>
    <xf numFmtId="0" fontId="7" fillId="0" borderId="8" xfId="0" applyFont="1" applyBorder="1" applyAlignment="1">
      <alignment horizontal="left" vertical="top"/>
    </xf>
    <xf numFmtId="165" fontId="8" fillId="0" borderId="0" xfId="1" applyNumberFormat="1" applyFont="1" applyBorder="1"/>
    <xf numFmtId="41" fontId="17" fillId="2" borderId="10" xfId="1" applyFont="1" applyFill="1" applyBorder="1" applyAlignment="1">
      <alignment vertical="center"/>
    </xf>
    <xf numFmtId="41" fontId="17" fillId="0" borderId="2" xfId="1" applyFont="1" applyFill="1" applyBorder="1" applyAlignment="1">
      <alignment horizontal="center" vertical="center"/>
    </xf>
    <xf numFmtId="41" fontId="17" fillId="2" borderId="8" xfId="1" applyFont="1" applyFill="1" applyBorder="1" applyAlignment="1">
      <alignment vertical="center"/>
    </xf>
    <xf numFmtId="41" fontId="17" fillId="0" borderId="3" xfId="1" applyFont="1" applyFill="1" applyBorder="1" applyAlignment="1">
      <alignment horizontal="center" vertical="center"/>
    </xf>
    <xf numFmtId="41" fontId="20" fillId="0" borderId="1" xfId="1" applyFont="1" applyFill="1" applyBorder="1" applyAlignment="1">
      <alignment horizontal="center" vertical="center"/>
    </xf>
    <xf numFmtId="41" fontId="17" fillId="2" borderId="3" xfId="1" applyFont="1" applyFill="1" applyBorder="1" applyAlignment="1">
      <alignment vertical="center"/>
    </xf>
    <xf numFmtId="41" fontId="20" fillId="2" borderId="1" xfId="1" applyFont="1" applyFill="1" applyBorder="1" applyAlignment="1">
      <alignment vertical="center"/>
    </xf>
    <xf numFmtId="41" fontId="8" fillId="0" borderId="6" xfId="1" applyFont="1" applyBorder="1"/>
    <xf numFmtId="41" fontId="7" fillId="0" borderId="15" xfId="1" applyFont="1" applyBorder="1"/>
    <xf numFmtId="14" fontId="8" fillId="0" borderId="10" xfId="0" applyNumberFormat="1" applyFont="1" applyBorder="1" applyAlignment="1">
      <alignment horizontal="center" vertical="center"/>
    </xf>
    <xf numFmtId="41" fontId="7" fillId="0" borderId="9" xfId="1" applyFont="1" applyBorder="1" applyAlignment="1">
      <alignment horizontal="left"/>
    </xf>
    <xf numFmtId="0" fontId="8" fillId="0" borderId="10" xfId="0" applyFont="1" applyBorder="1" applyAlignment="1">
      <alignment horizontal="center" vertical="center"/>
    </xf>
    <xf numFmtId="0" fontId="7" fillId="0" borderId="3" xfId="0" applyFont="1" applyBorder="1" applyAlignment="1">
      <alignment horizontal="left" vertical="center"/>
    </xf>
    <xf numFmtId="10" fontId="22" fillId="0" borderId="15" xfId="10" applyNumberFormat="1" applyFont="1" applyBorder="1" applyAlignment="1" applyProtection="1">
      <alignment vertical="top"/>
    </xf>
    <xf numFmtId="10" fontId="22" fillId="0" borderId="12" xfId="10" applyNumberFormat="1" applyFont="1" applyBorder="1" applyAlignment="1" applyProtection="1">
      <alignment vertical="top"/>
    </xf>
    <xf numFmtId="0" fontId="19" fillId="0" borderId="0" xfId="0" applyFont="1" applyAlignment="1">
      <alignment horizontal="left"/>
    </xf>
    <xf numFmtId="0" fontId="8" fillId="0" borderId="0" xfId="0" applyFont="1" applyAlignment="1">
      <alignment horizontal="center"/>
    </xf>
    <xf numFmtId="0" fontId="8" fillId="3" borderId="0" xfId="0" applyFont="1" applyFill="1" applyAlignment="1">
      <alignment horizontal="center"/>
    </xf>
    <xf numFmtId="0" fontId="15" fillId="0" borderId="0" xfId="0" applyFont="1" applyAlignment="1">
      <alignment horizontal="center"/>
    </xf>
    <xf numFmtId="0" fontId="8" fillId="0" borderId="2" xfId="0" applyFont="1" applyBorder="1" applyAlignment="1">
      <alignment horizontal="left" wrapText="1"/>
    </xf>
    <xf numFmtId="0" fontId="8" fillId="0" borderId="4" xfId="0" applyFont="1" applyBorder="1" applyAlignment="1">
      <alignment horizontal="left" wrapText="1"/>
    </xf>
    <xf numFmtId="41" fontId="8" fillId="0" borderId="2" xfId="1" applyFont="1" applyBorder="1" applyAlignment="1">
      <alignment horizontal="center"/>
    </xf>
    <xf numFmtId="41" fontId="8" fillId="0" borderId="4" xfId="1" applyFont="1" applyBorder="1" applyAlignment="1">
      <alignment horizontal="center"/>
    </xf>
    <xf numFmtId="0" fontId="7" fillId="0" borderId="0" xfId="0" applyFont="1" applyAlignment="1">
      <alignment horizontal="left" vertical="top" wrapText="1"/>
    </xf>
    <xf numFmtId="0" fontId="8" fillId="0" borderId="0" xfId="0" applyFont="1" applyAlignment="1">
      <alignment horizontal="left"/>
    </xf>
    <xf numFmtId="0" fontId="7" fillId="0" borderId="5" xfId="0" applyFont="1" applyBorder="1" applyAlignment="1">
      <alignment horizontal="left" vertical="center"/>
    </xf>
    <xf numFmtId="0" fontId="7" fillId="0" borderId="0" xfId="0" applyFont="1" applyAlignment="1">
      <alignment horizontal="left" wrapText="1"/>
    </xf>
    <xf numFmtId="0" fontId="8" fillId="0" borderId="0" xfId="0" applyFont="1" applyAlignment="1">
      <alignment horizontal="left" wrapText="1"/>
    </xf>
    <xf numFmtId="0" fontId="7" fillId="0" borderId="0" xfId="0" applyFont="1" applyAlignment="1">
      <alignment horizontal="justify" vertical="top" wrapText="1"/>
    </xf>
    <xf numFmtId="0" fontId="8" fillId="0" borderId="0" xfId="0" applyFont="1" applyAlignment="1">
      <alignment horizontal="left" vertical="center" wrapText="1"/>
    </xf>
    <xf numFmtId="0" fontId="7" fillId="0" borderId="0" xfId="0" applyFont="1" applyAlignment="1">
      <alignment horizontal="justify" wrapText="1"/>
    </xf>
    <xf numFmtId="0" fontId="8" fillId="0" borderId="5" xfId="0" applyFont="1" applyBorder="1" applyAlignment="1">
      <alignment horizontal="center" vertical="center"/>
    </xf>
    <xf numFmtId="0" fontId="15" fillId="0" borderId="0" xfId="0" applyFont="1" applyAlignment="1">
      <alignment horizontal="center" wrapText="1"/>
    </xf>
    <xf numFmtId="0" fontId="7" fillId="0" borderId="0" xfId="0" applyFont="1" applyAlignment="1">
      <alignment horizontal="justify" vertical="center" wrapText="1"/>
    </xf>
    <xf numFmtId="41" fontId="17" fillId="0" borderId="2" xfId="1" applyFont="1" applyFill="1" applyBorder="1" applyAlignment="1">
      <alignment vertical="center"/>
    </xf>
    <xf numFmtId="41" fontId="17" fillId="0" borderId="3" xfId="1" applyFont="1" applyFill="1" applyBorder="1" applyAlignment="1">
      <alignment vertical="center"/>
    </xf>
  </cellXfs>
  <cellStyles count="11">
    <cellStyle name="Hipervínculo" xfId="9" builtinId="8"/>
    <cellStyle name="Millares [0]" xfId="1" builtinId="6"/>
    <cellStyle name="Millares [0] 2" xfId="3" xr:uid="{CA1E6C81-B413-441C-A440-8F99D266C71F}"/>
    <cellStyle name="Millares 2" xfId="7" xr:uid="{C7B6F4A7-0D07-4EBA-9738-8E1BDD7BAD6E}"/>
    <cellStyle name="Normal" xfId="0" builtinId="0"/>
    <cellStyle name="Normal 10" xfId="8" xr:uid="{FCE95D7B-5E7A-4FBC-9DA3-FA7A6391054A}"/>
    <cellStyle name="Normal 11" xfId="4" xr:uid="{6DEE41A6-C6CF-4935-8FD5-9AB6E42DDEBF}"/>
    <cellStyle name="Normal 2" xfId="2" xr:uid="{90BE483F-5CEF-4F2F-9D04-D05D94E5D190}"/>
    <cellStyle name="Normal 3" xfId="5" xr:uid="{AF09A1A4-806C-4584-9E84-33D92D8761AE}"/>
    <cellStyle name="Porcentaje" xfId="10" builtinId="5"/>
    <cellStyle name="Porcentaje 2" xfId="6"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4725-A22E-4417-B8DE-6025655D03C1}">
  <sheetPr>
    <tabColor theme="9" tint="0.39997558519241921"/>
  </sheetPr>
  <dimension ref="A1:H30"/>
  <sheetViews>
    <sheetView showGridLines="0" workbookViewId="0">
      <selection activeCell="C17" sqref="C17"/>
    </sheetView>
  </sheetViews>
  <sheetFormatPr baseColWidth="10" defaultColWidth="9.140625" defaultRowHeight="15" x14ac:dyDescent="0.25"/>
  <cols>
    <col min="1" max="1" width="3.5703125" style="1" customWidth="1"/>
    <col min="2" max="2" width="52.7109375" style="1" customWidth="1"/>
    <col min="3" max="3" width="21.5703125" style="1" bestFit="1" customWidth="1"/>
    <col min="4" max="4" width="20.28515625" style="1" bestFit="1" customWidth="1"/>
    <col min="5" max="5" width="3.5703125" style="1" customWidth="1"/>
    <col min="6" max="7" width="9.140625" style="1"/>
    <col min="8" max="8" width="16.42578125" style="1" bestFit="1" customWidth="1"/>
    <col min="9" max="16384" width="9.140625" style="1"/>
  </cols>
  <sheetData>
    <row r="1" spans="1:8" x14ac:dyDescent="0.25">
      <c r="A1" s="28" t="s">
        <v>51</v>
      </c>
    </row>
    <row r="2" spans="1:8" x14ac:dyDescent="0.25">
      <c r="B2" s="96" t="s">
        <v>101</v>
      </c>
      <c r="C2" s="96"/>
      <c r="D2" s="96"/>
    </row>
    <row r="3" spans="1:8" x14ac:dyDescent="0.25">
      <c r="B3" s="97" t="s">
        <v>41</v>
      </c>
      <c r="C3" s="97"/>
      <c r="D3" s="97"/>
    </row>
    <row r="4" spans="1:8" x14ac:dyDescent="0.25">
      <c r="B4" s="98" t="s">
        <v>140</v>
      </c>
      <c r="C4" s="98"/>
      <c r="D4" s="98"/>
    </row>
    <row r="5" spans="1:8" x14ac:dyDescent="0.25">
      <c r="B5" s="171" t="s">
        <v>53</v>
      </c>
      <c r="C5" s="171"/>
      <c r="D5" s="171"/>
    </row>
    <row r="7" spans="1:8" x14ac:dyDescent="0.25">
      <c r="B7" s="141" t="s">
        <v>0</v>
      </c>
      <c r="C7" s="142">
        <v>45747</v>
      </c>
      <c r="D7" s="142">
        <v>45382</v>
      </c>
      <c r="E7" s="99"/>
    </row>
    <row r="8" spans="1:8" x14ac:dyDescent="0.25">
      <c r="B8" s="146" t="s">
        <v>93</v>
      </c>
      <c r="C8" s="155">
        <v>186022059</v>
      </c>
      <c r="D8" s="156">
        <v>10000000</v>
      </c>
      <c r="E8" s="101"/>
    </row>
    <row r="9" spans="1:8" x14ac:dyDescent="0.25">
      <c r="B9" s="147" t="s">
        <v>94</v>
      </c>
      <c r="C9" s="157">
        <v>23174846468</v>
      </c>
      <c r="D9" s="158">
        <v>12313125362</v>
      </c>
      <c r="E9" s="101"/>
    </row>
    <row r="10" spans="1:8" x14ac:dyDescent="0.25">
      <c r="B10" s="147" t="s">
        <v>119</v>
      </c>
      <c r="C10" s="157">
        <v>1741182024</v>
      </c>
      <c r="D10" s="158">
        <v>729095804</v>
      </c>
      <c r="E10" s="140"/>
    </row>
    <row r="11" spans="1:8" x14ac:dyDescent="0.25">
      <c r="B11" s="44" t="s">
        <v>95</v>
      </c>
      <c r="C11" s="74">
        <v>850453073</v>
      </c>
      <c r="D11" s="158">
        <v>1467930340</v>
      </c>
      <c r="E11" s="140"/>
      <c r="H11" s="59"/>
    </row>
    <row r="12" spans="1:8" x14ac:dyDescent="0.25">
      <c r="B12" s="143" t="s">
        <v>1</v>
      </c>
      <c r="C12" s="144">
        <f>SUM(C8:C11)</f>
        <v>25952503624</v>
      </c>
      <c r="D12" s="145">
        <f>SUM(D8:D11)</f>
        <v>14520151506</v>
      </c>
      <c r="E12" s="105"/>
    </row>
    <row r="13" spans="1:8" x14ac:dyDescent="0.25">
      <c r="B13" s="103" t="s">
        <v>2</v>
      </c>
      <c r="C13" s="104"/>
      <c r="D13" s="159"/>
      <c r="E13" s="105"/>
    </row>
    <row r="14" spans="1:8" x14ac:dyDescent="0.25">
      <c r="B14" s="100" t="s">
        <v>132</v>
      </c>
      <c r="C14" s="189">
        <v>15554275531</v>
      </c>
      <c r="D14" s="156">
        <v>4534824932</v>
      </c>
      <c r="E14" s="101"/>
    </row>
    <row r="15" spans="1:8" x14ac:dyDescent="0.25">
      <c r="B15" s="106" t="s">
        <v>128</v>
      </c>
      <c r="C15" s="190">
        <v>700800000</v>
      </c>
      <c r="D15" s="158">
        <v>700910000</v>
      </c>
      <c r="E15" s="101"/>
    </row>
    <row r="16" spans="1:8" x14ac:dyDescent="0.25">
      <c r="B16" s="106" t="s">
        <v>124</v>
      </c>
      <c r="C16" s="190">
        <v>29543500</v>
      </c>
      <c r="D16" s="158">
        <v>0</v>
      </c>
      <c r="E16" s="101"/>
    </row>
    <row r="17" spans="2:5" x14ac:dyDescent="0.25">
      <c r="B17" s="106" t="s">
        <v>120</v>
      </c>
      <c r="C17" s="190">
        <v>46862758</v>
      </c>
      <c r="D17" s="158">
        <v>26637883</v>
      </c>
      <c r="E17" s="101"/>
    </row>
    <row r="18" spans="2:5" x14ac:dyDescent="0.25">
      <c r="B18" s="106" t="s">
        <v>153</v>
      </c>
      <c r="C18" s="190">
        <v>486363636</v>
      </c>
      <c r="D18" s="158">
        <v>0</v>
      </c>
      <c r="E18" s="101"/>
    </row>
    <row r="19" spans="2:5" x14ac:dyDescent="0.25">
      <c r="B19" s="102" t="s">
        <v>133</v>
      </c>
      <c r="C19" s="160">
        <v>518355994</v>
      </c>
      <c r="D19" s="158">
        <v>0</v>
      </c>
      <c r="E19" s="101"/>
    </row>
    <row r="20" spans="2:5" x14ac:dyDescent="0.25">
      <c r="B20" s="103" t="s">
        <v>40</v>
      </c>
      <c r="C20" s="104">
        <f>SUM(C14:C19)</f>
        <v>17336201419</v>
      </c>
      <c r="D20" s="159">
        <f>SUM(D14:D19)</f>
        <v>5262372815</v>
      </c>
      <c r="E20" s="101"/>
    </row>
    <row r="21" spans="2:5" x14ac:dyDescent="0.25">
      <c r="B21" s="103" t="s">
        <v>3</v>
      </c>
      <c r="C21" s="104">
        <f>+C12-C20</f>
        <v>8616302205</v>
      </c>
      <c r="D21" s="159">
        <f>+D12-D20</f>
        <v>9257778691</v>
      </c>
      <c r="E21" s="105"/>
    </row>
    <row r="22" spans="2:5" x14ac:dyDescent="0.25">
      <c r="B22" s="103" t="s">
        <v>4</v>
      </c>
      <c r="C22" s="104">
        <v>9500</v>
      </c>
      <c r="D22" s="159">
        <v>9500</v>
      </c>
      <c r="E22" s="107"/>
    </row>
    <row r="23" spans="2:5" x14ac:dyDescent="0.25">
      <c r="B23" s="103" t="s">
        <v>5</v>
      </c>
      <c r="C23" s="161">
        <v>906979.17947368417</v>
      </c>
      <c r="D23" s="159">
        <v>974503</v>
      </c>
      <c r="E23" s="107"/>
    </row>
    <row r="25" spans="2:5" x14ac:dyDescent="0.25">
      <c r="B25" s="170" t="s">
        <v>89</v>
      </c>
      <c r="C25" s="170"/>
      <c r="D25" s="170"/>
    </row>
    <row r="26" spans="2:5" x14ac:dyDescent="0.25">
      <c r="B26" s="37"/>
      <c r="C26" s="108"/>
      <c r="D26" s="59"/>
      <c r="E26" s="59"/>
    </row>
    <row r="27" spans="2:5" x14ac:dyDescent="0.25">
      <c r="C27" s="85"/>
      <c r="D27" s="85"/>
      <c r="E27" s="85"/>
    </row>
    <row r="28" spans="2:5" x14ac:dyDescent="0.25">
      <c r="C28" s="85"/>
      <c r="D28" s="85"/>
      <c r="E28" s="83"/>
    </row>
    <row r="29" spans="2:5" x14ac:dyDescent="0.25">
      <c r="C29" s="109"/>
      <c r="D29" s="85"/>
    </row>
    <row r="30" spans="2:5" x14ac:dyDescent="0.25">
      <c r="C30" s="110"/>
      <c r="D30" s="110"/>
    </row>
  </sheetData>
  <mergeCells count="2">
    <mergeCell ref="B25:D25"/>
    <mergeCell ref="B5:D5"/>
  </mergeCells>
  <hyperlinks>
    <hyperlink ref="A1" location="INDICE!A1" display="INDICE" xr:uid="{D012767D-BD93-40CB-9C7B-EBE1B4DAAA10}"/>
  </hyperlinks>
  <pageMargins left="0.7" right="0.7" top="0.75" bottom="0.75" header="0.3" footer="0.3"/>
  <pageSetup paperSize="9" orientation="portrait" r:id="rId1"/>
  <ignoredErrors>
    <ignoredError sqref="C12:D1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5C0E-A733-4600-9C7C-D5B95AC6504C}">
  <sheetPr>
    <tabColor theme="9" tint="0.39997558519241921"/>
  </sheetPr>
  <dimension ref="A1:E23"/>
  <sheetViews>
    <sheetView showGridLines="0" tabSelected="1" workbookViewId="0">
      <selection activeCell="G10" sqref="G10"/>
    </sheetView>
  </sheetViews>
  <sheetFormatPr baseColWidth="10" defaultColWidth="11.42578125" defaultRowHeight="15" x14ac:dyDescent="0.25"/>
  <cols>
    <col min="1" max="1" width="3.5703125" style="1" customWidth="1"/>
    <col min="2" max="2" width="52.7109375" style="1" customWidth="1"/>
    <col min="3" max="4" width="18.7109375" style="1" customWidth="1"/>
    <col min="5" max="5" width="3.5703125" style="1" customWidth="1"/>
    <col min="6" max="16384" width="11.42578125" style="1"/>
  </cols>
  <sheetData>
    <row r="1" spans="1:5" x14ac:dyDescent="0.25">
      <c r="A1" s="28" t="s">
        <v>51</v>
      </c>
    </row>
    <row r="2" spans="1:5" x14ac:dyDescent="0.25">
      <c r="B2" s="172" t="str">
        <f>+EAN!B2</f>
        <v>FONDO DE INVERSIÓN INMOBILIARIO ORQUIDEAS</v>
      </c>
      <c r="C2" s="172"/>
      <c r="D2" s="172"/>
    </row>
    <row r="3" spans="1:5" x14ac:dyDescent="0.25">
      <c r="B3" s="173" t="s">
        <v>42</v>
      </c>
      <c r="C3" s="173"/>
      <c r="D3" s="173"/>
    </row>
    <row r="4" spans="1:5" x14ac:dyDescent="0.25">
      <c r="B4" s="171" t="str">
        <f>+EAN!B4</f>
        <v>Correspondiente al 31/03/2025 comparativo con el periodo 31/03/2024</v>
      </c>
      <c r="C4" s="171"/>
      <c r="D4" s="171"/>
    </row>
    <row r="5" spans="1:5" x14ac:dyDescent="0.25">
      <c r="B5" s="171" t="s">
        <v>53</v>
      </c>
      <c r="C5" s="171"/>
      <c r="D5" s="171"/>
    </row>
    <row r="7" spans="1:5" s="37" customFormat="1" x14ac:dyDescent="0.25">
      <c r="B7" s="86" t="s">
        <v>6</v>
      </c>
      <c r="C7" s="87">
        <f>+EAN!C7</f>
        <v>45747</v>
      </c>
      <c r="D7" s="87">
        <f>+EAN!D7</f>
        <v>45382</v>
      </c>
      <c r="E7" s="84"/>
    </row>
    <row r="8" spans="1:5" x14ac:dyDescent="0.25">
      <c r="B8" s="48" t="s">
        <v>134</v>
      </c>
      <c r="C8" s="51">
        <v>0</v>
      </c>
      <c r="D8" s="50">
        <v>11355948</v>
      </c>
      <c r="E8" s="59"/>
    </row>
    <row r="9" spans="1:5" x14ac:dyDescent="0.25">
      <c r="B9" s="48" t="s">
        <v>121</v>
      </c>
      <c r="C9" s="51">
        <v>0</v>
      </c>
      <c r="D9" s="91">
        <v>0</v>
      </c>
    </row>
    <row r="10" spans="1:5" s="37" customFormat="1" x14ac:dyDescent="0.25">
      <c r="B10" s="68" t="s">
        <v>7</v>
      </c>
      <c r="C10" s="88">
        <f>SUM(C8:C9)</f>
        <v>0</v>
      </c>
      <c r="D10" s="88">
        <f>SUM(D8:D9)</f>
        <v>11355948</v>
      </c>
      <c r="E10" s="1"/>
    </row>
    <row r="11" spans="1:5" s="37" customFormat="1" x14ac:dyDescent="0.25">
      <c r="B11" s="94" t="s">
        <v>8</v>
      </c>
      <c r="C11" s="162"/>
      <c r="D11" s="162"/>
      <c r="E11" s="1"/>
    </row>
    <row r="12" spans="1:5" x14ac:dyDescent="0.25">
      <c r="B12" s="43" t="s">
        <v>155</v>
      </c>
      <c r="C12" s="54">
        <v>124597854</v>
      </c>
      <c r="D12" s="50">
        <v>71801404</v>
      </c>
    </row>
    <row r="13" spans="1:5" x14ac:dyDescent="0.25">
      <c r="B13" s="44" t="s">
        <v>98</v>
      </c>
      <c r="C13" s="91">
        <v>2615500</v>
      </c>
      <c r="D13" s="91">
        <v>9056750</v>
      </c>
    </row>
    <row r="14" spans="1:5" x14ac:dyDescent="0.25">
      <c r="B14" s="44" t="s">
        <v>56</v>
      </c>
      <c r="C14" s="91">
        <v>13090912</v>
      </c>
      <c r="D14" s="91">
        <v>3272728</v>
      </c>
    </row>
    <row r="15" spans="1:5" x14ac:dyDescent="0.25">
      <c r="B15" s="44" t="s">
        <v>135</v>
      </c>
      <c r="C15" s="91">
        <v>143693940</v>
      </c>
      <c r="D15" s="91">
        <v>3624691</v>
      </c>
    </row>
    <row r="16" spans="1:5" x14ac:dyDescent="0.25">
      <c r="B16" s="44" t="s">
        <v>141</v>
      </c>
      <c r="C16" s="51">
        <v>21400000</v>
      </c>
      <c r="D16" s="91">
        <v>0</v>
      </c>
    </row>
    <row r="17" spans="2:5" x14ac:dyDescent="0.25">
      <c r="B17" s="44" t="s">
        <v>142</v>
      </c>
      <c r="C17" s="51">
        <v>575616</v>
      </c>
      <c r="D17" s="91">
        <v>0</v>
      </c>
    </row>
    <row r="18" spans="2:5" s="37" customFormat="1" x14ac:dyDescent="0.25">
      <c r="B18" s="68" t="s">
        <v>10</v>
      </c>
      <c r="C18" s="88">
        <f>SUM(C12:C17)</f>
        <v>305973822</v>
      </c>
      <c r="D18" s="88">
        <f>SUM(D12:D17)</f>
        <v>87755573</v>
      </c>
      <c r="E18" s="1"/>
    </row>
    <row r="19" spans="2:5" s="37" customFormat="1" x14ac:dyDescent="0.25">
      <c r="B19" s="68" t="s">
        <v>11</v>
      </c>
      <c r="C19" s="88">
        <f>+C10-C18</f>
        <v>-305973822</v>
      </c>
      <c r="D19" s="56">
        <f>+D10-D18</f>
        <v>-76399625</v>
      </c>
      <c r="E19" s="1"/>
    </row>
    <row r="21" spans="2:5" x14ac:dyDescent="0.25">
      <c r="B21" s="84" t="s">
        <v>89</v>
      </c>
      <c r="C21" s="84"/>
    </row>
    <row r="22" spans="2:5" x14ac:dyDescent="0.25">
      <c r="C22" s="59"/>
    </row>
    <row r="23" spans="2:5" x14ac:dyDescent="0.25">
      <c r="C23" s="59"/>
    </row>
  </sheetData>
  <mergeCells count="4">
    <mergeCell ref="B2:D2"/>
    <mergeCell ref="B3:D3"/>
    <mergeCell ref="B4:D4"/>
    <mergeCell ref="B5:D5"/>
  </mergeCells>
  <hyperlinks>
    <hyperlink ref="A1" location="INDICE!A1" display="INDICE" xr:uid="{3D312D16-D708-418E-B2F1-9B8D2295012D}"/>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99475-722F-4BC9-8D14-E214482BA51E}">
  <sheetPr>
    <tabColor theme="9" tint="0.39997558519241921"/>
  </sheetPr>
  <dimension ref="A1:J22"/>
  <sheetViews>
    <sheetView showGridLines="0" workbookViewId="0">
      <selection activeCell="E14" sqref="E14"/>
    </sheetView>
  </sheetViews>
  <sheetFormatPr baseColWidth="10" defaultColWidth="11.42578125" defaultRowHeight="15" x14ac:dyDescent="0.25"/>
  <cols>
    <col min="1" max="1" width="3.5703125" style="1" customWidth="1"/>
    <col min="2" max="2" width="30.85546875" style="1" customWidth="1"/>
    <col min="3" max="4" width="20" style="1" customWidth="1"/>
    <col min="5" max="5" width="23.42578125" style="1" customWidth="1"/>
    <col min="6" max="6" width="3.5703125" style="1" customWidth="1"/>
    <col min="7" max="16384" width="11.42578125" style="1"/>
  </cols>
  <sheetData>
    <row r="1" spans="1:10" x14ac:dyDescent="0.25">
      <c r="A1" s="28" t="s">
        <v>51</v>
      </c>
    </row>
    <row r="2" spans="1:10" x14ac:dyDescent="0.25">
      <c r="B2" s="172" t="str">
        <f>+EIE!B2</f>
        <v>FONDO DE INVERSIÓN INMOBILIARIO ORQUIDEAS</v>
      </c>
      <c r="C2" s="172"/>
      <c r="D2" s="172"/>
      <c r="E2" s="172"/>
    </row>
    <row r="3" spans="1:10" x14ac:dyDescent="0.25">
      <c r="B3" s="173" t="s">
        <v>43</v>
      </c>
      <c r="C3" s="173"/>
      <c r="D3" s="173"/>
      <c r="E3" s="173"/>
    </row>
    <row r="4" spans="1:10" x14ac:dyDescent="0.25">
      <c r="B4" s="171" t="str">
        <f>+EAN!B4</f>
        <v>Correspondiente al 31/03/2025 comparativo con el periodo 31/03/2024</v>
      </c>
      <c r="C4" s="171"/>
      <c r="D4" s="171"/>
      <c r="E4" s="171"/>
    </row>
    <row r="5" spans="1:10" x14ac:dyDescent="0.25">
      <c r="B5" s="171" t="s">
        <v>53</v>
      </c>
      <c r="C5" s="171"/>
      <c r="D5" s="171"/>
      <c r="E5" s="171"/>
    </row>
    <row r="7" spans="1:10" x14ac:dyDescent="0.25">
      <c r="B7" s="86" t="s">
        <v>12</v>
      </c>
      <c r="C7" s="86" t="s">
        <v>13</v>
      </c>
      <c r="D7" s="86" t="s">
        <v>14</v>
      </c>
      <c r="E7" s="87" t="s">
        <v>115</v>
      </c>
    </row>
    <row r="8" spans="1:10" x14ac:dyDescent="0.25">
      <c r="B8" s="68" t="s">
        <v>15</v>
      </c>
      <c r="C8" s="88">
        <v>9334178316</v>
      </c>
      <c r="D8" s="88">
        <v>-411902289</v>
      </c>
      <c r="E8" s="88">
        <v>8922276027</v>
      </c>
      <c r="G8" s="89"/>
      <c r="H8" s="89"/>
      <c r="I8" s="89"/>
      <c r="J8" s="40"/>
    </row>
    <row r="9" spans="1:10" x14ac:dyDescent="0.25">
      <c r="B9" s="90" t="s">
        <v>16</v>
      </c>
      <c r="C9" s="50"/>
      <c r="D9" s="50"/>
      <c r="E9" s="50"/>
    </row>
    <row r="10" spans="1:10" x14ac:dyDescent="0.25">
      <c r="B10" s="48" t="s">
        <v>17</v>
      </c>
      <c r="C10" s="91"/>
      <c r="D10" s="51"/>
      <c r="E10" s="51"/>
    </row>
    <row r="11" spans="1:10" x14ac:dyDescent="0.25">
      <c r="B11" s="48" t="s">
        <v>18</v>
      </c>
      <c r="C11" s="91">
        <v>0</v>
      </c>
      <c r="D11" s="51"/>
      <c r="E11" s="51"/>
    </row>
    <row r="12" spans="1:10" x14ac:dyDescent="0.25">
      <c r="B12" s="92" t="s">
        <v>19</v>
      </c>
      <c r="C12" s="93">
        <f>+C10+C11</f>
        <v>0</v>
      </c>
      <c r="D12" s="52"/>
      <c r="E12" s="52"/>
    </row>
    <row r="13" spans="1:10" x14ac:dyDescent="0.25">
      <c r="B13" s="174" t="s">
        <v>20</v>
      </c>
      <c r="C13" s="176">
        <v>8922276027</v>
      </c>
      <c r="D13" s="176">
        <v>-305973822</v>
      </c>
      <c r="E13" s="90" t="s">
        <v>143</v>
      </c>
    </row>
    <row r="14" spans="1:10" x14ac:dyDescent="0.25">
      <c r="B14" s="175"/>
      <c r="C14" s="177"/>
      <c r="D14" s="177"/>
      <c r="E14" s="88">
        <f>+C13+D13</f>
        <v>8616302205</v>
      </c>
    </row>
    <row r="16" spans="1:10" x14ac:dyDescent="0.25">
      <c r="B16" s="170" t="s">
        <v>89</v>
      </c>
      <c r="C16" s="170"/>
      <c r="D16" s="170"/>
      <c r="E16" s="170"/>
    </row>
    <row r="17" spans="3:5" x14ac:dyDescent="0.25">
      <c r="D17" s="59"/>
      <c r="E17" s="59"/>
    </row>
    <row r="18" spans="3:5" x14ac:dyDescent="0.25">
      <c r="D18" s="59"/>
    </row>
    <row r="19" spans="3:5" x14ac:dyDescent="0.25">
      <c r="C19" s="85"/>
    </row>
    <row r="20" spans="3:5" x14ac:dyDescent="0.25">
      <c r="C20" s="85"/>
    </row>
    <row r="21" spans="3:5" x14ac:dyDescent="0.25">
      <c r="C21" s="85"/>
    </row>
    <row r="22" spans="3:5" x14ac:dyDescent="0.25">
      <c r="C22" s="59"/>
      <c r="D22" s="59"/>
    </row>
  </sheetData>
  <mergeCells count="8">
    <mergeCell ref="B2:E2"/>
    <mergeCell ref="B3:E3"/>
    <mergeCell ref="B4:E4"/>
    <mergeCell ref="B5:E5"/>
    <mergeCell ref="B16:E16"/>
    <mergeCell ref="B13:B14"/>
    <mergeCell ref="C13:C14"/>
    <mergeCell ref="D13:D14"/>
  </mergeCells>
  <hyperlinks>
    <hyperlink ref="A1" location="INDICE!A1" display="INDICE" xr:uid="{37C0860B-A200-43BA-BF9F-F5CECDCB330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2DB50-65C0-426D-A01D-F1411BABFB4E}">
  <sheetPr>
    <tabColor theme="9" tint="0.39997558519241921"/>
  </sheetPr>
  <dimension ref="A1:D33"/>
  <sheetViews>
    <sheetView showGridLines="0" workbookViewId="0">
      <selection activeCell="D27" sqref="D27"/>
    </sheetView>
  </sheetViews>
  <sheetFormatPr baseColWidth="10" defaultColWidth="11.42578125" defaultRowHeight="15" x14ac:dyDescent="0.25"/>
  <cols>
    <col min="1" max="1" width="3.5703125" style="1" customWidth="1"/>
    <col min="2" max="2" width="59" style="1" customWidth="1"/>
    <col min="3" max="4" width="18.7109375" style="1" customWidth="1"/>
    <col min="5" max="5" width="3.5703125" style="1" customWidth="1"/>
    <col min="6" max="16384" width="11.42578125" style="1"/>
  </cols>
  <sheetData>
    <row r="1" spans="1:4" x14ac:dyDescent="0.25">
      <c r="A1" s="28" t="s">
        <v>51</v>
      </c>
    </row>
    <row r="2" spans="1:4" x14ac:dyDescent="0.25">
      <c r="B2" s="172" t="str">
        <f>+EVA!B2</f>
        <v>FONDO DE INVERSIÓN INMOBILIARIO ORQUIDEAS</v>
      </c>
      <c r="C2" s="172"/>
      <c r="D2" s="172"/>
    </row>
    <row r="3" spans="1:4" x14ac:dyDescent="0.25">
      <c r="B3" s="173" t="s">
        <v>44</v>
      </c>
      <c r="C3" s="173"/>
      <c r="D3" s="173"/>
    </row>
    <row r="4" spans="1:4" x14ac:dyDescent="0.25">
      <c r="B4" s="171" t="str">
        <f>+EIE!B4</f>
        <v>Correspondiente al 31/03/2025 comparativo con el periodo 31/03/2024</v>
      </c>
      <c r="C4" s="171"/>
      <c r="D4" s="171"/>
    </row>
    <row r="5" spans="1:4" x14ac:dyDescent="0.25">
      <c r="B5" s="171" t="str">
        <f>+EVA!B5</f>
        <v>En Gs.</v>
      </c>
      <c r="C5" s="171"/>
      <c r="D5" s="171"/>
    </row>
    <row r="7" spans="1:4" s="37" customFormat="1" x14ac:dyDescent="0.25">
      <c r="B7" s="33" t="s">
        <v>21</v>
      </c>
      <c r="C7" s="34">
        <f>+EIE!C7</f>
        <v>45747</v>
      </c>
      <c r="D7" s="34">
        <f>+EIE!D7</f>
        <v>45382</v>
      </c>
    </row>
    <row r="8" spans="1:4" s="37" customFormat="1" x14ac:dyDescent="0.25">
      <c r="B8" s="68" t="s">
        <v>30</v>
      </c>
      <c r="C8" s="88">
        <v>71125696</v>
      </c>
      <c r="D8" s="69">
        <v>16800000</v>
      </c>
    </row>
    <row r="9" spans="1:4" s="37" customFormat="1" x14ac:dyDescent="0.25">
      <c r="B9" s="70" t="s">
        <v>22</v>
      </c>
      <c r="C9" s="71"/>
      <c r="D9" s="72"/>
    </row>
    <row r="10" spans="1:4" s="37" customFormat="1" x14ac:dyDescent="0.25">
      <c r="B10" s="70" t="s">
        <v>23</v>
      </c>
      <c r="C10" s="71"/>
      <c r="D10" s="73"/>
    </row>
    <row r="11" spans="1:4" x14ac:dyDescent="0.25">
      <c r="B11" s="44" t="s">
        <v>122</v>
      </c>
      <c r="C11" s="74">
        <v>0</v>
      </c>
      <c r="D11" s="51">
        <v>0</v>
      </c>
    </row>
    <row r="12" spans="1:4" x14ac:dyDescent="0.25">
      <c r="B12" s="44" t="s">
        <v>150</v>
      </c>
      <c r="C12" s="74">
        <v>0</v>
      </c>
      <c r="D12" s="51">
        <v>11355948</v>
      </c>
    </row>
    <row r="13" spans="1:4" x14ac:dyDescent="0.25">
      <c r="B13" s="44" t="s">
        <v>123</v>
      </c>
      <c r="C13" s="74">
        <v>-2434872310</v>
      </c>
      <c r="D13" s="91">
        <v>-39620957</v>
      </c>
    </row>
    <row r="14" spans="1:4" x14ac:dyDescent="0.25">
      <c r="B14" s="44" t="s">
        <v>57</v>
      </c>
      <c r="C14" s="74">
        <v>377499889</v>
      </c>
      <c r="D14" s="91">
        <v>-16277731</v>
      </c>
    </row>
    <row r="15" spans="1:4" x14ac:dyDescent="0.25">
      <c r="B15" s="44" t="s">
        <v>78</v>
      </c>
      <c r="C15" s="74">
        <v>-1261262434</v>
      </c>
      <c r="D15" s="51">
        <v>0</v>
      </c>
    </row>
    <row r="16" spans="1:4" s="37" customFormat="1" x14ac:dyDescent="0.25">
      <c r="B16" s="75" t="s">
        <v>24</v>
      </c>
      <c r="C16" s="76"/>
      <c r="D16" s="111"/>
    </row>
    <row r="17" spans="2:4" x14ac:dyDescent="0.25">
      <c r="B17" s="44" t="s">
        <v>31</v>
      </c>
      <c r="C17" s="74">
        <v>-118198438</v>
      </c>
      <c r="D17" s="51">
        <v>-70754338</v>
      </c>
    </row>
    <row r="18" spans="2:4" x14ac:dyDescent="0.25">
      <c r="B18" s="44" t="s">
        <v>149</v>
      </c>
      <c r="C18" s="74">
        <v>0</v>
      </c>
      <c r="D18" s="51">
        <v>110000</v>
      </c>
    </row>
    <row r="19" spans="2:4" s="31" customFormat="1" ht="30" x14ac:dyDescent="0.25">
      <c r="B19" s="77" t="s">
        <v>25</v>
      </c>
      <c r="C19" s="78">
        <f>SUM(C9:C17)</f>
        <v>-3436833293</v>
      </c>
      <c r="D19" s="112">
        <f>SUM(D9:D18)</f>
        <v>-115187078</v>
      </c>
    </row>
    <row r="20" spans="2:4" ht="6.75" customHeight="1" x14ac:dyDescent="0.25">
      <c r="B20" s="44"/>
      <c r="C20" s="44"/>
      <c r="D20" s="79"/>
    </row>
    <row r="21" spans="2:4" s="37" customFormat="1" x14ac:dyDescent="0.25">
      <c r="B21" s="70" t="s">
        <v>26</v>
      </c>
      <c r="C21" s="70"/>
      <c r="D21" s="73"/>
    </row>
    <row r="22" spans="2:4" x14ac:dyDescent="0.25">
      <c r="B22" s="44" t="s">
        <v>27</v>
      </c>
      <c r="C22" s="74">
        <v>0</v>
      </c>
      <c r="D22" s="51">
        <v>0</v>
      </c>
    </row>
    <row r="23" spans="2:4" x14ac:dyDescent="0.25">
      <c r="B23" s="44" t="s">
        <v>55</v>
      </c>
      <c r="C23" s="74">
        <v>3551729656</v>
      </c>
      <c r="D23" s="91">
        <v>108387078</v>
      </c>
    </row>
    <row r="24" spans="2:4" x14ac:dyDescent="0.25">
      <c r="B24" s="44" t="s">
        <v>17</v>
      </c>
      <c r="C24" s="74">
        <v>0</v>
      </c>
      <c r="D24" s="55">
        <v>0</v>
      </c>
    </row>
    <row r="25" spans="2:4" s="29" customFormat="1" ht="30" x14ac:dyDescent="0.25">
      <c r="B25" s="80" t="s">
        <v>28</v>
      </c>
      <c r="C25" s="112">
        <f>SUM(C22:C24)</f>
        <v>3551729656</v>
      </c>
      <c r="D25" s="122">
        <f>SUM(D22:D24)</f>
        <v>108387078</v>
      </c>
    </row>
    <row r="26" spans="2:4" ht="6.75" customHeight="1" x14ac:dyDescent="0.25">
      <c r="B26" s="44"/>
      <c r="D26" s="81"/>
    </row>
    <row r="27" spans="2:4" s="37" customFormat="1" x14ac:dyDescent="0.25">
      <c r="B27" s="68" t="s">
        <v>29</v>
      </c>
      <c r="C27" s="82">
        <f>+C8+C19+C25</f>
        <v>186022059</v>
      </c>
      <c r="D27" s="82">
        <f>+D8+D19+D25</f>
        <v>10000000</v>
      </c>
    </row>
    <row r="28" spans="2:4" x14ac:dyDescent="0.25">
      <c r="D28" s="83"/>
    </row>
    <row r="29" spans="2:4" x14ac:dyDescent="0.25">
      <c r="B29" s="170" t="s">
        <v>88</v>
      </c>
      <c r="C29" s="170"/>
      <c r="D29" s="170"/>
    </row>
    <row r="30" spans="2:4" x14ac:dyDescent="0.25">
      <c r="D30" s="83"/>
    </row>
    <row r="31" spans="2:4" x14ac:dyDescent="0.25">
      <c r="D31" s="59"/>
    </row>
    <row r="32" spans="2:4" x14ac:dyDescent="0.25">
      <c r="D32" s="85"/>
    </row>
    <row r="33" spans="4:4" x14ac:dyDescent="0.25">
      <c r="D33" s="85"/>
    </row>
  </sheetData>
  <mergeCells count="5">
    <mergeCell ref="B2:D2"/>
    <mergeCell ref="B3:D3"/>
    <mergeCell ref="B4:D4"/>
    <mergeCell ref="B5:D5"/>
    <mergeCell ref="B29:D29"/>
  </mergeCells>
  <hyperlinks>
    <hyperlink ref="A1" location="INDICE!A1" display="INDICE" xr:uid="{1DF3464F-69F6-4EBF-B426-D66A3EBFD213}"/>
  </hyperlinks>
  <pageMargins left="0.7" right="0.7" top="0.75" bottom="0.75" header="0.3" footer="0.3"/>
  <ignoredErrors>
    <ignoredError sqref="C19:D1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36F5-4BA8-4607-A3AA-5C29852E00AC}">
  <sheetPr>
    <tabColor theme="9" tint="0.39997558519241921"/>
  </sheetPr>
  <dimension ref="A1:J192"/>
  <sheetViews>
    <sheetView showGridLines="0" topLeftCell="A130" zoomScale="70" zoomScaleNormal="70" workbookViewId="0">
      <selection activeCell="C137" sqref="C137"/>
    </sheetView>
  </sheetViews>
  <sheetFormatPr baseColWidth="10" defaultColWidth="11.42578125" defaultRowHeight="15" x14ac:dyDescent="0.25"/>
  <cols>
    <col min="1" max="1" width="3.5703125" style="1" customWidth="1"/>
    <col min="2" max="2" width="48.42578125" style="1" bestFit="1" customWidth="1"/>
    <col min="3" max="3" width="45.85546875" style="1" bestFit="1" customWidth="1"/>
    <col min="4" max="6" width="19.28515625" style="1" customWidth="1"/>
    <col min="7" max="7" width="21.42578125" style="1" bestFit="1" customWidth="1"/>
    <col min="8" max="8" width="17.42578125" style="1" bestFit="1" customWidth="1"/>
    <col min="9" max="9" width="21" style="1" bestFit="1" customWidth="1"/>
    <col min="10" max="16384" width="11.42578125" style="1"/>
  </cols>
  <sheetData>
    <row r="1" spans="1:6" x14ac:dyDescent="0.25">
      <c r="A1" s="28" t="s">
        <v>51</v>
      </c>
    </row>
    <row r="2" spans="1:6" x14ac:dyDescent="0.25">
      <c r="B2" s="172" t="s">
        <v>101</v>
      </c>
      <c r="C2" s="172"/>
      <c r="D2" s="172"/>
      <c r="E2" s="172"/>
      <c r="F2" s="172"/>
    </row>
    <row r="3" spans="1:6" x14ac:dyDescent="0.25">
      <c r="B3" s="187" t="s">
        <v>45</v>
      </c>
      <c r="C3" s="187"/>
      <c r="D3" s="187"/>
      <c r="E3" s="187"/>
      <c r="F3" s="187"/>
    </row>
    <row r="4" spans="1:6" x14ac:dyDescent="0.25">
      <c r="B4" s="182" t="s">
        <v>46</v>
      </c>
      <c r="C4" s="182"/>
      <c r="D4" s="182"/>
      <c r="E4" s="182"/>
      <c r="F4" s="182"/>
    </row>
    <row r="5" spans="1:6" ht="16.5" customHeight="1" x14ac:dyDescent="0.25">
      <c r="B5" s="188" t="s">
        <v>107</v>
      </c>
      <c r="C5" s="188"/>
      <c r="D5" s="188"/>
      <c r="E5" s="188"/>
      <c r="F5" s="188"/>
    </row>
    <row r="6" spans="1:6" x14ac:dyDescent="0.25">
      <c r="B6" s="188"/>
      <c r="C6" s="188"/>
      <c r="D6" s="188"/>
      <c r="E6" s="188"/>
      <c r="F6" s="188"/>
    </row>
    <row r="7" spans="1:6" x14ac:dyDescent="0.25">
      <c r="B7" s="188"/>
      <c r="C7" s="188"/>
      <c r="D7" s="188"/>
      <c r="E7" s="188"/>
      <c r="F7" s="188"/>
    </row>
    <row r="8" spans="1:6" x14ac:dyDescent="0.25">
      <c r="B8" s="188"/>
      <c r="C8" s="188"/>
      <c r="D8" s="188"/>
      <c r="E8" s="188"/>
      <c r="F8" s="188"/>
    </row>
    <row r="9" spans="1:6" x14ac:dyDescent="0.25">
      <c r="B9" s="188"/>
      <c r="C9" s="188"/>
      <c r="D9" s="188"/>
      <c r="E9" s="188"/>
      <c r="F9" s="188"/>
    </row>
    <row r="10" spans="1:6" x14ac:dyDescent="0.25">
      <c r="B10" s="188"/>
      <c r="C10" s="188"/>
      <c r="D10" s="188"/>
      <c r="E10" s="188"/>
      <c r="F10" s="188"/>
    </row>
    <row r="11" spans="1:6" x14ac:dyDescent="0.25">
      <c r="B11" s="188"/>
      <c r="C11" s="188"/>
      <c r="D11" s="188"/>
      <c r="E11" s="188"/>
      <c r="F11" s="188"/>
    </row>
    <row r="12" spans="1:6" x14ac:dyDescent="0.25">
      <c r="B12" s="188"/>
      <c r="C12" s="188"/>
      <c r="D12" s="188"/>
      <c r="E12" s="188"/>
      <c r="F12" s="188"/>
    </row>
    <row r="13" spans="1:6" x14ac:dyDescent="0.25">
      <c r="B13" s="188"/>
      <c r="C13" s="188"/>
      <c r="D13" s="188"/>
      <c r="E13" s="188"/>
      <c r="F13" s="188"/>
    </row>
    <row r="14" spans="1:6" x14ac:dyDescent="0.25">
      <c r="B14" s="188"/>
      <c r="C14" s="188"/>
      <c r="D14" s="188"/>
      <c r="E14" s="188"/>
      <c r="F14" s="188"/>
    </row>
    <row r="15" spans="1:6" x14ac:dyDescent="0.25">
      <c r="B15" s="188"/>
      <c r="C15" s="188"/>
      <c r="D15" s="188"/>
      <c r="E15" s="188"/>
      <c r="F15" s="188"/>
    </row>
    <row r="16" spans="1:6" x14ac:dyDescent="0.25">
      <c r="B16" s="188"/>
      <c r="C16" s="188"/>
      <c r="D16" s="188"/>
      <c r="E16" s="188"/>
      <c r="F16" s="188"/>
    </row>
    <row r="17" spans="2:6" x14ac:dyDescent="0.25">
      <c r="B17" s="188"/>
      <c r="C17" s="188"/>
      <c r="D17" s="188"/>
      <c r="E17" s="188"/>
      <c r="F17" s="188"/>
    </row>
    <row r="18" spans="2:6" ht="45.75" customHeight="1" x14ac:dyDescent="0.25">
      <c r="B18" s="188"/>
      <c r="C18" s="188"/>
      <c r="D18" s="188"/>
      <c r="E18" s="188"/>
      <c r="F18" s="188"/>
    </row>
    <row r="20" spans="2:6" x14ac:dyDescent="0.25">
      <c r="B20" s="182" t="s">
        <v>47</v>
      </c>
      <c r="C20" s="182"/>
      <c r="D20" s="182"/>
      <c r="E20" s="182"/>
      <c r="F20" s="182"/>
    </row>
    <row r="22" spans="2:6" x14ac:dyDescent="0.25">
      <c r="B22" s="182" t="s">
        <v>48</v>
      </c>
      <c r="C22" s="182"/>
      <c r="D22" s="182"/>
      <c r="E22" s="182"/>
      <c r="F22" s="182"/>
    </row>
    <row r="23" spans="2:6" x14ac:dyDescent="0.25">
      <c r="B23" s="183" t="s">
        <v>90</v>
      </c>
      <c r="C23" s="183"/>
      <c r="D23" s="183"/>
      <c r="E23" s="183"/>
      <c r="F23" s="183"/>
    </row>
    <row r="24" spans="2:6" x14ac:dyDescent="0.25">
      <c r="B24" s="183"/>
      <c r="C24" s="183"/>
      <c r="D24" s="183"/>
      <c r="E24" s="183"/>
      <c r="F24" s="183"/>
    </row>
    <row r="25" spans="2:6" x14ac:dyDescent="0.25">
      <c r="B25" s="183"/>
      <c r="C25" s="183"/>
      <c r="D25" s="183"/>
      <c r="E25" s="183"/>
      <c r="F25" s="183"/>
    </row>
    <row r="26" spans="2:6" x14ac:dyDescent="0.25">
      <c r="B26" s="183"/>
      <c r="C26" s="183"/>
      <c r="D26" s="183"/>
      <c r="E26" s="183"/>
      <c r="F26" s="183"/>
    </row>
    <row r="27" spans="2:6" x14ac:dyDescent="0.25">
      <c r="B27" s="183"/>
      <c r="C27" s="183"/>
      <c r="D27" s="183"/>
      <c r="E27" s="183"/>
      <c r="F27" s="183"/>
    </row>
    <row r="28" spans="2:6" x14ac:dyDescent="0.25">
      <c r="B28" s="183"/>
      <c r="C28" s="183"/>
      <c r="D28" s="183"/>
      <c r="E28" s="183"/>
      <c r="F28" s="183"/>
    </row>
    <row r="29" spans="2:6" x14ac:dyDescent="0.25">
      <c r="B29" s="183"/>
      <c r="C29" s="183"/>
      <c r="D29" s="183"/>
      <c r="E29" s="183"/>
      <c r="F29" s="183"/>
    </row>
    <row r="30" spans="2:6" x14ac:dyDescent="0.25">
      <c r="B30" s="183"/>
      <c r="C30" s="183"/>
      <c r="D30" s="183"/>
      <c r="E30" s="183"/>
      <c r="F30" s="183"/>
    </row>
    <row r="31" spans="2:6" x14ac:dyDescent="0.25">
      <c r="B31" s="183"/>
      <c r="C31" s="183"/>
      <c r="D31" s="183"/>
      <c r="E31" s="183"/>
      <c r="F31" s="183"/>
    </row>
    <row r="32" spans="2:6" x14ac:dyDescent="0.25">
      <c r="B32" s="183"/>
      <c r="C32" s="183"/>
      <c r="D32" s="183"/>
      <c r="E32" s="183"/>
      <c r="F32" s="183"/>
    </row>
    <row r="33" spans="2:6" x14ac:dyDescent="0.25">
      <c r="B33" s="183"/>
      <c r="C33" s="183"/>
      <c r="D33" s="183"/>
      <c r="E33" s="183"/>
      <c r="F33" s="183"/>
    </row>
    <row r="34" spans="2:6" x14ac:dyDescent="0.25">
      <c r="B34" s="183"/>
      <c r="C34" s="183"/>
      <c r="D34" s="183"/>
      <c r="E34" s="183"/>
      <c r="F34" s="183"/>
    </row>
    <row r="35" spans="2:6" x14ac:dyDescent="0.25">
      <c r="B35" s="183"/>
      <c r="C35" s="183"/>
      <c r="D35" s="183"/>
      <c r="E35" s="183"/>
      <c r="F35" s="183"/>
    </row>
    <row r="36" spans="2:6" x14ac:dyDescent="0.25">
      <c r="B36" s="183"/>
      <c r="C36" s="183"/>
      <c r="D36" s="183"/>
      <c r="E36" s="183"/>
      <c r="F36" s="183"/>
    </row>
    <row r="37" spans="2:6" x14ac:dyDescent="0.25">
      <c r="B37" s="183"/>
      <c r="C37" s="183"/>
      <c r="D37" s="183"/>
      <c r="E37" s="183"/>
      <c r="F37" s="183"/>
    </row>
    <row r="38" spans="2:6" x14ac:dyDescent="0.25">
      <c r="B38" s="183"/>
      <c r="C38" s="183"/>
      <c r="D38" s="183"/>
      <c r="E38" s="183"/>
      <c r="F38" s="183"/>
    </row>
    <row r="39" spans="2:6" x14ac:dyDescent="0.25">
      <c r="B39" s="183"/>
      <c r="C39" s="183"/>
      <c r="D39" s="183"/>
      <c r="E39" s="183"/>
      <c r="F39" s="183"/>
    </row>
    <row r="40" spans="2:6" x14ac:dyDescent="0.25">
      <c r="B40" s="183"/>
      <c r="C40" s="183"/>
      <c r="D40" s="183"/>
      <c r="E40" s="183"/>
      <c r="F40" s="183"/>
    </row>
    <row r="41" spans="2:6" x14ac:dyDescent="0.25">
      <c r="B41" s="183"/>
      <c r="C41" s="183"/>
      <c r="D41" s="183"/>
      <c r="E41" s="183"/>
      <c r="F41" s="183"/>
    </row>
    <row r="42" spans="2:6" x14ac:dyDescent="0.25">
      <c r="B42" s="183"/>
      <c r="C42" s="183"/>
      <c r="D42" s="183"/>
      <c r="E42" s="183"/>
      <c r="F42" s="183"/>
    </row>
    <row r="43" spans="2:6" x14ac:dyDescent="0.25">
      <c r="B43" s="183"/>
      <c r="C43" s="183"/>
      <c r="D43" s="183"/>
      <c r="E43" s="183"/>
      <c r="F43" s="183"/>
    </row>
    <row r="44" spans="2:6" x14ac:dyDescent="0.25">
      <c r="B44" s="183"/>
      <c r="C44" s="183"/>
      <c r="D44" s="183"/>
      <c r="E44" s="183"/>
      <c r="F44" s="183"/>
    </row>
    <row r="45" spans="2:6" x14ac:dyDescent="0.25">
      <c r="B45" s="183"/>
      <c r="C45" s="183"/>
      <c r="D45" s="183"/>
      <c r="E45" s="183"/>
      <c r="F45" s="183"/>
    </row>
    <row r="46" spans="2:6" x14ac:dyDescent="0.25">
      <c r="B46" s="183"/>
      <c r="C46" s="183"/>
      <c r="D46" s="183"/>
      <c r="E46" s="183"/>
      <c r="F46" s="183"/>
    </row>
    <row r="47" spans="2:6" x14ac:dyDescent="0.25">
      <c r="B47" s="183"/>
      <c r="C47" s="183"/>
      <c r="D47" s="183"/>
      <c r="E47" s="183"/>
      <c r="F47" s="183"/>
    </row>
    <row r="48" spans="2:6" x14ac:dyDescent="0.25">
      <c r="B48" s="183"/>
      <c r="C48" s="183"/>
      <c r="D48" s="183"/>
      <c r="E48" s="183"/>
      <c r="F48" s="183"/>
    </row>
    <row r="49" spans="2:6" x14ac:dyDescent="0.25">
      <c r="B49" s="183"/>
      <c r="C49" s="183"/>
      <c r="D49" s="183"/>
      <c r="E49" s="183"/>
      <c r="F49" s="183"/>
    </row>
    <row r="50" spans="2:6" x14ac:dyDescent="0.25">
      <c r="B50" s="183"/>
      <c r="C50" s="183"/>
      <c r="D50" s="183"/>
      <c r="E50" s="183"/>
      <c r="F50" s="183"/>
    </row>
    <row r="51" spans="2:6" x14ac:dyDescent="0.25">
      <c r="B51" s="182" t="s">
        <v>60</v>
      </c>
      <c r="C51" s="182"/>
      <c r="D51" s="182"/>
      <c r="E51" s="182"/>
      <c r="F51" s="182"/>
    </row>
    <row r="52" spans="2:6" x14ac:dyDescent="0.25">
      <c r="B52" s="183" t="s">
        <v>97</v>
      </c>
      <c r="C52" s="183"/>
      <c r="D52" s="183"/>
      <c r="E52" s="183"/>
      <c r="F52" s="183"/>
    </row>
    <row r="53" spans="2:6" x14ac:dyDescent="0.25">
      <c r="B53" s="183"/>
      <c r="C53" s="183"/>
      <c r="D53" s="183"/>
      <c r="E53" s="183"/>
      <c r="F53" s="183"/>
    </row>
    <row r="54" spans="2:6" x14ac:dyDescent="0.25">
      <c r="B54" s="30"/>
      <c r="C54" s="30"/>
      <c r="D54" s="30"/>
      <c r="E54" s="30"/>
      <c r="F54" s="30"/>
    </row>
    <row r="55" spans="2:6" x14ac:dyDescent="0.25">
      <c r="B55" s="184" t="s">
        <v>61</v>
      </c>
      <c r="C55" s="184"/>
      <c r="D55" s="184"/>
      <c r="E55" s="184"/>
      <c r="F55" s="184"/>
    </row>
    <row r="57" spans="2:6" x14ac:dyDescent="0.25">
      <c r="B57" s="183" t="s">
        <v>103</v>
      </c>
      <c r="C57" s="183"/>
      <c r="D57" s="183"/>
      <c r="E57" s="183"/>
      <c r="F57" s="183"/>
    </row>
    <row r="58" spans="2:6" x14ac:dyDescent="0.25">
      <c r="B58" s="183"/>
      <c r="C58" s="183"/>
      <c r="D58" s="183"/>
      <c r="E58" s="183"/>
      <c r="F58" s="183"/>
    </row>
    <row r="59" spans="2:6" ht="27" customHeight="1" x14ac:dyDescent="0.25">
      <c r="B59" s="183"/>
      <c r="C59" s="183"/>
      <c r="D59" s="183"/>
      <c r="E59" s="183"/>
      <c r="F59" s="183"/>
    </row>
    <row r="60" spans="2:6" x14ac:dyDescent="0.25">
      <c r="B60" s="183" t="s">
        <v>144</v>
      </c>
      <c r="C60" s="183"/>
      <c r="D60" s="183"/>
      <c r="E60" s="183"/>
      <c r="F60" s="183"/>
    </row>
    <row r="61" spans="2:6" ht="24" customHeight="1" x14ac:dyDescent="0.25">
      <c r="B61" s="183"/>
      <c r="C61" s="183"/>
      <c r="D61" s="183"/>
      <c r="E61" s="183"/>
      <c r="F61" s="183"/>
    </row>
    <row r="62" spans="2:6" x14ac:dyDescent="0.25">
      <c r="B62" s="183" t="s">
        <v>96</v>
      </c>
      <c r="C62" s="183"/>
      <c r="D62" s="183"/>
      <c r="E62" s="183"/>
      <c r="F62" s="183"/>
    </row>
    <row r="63" spans="2:6" ht="28.9" customHeight="1" x14ac:dyDescent="0.25">
      <c r="B63" s="183"/>
      <c r="C63" s="183"/>
      <c r="D63" s="183"/>
      <c r="E63" s="183"/>
      <c r="F63" s="183"/>
    </row>
    <row r="64" spans="2:6" x14ac:dyDescent="0.25">
      <c r="B64" s="183" t="s">
        <v>62</v>
      </c>
      <c r="C64" s="183"/>
      <c r="D64" s="183"/>
      <c r="E64" s="183"/>
      <c r="F64" s="183"/>
    </row>
    <row r="65" spans="2:6" x14ac:dyDescent="0.25">
      <c r="B65" s="183"/>
      <c r="C65" s="183"/>
      <c r="D65" s="183"/>
      <c r="E65" s="183"/>
      <c r="F65" s="183"/>
    </row>
    <row r="66" spans="2:6" x14ac:dyDescent="0.25">
      <c r="B66" s="32"/>
      <c r="C66" s="32"/>
      <c r="D66" s="32"/>
      <c r="E66" s="32"/>
      <c r="F66" s="32"/>
    </row>
    <row r="67" spans="2:6" x14ac:dyDescent="0.25">
      <c r="B67" s="33" t="s">
        <v>21</v>
      </c>
      <c r="C67" s="34">
        <v>45747</v>
      </c>
      <c r="D67" s="34">
        <v>45382</v>
      </c>
      <c r="E67" s="34">
        <v>45657</v>
      </c>
    </row>
    <row r="68" spans="2:6" x14ac:dyDescent="0.25">
      <c r="B68" s="35" t="s">
        <v>58</v>
      </c>
      <c r="C68" s="36">
        <v>7973.54</v>
      </c>
      <c r="D68" s="36">
        <v>7377.82</v>
      </c>
      <c r="E68" s="36">
        <v>7812.22</v>
      </c>
    </row>
    <row r="69" spans="2:6" x14ac:dyDescent="0.25">
      <c r="B69" s="35" t="s">
        <v>59</v>
      </c>
      <c r="C69" s="36">
        <v>7983.79</v>
      </c>
      <c r="D69" s="36">
        <v>7411.91</v>
      </c>
      <c r="E69" s="36">
        <v>7843.41</v>
      </c>
    </row>
    <row r="71" spans="2:6" x14ac:dyDescent="0.25">
      <c r="B71" s="182" t="s">
        <v>63</v>
      </c>
      <c r="C71" s="182"/>
      <c r="D71" s="182"/>
      <c r="E71" s="182"/>
      <c r="F71" s="182"/>
    </row>
    <row r="72" spans="2:6" x14ac:dyDescent="0.25">
      <c r="B72" s="183" t="s">
        <v>102</v>
      </c>
      <c r="C72" s="183"/>
      <c r="D72" s="183"/>
      <c r="E72" s="183"/>
      <c r="F72" s="183"/>
    </row>
    <row r="73" spans="2:6" x14ac:dyDescent="0.25">
      <c r="B73" s="183"/>
      <c r="C73" s="183"/>
      <c r="D73" s="183"/>
      <c r="E73" s="183"/>
      <c r="F73" s="183"/>
    </row>
    <row r="74" spans="2:6" x14ac:dyDescent="0.25">
      <c r="B74" s="30"/>
      <c r="C74" s="30"/>
      <c r="D74" s="30"/>
      <c r="E74" s="30"/>
      <c r="F74" s="30"/>
    </row>
    <row r="75" spans="2:6" x14ac:dyDescent="0.25">
      <c r="B75" s="37" t="s">
        <v>64</v>
      </c>
      <c r="C75" s="38"/>
      <c r="D75" s="38"/>
      <c r="E75" s="38"/>
      <c r="F75" s="38"/>
    </row>
    <row r="76" spans="2:6" x14ac:dyDescent="0.25">
      <c r="B76" s="185" t="s">
        <v>104</v>
      </c>
      <c r="C76" s="185"/>
      <c r="D76" s="185"/>
      <c r="E76" s="185"/>
      <c r="F76" s="185"/>
    </row>
    <row r="77" spans="2:6" x14ac:dyDescent="0.25">
      <c r="B77" s="185"/>
      <c r="C77" s="185"/>
      <c r="D77" s="185"/>
      <c r="E77" s="185"/>
      <c r="F77" s="185"/>
    </row>
    <row r="78" spans="2:6" x14ac:dyDescent="0.25">
      <c r="B78" s="32"/>
      <c r="C78" s="32"/>
      <c r="D78" s="32"/>
      <c r="E78" s="32"/>
      <c r="F78" s="32"/>
    </row>
    <row r="79" spans="2:6" x14ac:dyDescent="0.25">
      <c r="B79" s="179" t="s">
        <v>154</v>
      </c>
      <c r="C79" s="179"/>
      <c r="D79" s="179"/>
      <c r="E79" s="179"/>
      <c r="F79" s="179"/>
    </row>
    <row r="80" spans="2:6" x14ac:dyDescent="0.25">
      <c r="B80" s="185" t="s">
        <v>113</v>
      </c>
      <c r="C80" s="185"/>
      <c r="D80" s="185"/>
      <c r="E80" s="185"/>
      <c r="F80" s="185"/>
    </row>
    <row r="81" spans="2:6" x14ac:dyDescent="0.25">
      <c r="B81" s="185"/>
      <c r="C81" s="185"/>
      <c r="D81" s="185"/>
      <c r="E81" s="185"/>
      <c r="F81" s="185"/>
    </row>
    <row r="82" spans="2:6" x14ac:dyDescent="0.25">
      <c r="B82" s="185"/>
      <c r="C82" s="185"/>
      <c r="D82" s="185"/>
      <c r="E82" s="185"/>
      <c r="F82" s="185"/>
    </row>
    <row r="84" spans="2:6" x14ac:dyDescent="0.25">
      <c r="B84" s="186" t="s">
        <v>21</v>
      </c>
      <c r="C84" s="186"/>
      <c r="D84" s="34">
        <f>+EAN!C7</f>
        <v>45747</v>
      </c>
      <c r="E84" s="34">
        <f>+EAN!D7</f>
        <v>45382</v>
      </c>
    </row>
    <row r="85" spans="2:6" x14ac:dyDescent="0.25">
      <c r="B85" s="180" t="s">
        <v>9</v>
      </c>
      <c r="C85" s="180"/>
      <c r="D85" s="39">
        <v>124597854</v>
      </c>
      <c r="E85" s="39">
        <v>71801404</v>
      </c>
      <c r="F85" s="40"/>
    </row>
    <row r="86" spans="2:6" x14ac:dyDescent="0.25">
      <c r="B86" s="186" t="s">
        <v>65</v>
      </c>
      <c r="C86" s="186"/>
      <c r="D86" s="41">
        <f>SUM(D85:D85)</f>
        <v>124597854</v>
      </c>
      <c r="E86" s="41">
        <f>SUM(E85:E85)</f>
        <v>71801404</v>
      </c>
    </row>
    <row r="88" spans="2:6" x14ac:dyDescent="0.25">
      <c r="B88" s="182" t="s">
        <v>66</v>
      </c>
      <c r="C88" s="182"/>
      <c r="D88" s="182"/>
      <c r="E88" s="182"/>
      <c r="F88" s="182"/>
    </row>
    <row r="90" spans="2:6" ht="45" x14ac:dyDescent="0.25">
      <c r="B90" s="42" t="s">
        <v>67</v>
      </c>
      <c r="C90" s="42" t="s">
        <v>68</v>
      </c>
      <c r="D90" s="42" t="s">
        <v>69</v>
      </c>
      <c r="E90" s="42" t="s">
        <v>70</v>
      </c>
    </row>
    <row r="91" spans="2:6" x14ac:dyDescent="0.25">
      <c r="B91" s="114" t="s">
        <v>71</v>
      </c>
      <c r="C91" s="95"/>
      <c r="D91" s="95"/>
      <c r="E91" s="115"/>
    </row>
    <row r="92" spans="2:6" x14ac:dyDescent="0.25">
      <c r="B92" s="43" t="s">
        <v>72</v>
      </c>
      <c r="C92" s="39">
        <v>927990.65473684215</v>
      </c>
      <c r="D92" s="116">
        <v>8815911220</v>
      </c>
      <c r="E92" s="117">
        <v>82</v>
      </c>
    </row>
    <row r="93" spans="2:6" x14ac:dyDescent="0.25">
      <c r="B93" s="44" t="s">
        <v>73</v>
      </c>
      <c r="C93" s="117">
        <v>967849.8768421053</v>
      </c>
      <c r="D93" s="116">
        <v>9194573830</v>
      </c>
      <c r="E93" s="117">
        <v>82</v>
      </c>
    </row>
    <row r="94" spans="2:6" x14ac:dyDescent="0.25">
      <c r="B94" s="45" t="s">
        <v>74</v>
      </c>
      <c r="C94" s="46">
        <v>906979.17947368417</v>
      </c>
      <c r="D94" s="118">
        <v>8616302205</v>
      </c>
      <c r="E94" s="119">
        <v>82</v>
      </c>
    </row>
    <row r="95" spans="2:6" x14ac:dyDescent="0.25">
      <c r="C95" s="126"/>
      <c r="D95" s="127"/>
      <c r="E95" s="127"/>
    </row>
    <row r="96" spans="2:6" x14ac:dyDescent="0.25">
      <c r="B96" s="179" t="s">
        <v>75</v>
      </c>
      <c r="C96" s="179"/>
      <c r="D96" s="179"/>
      <c r="E96" s="179"/>
      <c r="F96" s="179"/>
    </row>
    <row r="97" spans="2:6" x14ac:dyDescent="0.25">
      <c r="B97" s="181" t="s">
        <v>91</v>
      </c>
      <c r="C97" s="181"/>
      <c r="D97" s="181"/>
      <c r="E97" s="181"/>
      <c r="F97" s="181"/>
    </row>
    <row r="98" spans="2:6" x14ac:dyDescent="0.25">
      <c r="B98" s="181"/>
      <c r="C98" s="181"/>
      <c r="D98" s="181"/>
      <c r="E98" s="181"/>
      <c r="F98" s="181"/>
    </row>
    <row r="100" spans="2:6" x14ac:dyDescent="0.25">
      <c r="B100" s="53" t="s">
        <v>76</v>
      </c>
      <c r="C100" s="124">
        <f>+D84</f>
        <v>45747</v>
      </c>
      <c r="D100" s="124">
        <f>+E84</f>
        <v>45382</v>
      </c>
    </row>
    <row r="101" spans="2:6" x14ac:dyDescent="0.25">
      <c r="B101" s="130" t="s">
        <v>99</v>
      </c>
      <c r="C101" s="50">
        <v>163547090</v>
      </c>
      <c r="D101" s="50">
        <v>10000000</v>
      </c>
    </row>
    <row r="102" spans="2:6" x14ac:dyDescent="0.25">
      <c r="B102" s="120" t="s">
        <v>105</v>
      </c>
      <c r="C102" s="91">
        <v>12474969</v>
      </c>
      <c r="D102" s="91">
        <v>0</v>
      </c>
    </row>
    <row r="103" spans="2:6" x14ac:dyDescent="0.25">
      <c r="B103" s="129" t="s">
        <v>145</v>
      </c>
      <c r="C103" s="55">
        <v>10000000</v>
      </c>
      <c r="D103" s="55">
        <v>0</v>
      </c>
    </row>
    <row r="104" spans="2:6" x14ac:dyDescent="0.25">
      <c r="B104" s="60" t="s">
        <v>65</v>
      </c>
      <c r="C104" s="128">
        <f>SUM(C101:C103)</f>
        <v>186022059</v>
      </c>
      <c r="D104" s="128">
        <f>SUM(D101:D103)</f>
        <v>10000000</v>
      </c>
    </row>
    <row r="105" spans="2:6" x14ac:dyDescent="0.25">
      <c r="B105" s="57"/>
      <c r="C105" s="58"/>
      <c r="D105" s="59"/>
    </row>
    <row r="106" spans="2:6" x14ac:dyDescent="0.25">
      <c r="B106" s="178" t="s">
        <v>114</v>
      </c>
      <c r="C106" s="178"/>
      <c r="D106" s="178"/>
      <c r="E106" s="178"/>
      <c r="F106" s="178"/>
    </row>
    <row r="107" spans="2:6" x14ac:dyDescent="0.25">
      <c r="B107" s="178"/>
      <c r="C107" s="178"/>
      <c r="D107" s="178"/>
      <c r="E107" s="178"/>
      <c r="F107" s="178"/>
    </row>
    <row r="108" spans="2:6" x14ac:dyDescent="0.25">
      <c r="B108" s="33" t="s">
        <v>76</v>
      </c>
      <c r="C108" s="34">
        <f>+C122</f>
        <v>45747</v>
      </c>
      <c r="D108" s="34">
        <f>+D122</f>
        <v>45382</v>
      </c>
    </row>
    <row r="109" spans="2:6" x14ac:dyDescent="0.25">
      <c r="B109" s="47" t="s">
        <v>78</v>
      </c>
      <c r="C109" s="50">
        <v>850453073</v>
      </c>
      <c r="D109" s="50">
        <v>1467496778</v>
      </c>
    </row>
    <row r="110" spans="2:6" x14ac:dyDescent="0.25">
      <c r="B110" s="49" t="s">
        <v>106</v>
      </c>
      <c r="C110" s="52">
        <v>0</v>
      </c>
      <c r="D110" s="52">
        <v>433562</v>
      </c>
    </row>
    <row r="111" spans="2:6" x14ac:dyDescent="0.25">
      <c r="B111" s="60" t="s">
        <v>65</v>
      </c>
      <c r="C111" s="61">
        <f>SUM(C109:C110)</f>
        <v>850453073</v>
      </c>
      <c r="D111" s="61">
        <f>SUM(D109:D110)</f>
        <v>1467930340</v>
      </c>
    </row>
    <row r="112" spans="2:6" x14ac:dyDescent="0.25">
      <c r="B112" s="57"/>
      <c r="C112" s="58"/>
      <c r="D112" s="59"/>
    </row>
    <row r="113" spans="2:6" x14ac:dyDescent="0.25">
      <c r="B113" s="181" t="s">
        <v>92</v>
      </c>
      <c r="C113" s="181"/>
      <c r="D113" s="181"/>
      <c r="E113" s="181"/>
      <c r="F113" s="181"/>
    </row>
    <row r="114" spans="2:6" x14ac:dyDescent="0.25">
      <c r="B114" s="32"/>
      <c r="C114" s="32"/>
      <c r="D114" s="32"/>
      <c r="E114" s="32"/>
      <c r="F114" s="32"/>
    </row>
    <row r="115" spans="2:6" x14ac:dyDescent="0.25">
      <c r="B115" s="53" t="s">
        <v>76</v>
      </c>
      <c r="C115" s="34">
        <f>+C108</f>
        <v>45747</v>
      </c>
      <c r="D115" s="34">
        <f>+D108</f>
        <v>45382</v>
      </c>
      <c r="E115" s="32"/>
      <c r="F115" s="32"/>
    </row>
    <row r="116" spans="2:6" x14ac:dyDescent="0.25">
      <c r="B116" s="47" t="s">
        <v>87</v>
      </c>
      <c r="C116" s="54">
        <v>700800000</v>
      </c>
      <c r="D116" s="54">
        <v>700910000</v>
      </c>
      <c r="E116" s="32"/>
      <c r="F116" s="32"/>
    </row>
    <row r="117" spans="2:6" x14ac:dyDescent="0.25">
      <c r="B117" s="33" t="s">
        <v>65</v>
      </c>
      <c r="C117" s="123">
        <f>SUM(C116:C116)</f>
        <v>700800000</v>
      </c>
      <c r="D117" s="123">
        <f>SUM(D116)</f>
        <v>700910000</v>
      </c>
      <c r="E117" s="32"/>
      <c r="F117" s="32"/>
    </row>
    <row r="118" spans="2:6" x14ac:dyDescent="0.25">
      <c r="B118" s="57"/>
      <c r="C118" s="58"/>
    </row>
    <row r="119" spans="2:6" ht="15" customHeight="1" x14ac:dyDescent="0.25">
      <c r="B119" s="181" t="s">
        <v>138</v>
      </c>
      <c r="C119" s="181"/>
      <c r="D119" s="181"/>
      <c r="E119" s="181"/>
      <c r="F119" s="181"/>
    </row>
    <row r="120" spans="2:6" x14ac:dyDescent="0.25">
      <c r="B120" s="181" t="s">
        <v>116</v>
      </c>
      <c r="C120" s="181"/>
      <c r="D120" s="181"/>
      <c r="E120" s="181"/>
      <c r="F120" s="181"/>
    </row>
    <row r="121" spans="2:6" x14ac:dyDescent="0.25">
      <c r="B121" s="30"/>
      <c r="C121" s="30"/>
      <c r="D121" s="30"/>
      <c r="E121" s="30"/>
      <c r="F121" s="30"/>
    </row>
    <row r="122" spans="2:6" x14ac:dyDescent="0.25">
      <c r="B122" s="33" t="s">
        <v>76</v>
      </c>
      <c r="C122" s="34">
        <f>+C100</f>
        <v>45747</v>
      </c>
      <c r="D122" s="34">
        <f>+D100</f>
        <v>45382</v>
      </c>
      <c r="E122" s="30"/>
      <c r="F122" s="30"/>
    </row>
    <row r="123" spans="2:6" x14ac:dyDescent="0.25">
      <c r="B123" s="44" t="s">
        <v>146</v>
      </c>
      <c r="C123" s="52">
        <v>29543500</v>
      </c>
      <c r="D123" s="125">
        <v>0</v>
      </c>
      <c r="E123" s="30"/>
      <c r="F123" s="30"/>
    </row>
    <row r="124" spans="2:6" x14ac:dyDescent="0.25">
      <c r="B124" s="33" t="s">
        <v>65</v>
      </c>
      <c r="C124" s="64">
        <f>SUM(C123)</f>
        <v>29543500</v>
      </c>
      <c r="D124" s="64">
        <f>SUM(D123:D123)</f>
        <v>0</v>
      </c>
      <c r="E124" s="30"/>
      <c r="F124" s="30"/>
    </row>
    <row r="125" spans="2:6" x14ac:dyDescent="0.25">
      <c r="B125" s="30"/>
      <c r="C125" s="65"/>
      <c r="D125" s="65"/>
      <c r="E125" s="30"/>
      <c r="F125" s="30"/>
    </row>
    <row r="126" spans="2:6" x14ac:dyDescent="0.25">
      <c r="B126" s="178" t="s">
        <v>130</v>
      </c>
      <c r="C126" s="178"/>
      <c r="D126" s="178"/>
      <c r="E126" s="178"/>
      <c r="F126" s="178"/>
    </row>
    <row r="127" spans="2:6" x14ac:dyDescent="0.25">
      <c r="B127" s="178"/>
      <c r="C127" s="178"/>
      <c r="D127" s="178"/>
      <c r="E127" s="178"/>
      <c r="F127" s="178"/>
    </row>
    <row r="128" spans="2:6" x14ac:dyDescent="0.25">
      <c r="B128" s="33" t="s">
        <v>76</v>
      </c>
      <c r="C128" s="34">
        <v>45747</v>
      </c>
      <c r="D128" s="34">
        <v>45382</v>
      </c>
      <c r="E128" s="30"/>
      <c r="F128" s="30"/>
    </row>
    <row r="129" spans="2:6" x14ac:dyDescent="0.25">
      <c r="B129" s="62" t="s">
        <v>131</v>
      </c>
      <c r="C129" s="63">
        <v>46862758</v>
      </c>
      <c r="D129" s="63">
        <v>26637883</v>
      </c>
      <c r="E129" s="30"/>
      <c r="F129" s="30"/>
    </row>
    <row r="130" spans="2:6" x14ac:dyDescent="0.25">
      <c r="B130" s="33" t="s">
        <v>65</v>
      </c>
      <c r="C130" s="64">
        <f>SUM(C129)</f>
        <v>46862758</v>
      </c>
      <c r="D130" s="64">
        <f>SUM(D129)</f>
        <v>26637883</v>
      </c>
      <c r="E130" s="30"/>
      <c r="F130" s="30"/>
    </row>
    <row r="131" spans="2:6" x14ac:dyDescent="0.25">
      <c r="B131" s="57"/>
      <c r="C131" s="154"/>
      <c r="D131" s="154"/>
      <c r="E131" s="30"/>
      <c r="F131" s="30"/>
    </row>
    <row r="132" spans="2:6" x14ac:dyDescent="0.25">
      <c r="B132" s="178" t="s">
        <v>129</v>
      </c>
      <c r="C132" s="178"/>
      <c r="D132" s="178"/>
      <c r="E132" s="178"/>
      <c r="F132" s="178"/>
    </row>
    <row r="133" spans="2:6" x14ac:dyDescent="0.25">
      <c r="B133" s="178"/>
      <c r="C133" s="178"/>
      <c r="D133" s="178"/>
      <c r="E133" s="178"/>
      <c r="F133" s="178"/>
    </row>
    <row r="134" spans="2:6" x14ac:dyDescent="0.25">
      <c r="B134" s="33" t="s">
        <v>76</v>
      </c>
      <c r="C134" s="124">
        <v>45747</v>
      </c>
      <c r="D134" s="34">
        <v>45382</v>
      </c>
      <c r="E134" s="30"/>
      <c r="F134" s="30"/>
    </row>
    <row r="135" spans="2:6" x14ac:dyDescent="0.25">
      <c r="B135" s="153" t="s">
        <v>125</v>
      </c>
      <c r="C135" s="150">
        <v>14940210966</v>
      </c>
      <c r="D135" s="150">
        <v>4069074994</v>
      </c>
      <c r="E135" s="30"/>
      <c r="F135" s="30"/>
    </row>
    <row r="136" spans="2:6" x14ac:dyDescent="0.25">
      <c r="B136" s="153" t="s">
        <v>126</v>
      </c>
      <c r="C136" s="151">
        <v>752609640</v>
      </c>
      <c r="D136" s="151">
        <v>465749938</v>
      </c>
      <c r="E136" s="30"/>
      <c r="F136" s="30"/>
    </row>
    <row r="137" spans="2:6" x14ac:dyDescent="0.25">
      <c r="B137" s="153" t="s">
        <v>127</v>
      </c>
      <c r="C137" s="152">
        <v>-138545075</v>
      </c>
      <c r="D137" s="151">
        <v>0</v>
      </c>
      <c r="E137" s="30"/>
      <c r="F137" s="30"/>
    </row>
    <row r="138" spans="2:6" x14ac:dyDescent="0.25">
      <c r="B138" s="33" t="s">
        <v>65</v>
      </c>
      <c r="C138" s="149">
        <f>+SUM(C135:C137)</f>
        <v>15554275531</v>
      </c>
      <c r="D138" s="131">
        <f>+SUM(D135:D137)</f>
        <v>4534824932</v>
      </c>
      <c r="E138" s="30"/>
      <c r="F138" s="30"/>
    </row>
    <row r="139" spans="2:6" x14ac:dyDescent="0.25">
      <c r="B139" s="30"/>
      <c r="C139" s="65"/>
      <c r="D139" s="65"/>
      <c r="E139" s="30"/>
      <c r="F139" s="30"/>
    </row>
    <row r="140" spans="2:6" x14ac:dyDescent="0.25">
      <c r="B140" s="178" t="s">
        <v>139</v>
      </c>
      <c r="C140" s="178"/>
      <c r="D140" s="178"/>
      <c r="E140" s="178"/>
      <c r="F140" s="178"/>
    </row>
    <row r="141" spans="2:6" ht="9" customHeight="1" x14ac:dyDescent="0.25">
      <c r="B141" s="30"/>
      <c r="C141" s="30"/>
      <c r="D141" s="30"/>
      <c r="E141" s="30"/>
      <c r="F141" s="30"/>
    </row>
    <row r="142" spans="2:6" x14ac:dyDescent="0.25">
      <c r="B142" s="33" t="s">
        <v>76</v>
      </c>
      <c r="C142" s="34">
        <v>45747</v>
      </c>
      <c r="D142" s="34">
        <v>45382</v>
      </c>
      <c r="E142" s="30"/>
      <c r="F142" s="30"/>
    </row>
    <row r="143" spans="2:6" x14ac:dyDescent="0.25">
      <c r="B143" s="62" t="s">
        <v>156</v>
      </c>
      <c r="C143" s="63">
        <v>518355994</v>
      </c>
      <c r="D143" s="63">
        <v>0</v>
      </c>
      <c r="E143" s="30"/>
      <c r="F143" s="30"/>
    </row>
    <row r="144" spans="2:6" x14ac:dyDescent="0.25">
      <c r="B144" s="33" t="s">
        <v>65</v>
      </c>
      <c r="C144" s="64">
        <f>SUM(C143)</f>
        <v>518355994</v>
      </c>
      <c r="D144" s="64">
        <f>SUM(D143)</f>
        <v>0</v>
      </c>
      <c r="E144" s="30"/>
      <c r="F144" s="30"/>
    </row>
    <row r="145" spans="2:6" x14ac:dyDescent="0.25">
      <c r="B145" s="30"/>
      <c r="C145" s="65"/>
      <c r="D145" s="65"/>
      <c r="E145" s="30"/>
      <c r="F145" s="30"/>
    </row>
    <row r="146" spans="2:6" x14ac:dyDescent="0.25">
      <c r="B146" s="178" t="s">
        <v>136</v>
      </c>
      <c r="C146" s="178"/>
      <c r="D146" s="178"/>
      <c r="E146" s="178"/>
      <c r="F146" s="178"/>
    </row>
    <row r="147" spans="2:6" x14ac:dyDescent="0.25">
      <c r="B147" s="178"/>
      <c r="C147" s="178"/>
      <c r="D147" s="178"/>
      <c r="E147" s="178"/>
      <c r="F147" s="178"/>
    </row>
    <row r="148" spans="2:6" x14ac:dyDescent="0.25">
      <c r="B148" s="30"/>
      <c r="C148" s="30"/>
      <c r="D148" s="30"/>
      <c r="E148" s="30"/>
      <c r="F148" s="30"/>
    </row>
    <row r="149" spans="2:6" x14ac:dyDescent="0.25">
      <c r="B149" s="33" t="s">
        <v>21</v>
      </c>
      <c r="C149" s="34">
        <f>+C122</f>
        <v>45747</v>
      </c>
      <c r="D149" s="34">
        <f>+D122</f>
        <v>45382</v>
      </c>
    </row>
    <row r="150" spans="2:6" x14ac:dyDescent="0.25">
      <c r="B150" s="62" t="s">
        <v>77</v>
      </c>
      <c r="C150" s="66">
        <v>0</v>
      </c>
      <c r="D150" s="66">
        <v>11355948</v>
      </c>
    </row>
    <row r="151" spans="2:6" x14ac:dyDescent="0.25">
      <c r="B151" s="33" t="s">
        <v>65</v>
      </c>
      <c r="C151" s="67">
        <f>SUM(C150)</f>
        <v>0</v>
      </c>
      <c r="D151" s="67">
        <f>SUM(D150)</f>
        <v>11355948</v>
      </c>
    </row>
    <row r="152" spans="2:6" x14ac:dyDescent="0.25">
      <c r="B152" s="181" t="s">
        <v>137</v>
      </c>
      <c r="C152" s="181"/>
      <c r="D152" s="181"/>
      <c r="E152" s="181"/>
      <c r="F152" s="181"/>
    </row>
    <row r="153" spans="2:6" x14ac:dyDescent="0.25">
      <c r="B153" s="181"/>
      <c r="C153" s="181"/>
      <c r="D153" s="181"/>
      <c r="E153" s="181"/>
      <c r="F153" s="181"/>
    </row>
    <row r="155" spans="2:6" x14ac:dyDescent="0.25">
      <c r="B155" s="166" t="s">
        <v>108</v>
      </c>
      <c r="C155" s="164">
        <v>45747</v>
      </c>
      <c r="D155" s="34">
        <v>45382</v>
      </c>
    </row>
    <row r="156" spans="2:6" x14ac:dyDescent="0.25">
      <c r="B156" s="47" t="s">
        <v>118</v>
      </c>
      <c r="C156" s="63">
        <v>94255458</v>
      </c>
      <c r="D156" s="63">
        <v>0</v>
      </c>
    </row>
    <row r="157" spans="2:6" x14ac:dyDescent="0.25">
      <c r="B157" s="167" t="s">
        <v>117</v>
      </c>
      <c r="C157" s="165">
        <v>38181819</v>
      </c>
      <c r="D157" s="125">
        <v>0</v>
      </c>
    </row>
    <row r="158" spans="2:6" x14ac:dyDescent="0.25">
      <c r="B158" s="48" t="s">
        <v>147</v>
      </c>
      <c r="C158" s="125">
        <v>7016807</v>
      </c>
      <c r="D158" s="125">
        <v>0</v>
      </c>
    </row>
    <row r="159" spans="2:6" x14ac:dyDescent="0.25">
      <c r="B159" s="48" t="s">
        <v>148</v>
      </c>
      <c r="C159" s="125">
        <v>2302145</v>
      </c>
      <c r="D159" s="125">
        <v>0</v>
      </c>
    </row>
    <row r="160" spans="2:6" x14ac:dyDescent="0.25">
      <c r="B160" s="48" t="s">
        <v>111</v>
      </c>
      <c r="C160" s="125">
        <v>1237711</v>
      </c>
      <c r="D160" s="125">
        <v>54872</v>
      </c>
    </row>
    <row r="161" spans="1:10" x14ac:dyDescent="0.25">
      <c r="B161" s="48" t="s">
        <v>110</v>
      </c>
      <c r="C161" s="125">
        <v>700000</v>
      </c>
      <c r="D161" s="125">
        <v>345455</v>
      </c>
    </row>
    <row r="162" spans="1:10" x14ac:dyDescent="0.25">
      <c r="B162" s="48" t="s">
        <v>109</v>
      </c>
      <c r="C162" s="125">
        <v>0</v>
      </c>
      <c r="D162" s="125">
        <v>3221364</v>
      </c>
    </row>
    <row r="163" spans="1:10" x14ac:dyDescent="0.25">
      <c r="B163" s="49" t="s">
        <v>112</v>
      </c>
      <c r="C163" s="163">
        <v>0</v>
      </c>
      <c r="D163" s="125">
        <v>3000</v>
      </c>
    </row>
    <row r="164" spans="1:10" x14ac:dyDescent="0.25">
      <c r="B164" s="45" t="s">
        <v>65</v>
      </c>
      <c r="C164" s="93">
        <f>SUM(C156:C163)</f>
        <v>143693940</v>
      </c>
      <c r="D164" s="88">
        <f>SUM(D156:D163)</f>
        <v>3624691</v>
      </c>
    </row>
    <row r="166" spans="1:10" x14ac:dyDescent="0.25">
      <c r="A166" s="2"/>
      <c r="B166" s="5" t="s">
        <v>52</v>
      </c>
      <c r="C166" s="5"/>
      <c r="D166" s="5"/>
      <c r="E166" s="5"/>
      <c r="F166" s="5"/>
      <c r="G166" s="5"/>
      <c r="H166" s="5"/>
      <c r="I166" s="5"/>
      <c r="J166" s="5"/>
    </row>
    <row r="167" spans="1:10" x14ac:dyDescent="0.25">
      <c r="A167" s="3"/>
      <c r="B167" s="6" t="s">
        <v>101</v>
      </c>
      <c r="C167" s="7"/>
      <c r="D167" s="7"/>
      <c r="E167" s="7"/>
      <c r="F167" s="7"/>
      <c r="G167" s="7"/>
      <c r="H167" s="7"/>
      <c r="I167" s="7"/>
      <c r="J167" s="8"/>
    </row>
    <row r="168" spans="1:10" x14ac:dyDescent="0.25">
      <c r="A168" s="3"/>
      <c r="B168" s="6" t="s">
        <v>49</v>
      </c>
      <c r="C168" s="7"/>
      <c r="D168" s="7"/>
      <c r="E168" s="7"/>
      <c r="F168" s="7"/>
      <c r="G168" s="7"/>
      <c r="H168" s="7"/>
      <c r="I168" s="7"/>
      <c r="J168" s="8"/>
    </row>
    <row r="169" spans="1:10" x14ac:dyDescent="0.25">
      <c r="A169" s="3"/>
      <c r="B169" s="9">
        <f>+EAN!C7</f>
        <v>45747</v>
      </c>
      <c r="C169" s="7"/>
      <c r="D169" s="7"/>
      <c r="E169" s="7"/>
      <c r="F169" s="7"/>
      <c r="G169" s="7"/>
      <c r="H169" s="7"/>
      <c r="I169" s="7"/>
      <c r="J169" s="8"/>
    </row>
    <row r="170" spans="1:10" x14ac:dyDescent="0.25">
      <c r="A170" s="3"/>
      <c r="B170" s="6" t="s">
        <v>54</v>
      </c>
      <c r="C170" s="7"/>
      <c r="D170" s="7"/>
      <c r="E170" s="7"/>
      <c r="F170" s="7"/>
      <c r="G170" s="7"/>
      <c r="H170" s="7"/>
      <c r="I170" s="7"/>
      <c r="J170" s="8"/>
    </row>
    <row r="171" spans="1:10" ht="105" x14ac:dyDescent="0.25">
      <c r="A171" s="10"/>
      <c r="B171" s="11" t="s">
        <v>32</v>
      </c>
      <c r="C171" s="11" t="s">
        <v>33</v>
      </c>
      <c r="D171" s="11" t="s">
        <v>34</v>
      </c>
      <c r="E171" s="11" t="s">
        <v>35</v>
      </c>
      <c r="F171" s="11" t="s">
        <v>36</v>
      </c>
      <c r="G171" s="11" t="s">
        <v>37</v>
      </c>
      <c r="H171" s="11" t="s">
        <v>38</v>
      </c>
      <c r="I171" s="11" t="s">
        <v>39</v>
      </c>
      <c r="J171" s="11" t="s">
        <v>50</v>
      </c>
    </row>
    <row r="172" spans="1:10" x14ac:dyDescent="0.25">
      <c r="A172" s="4"/>
      <c r="B172" s="132" t="s">
        <v>100</v>
      </c>
      <c r="C172" s="133" t="s">
        <v>79</v>
      </c>
      <c r="D172" s="134" t="s">
        <v>80</v>
      </c>
      <c r="E172" s="14"/>
      <c r="F172" s="133" t="s">
        <v>81</v>
      </c>
      <c r="G172" s="135">
        <v>23313391543</v>
      </c>
      <c r="H172" s="15">
        <v>23313391543</v>
      </c>
      <c r="I172" s="15">
        <v>23174846468</v>
      </c>
      <c r="J172" s="113">
        <v>0.99163314698980165</v>
      </c>
    </row>
    <row r="173" spans="1:10" x14ac:dyDescent="0.25">
      <c r="A173" s="4"/>
      <c r="B173" s="136" t="s">
        <v>151</v>
      </c>
      <c r="C173" s="137" t="s">
        <v>152</v>
      </c>
      <c r="D173" s="138" t="s">
        <v>80</v>
      </c>
      <c r="E173" s="121"/>
      <c r="F173" s="137" t="s">
        <v>81</v>
      </c>
      <c r="G173" s="139"/>
      <c r="H173" s="148"/>
      <c r="I173" s="148"/>
      <c r="J173" s="168">
        <v>8.3668530101984034E-3</v>
      </c>
    </row>
    <row r="174" spans="1:10" x14ac:dyDescent="0.25">
      <c r="A174" s="4"/>
      <c r="B174" s="22"/>
      <c r="C174" s="23" t="s">
        <v>82</v>
      </c>
      <c r="D174" s="23"/>
      <c r="E174" s="19"/>
      <c r="F174" s="23"/>
      <c r="G174" s="24">
        <v>186022059</v>
      </c>
      <c r="H174" s="20" t="s">
        <v>83</v>
      </c>
      <c r="I174" s="20" t="s">
        <v>83</v>
      </c>
      <c r="J174" s="21"/>
    </row>
    <row r="175" spans="1:10" x14ac:dyDescent="0.25">
      <c r="A175" s="4"/>
      <c r="B175" s="22"/>
      <c r="C175" s="23" t="s">
        <v>84</v>
      </c>
      <c r="D175" s="23"/>
      <c r="E175" s="23"/>
      <c r="F175" s="23"/>
      <c r="G175" s="24">
        <v>46862758</v>
      </c>
      <c r="H175" s="24" t="s">
        <v>83</v>
      </c>
      <c r="I175" s="24" t="s">
        <v>83</v>
      </c>
      <c r="J175" s="25"/>
    </row>
    <row r="176" spans="1:10" x14ac:dyDescent="0.25">
      <c r="A176" s="4"/>
      <c r="B176" s="22"/>
      <c r="C176" s="23" t="s">
        <v>85</v>
      </c>
      <c r="D176" s="23"/>
      <c r="E176" s="23"/>
      <c r="F176" s="23"/>
      <c r="G176" s="24">
        <v>0</v>
      </c>
      <c r="H176" s="24" t="s">
        <v>83</v>
      </c>
      <c r="I176" s="24" t="s">
        <v>83</v>
      </c>
      <c r="J176" s="25"/>
    </row>
    <row r="177" spans="1:10" x14ac:dyDescent="0.25">
      <c r="A177" s="4"/>
      <c r="B177" s="16"/>
      <c r="C177" s="26" t="s">
        <v>86</v>
      </c>
      <c r="D177" s="26"/>
      <c r="E177" s="26"/>
      <c r="F177" s="26"/>
      <c r="G177" s="27">
        <v>23452550844</v>
      </c>
      <c r="H177" s="27">
        <v>23313391543</v>
      </c>
      <c r="I177" s="27">
        <v>23174846468</v>
      </c>
      <c r="J177" s="18" t="s">
        <v>83</v>
      </c>
    </row>
    <row r="178" spans="1:10" x14ac:dyDescent="0.25">
      <c r="A178" s="4"/>
      <c r="B178" s="4"/>
      <c r="C178" s="4"/>
      <c r="D178" s="4"/>
      <c r="E178" s="4"/>
      <c r="F178" s="4"/>
      <c r="G178" s="4"/>
      <c r="H178" s="4"/>
      <c r="I178" s="4"/>
      <c r="J178" s="4"/>
    </row>
    <row r="179" spans="1:10" x14ac:dyDescent="0.25">
      <c r="A179" s="4"/>
      <c r="B179" s="4"/>
      <c r="C179" s="4"/>
      <c r="D179" s="4"/>
      <c r="E179" s="4"/>
      <c r="F179" s="4"/>
      <c r="G179" s="4"/>
      <c r="H179" s="4"/>
      <c r="I179" s="4"/>
      <c r="J179" s="4"/>
    </row>
    <row r="180" spans="1:10" x14ac:dyDescent="0.25">
      <c r="A180" s="4"/>
      <c r="B180" s="5" t="s">
        <v>52</v>
      </c>
      <c r="C180" s="5"/>
      <c r="D180" s="5"/>
      <c r="E180" s="5"/>
      <c r="F180" s="5"/>
      <c r="G180" s="5"/>
      <c r="H180" s="5"/>
      <c r="I180" s="5"/>
      <c r="J180" s="5"/>
    </row>
    <row r="181" spans="1:10" x14ac:dyDescent="0.25">
      <c r="A181" s="4"/>
      <c r="B181" s="6" t="s">
        <v>101</v>
      </c>
      <c r="C181" s="7"/>
      <c r="D181" s="7"/>
      <c r="E181" s="7"/>
      <c r="F181" s="7"/>
      <c r="G181" s="7"/>
      <c r="H181" s="7"/>
      <c r="I181" s="7"/>
      <c r="J181" s="8"/>
    </row>
    <row r="182" spans="1:10" x14ac:dyDescent="0.25">
      <c r="A182" s="4"/>
      <c r="B182" s="6" t="s">
        <v>49</v>
      </c>
      <c r="C182" s="7"/>
      <c r="D182" s="7"/>
      <c r="E182" s="7"/>
      <c r="F182" s="7"/>
      <c r="G182" s="7"/>
      <c r="H182" s="7"/>
      <c r="I182" s="7"/>
      <c r="J182" s="8"/>
    </row>
    <row r="183" spans="1:10" x14ac:dyDescent="0.25">
      <c r="A183" s="4"/>
      <c r="B183" s="9">
        <f>+EAN!D7</f>
        <v>45382</v>
      </c>
      <c r="C183" s="7"/>
      <c r="D183" s="7"/>
      <c r="E183" s="7"/>
      <c r="F183" s="7"/>
      <c r="G183" s="7"/>
      <c r="H183" s="7"/>
      <c r="I183" s="7"/>
      <c r="J183" s="8"/>
    </row>
    <row r="184" spans="1:10" x14ac:dyDescent="0.25">
      <c r="A184" s="4"/>
      <c r="B184" s="6" t="s">
        <v>54</v>
      </c>
      <c r="C184" s="7"/>
      <c r="D184" s="7"/>
      <c r="E184" s="7"/>
      <c r="F184" s="7"/>
      <c r="G184" s="7"/>
      <c r="H184" s="7"/>
      <c r="I184" s="7"/>
      <c r="J184" s="8"/>
    </row>
    <row r="185" spans="1:10" ht="105" x14ac:dyDescent="0.25">
      <c r="A185" s="4"/>
      <c r="B185" s="11" t="s">
        <v>32</v>
      </c>
      <c r="C185" s="11" t="s">
        <v>33</v>
      </c>
      <c r="D185" s="11" t="s">
        <v>34</v>
      </c>
      <c r="E185" s="11" t="s">
        <v>35</v>
      </c>
      <c r="F185" s="11" t="s">
        <v>36</v>
      </c>
      <c r="G185" s="11" t="s">
        <v>37</v>
      </c>
      <c r="H185" s="11" t="s">
        <v>38</v>
      </c>
      <c r="I185" s="11" t="s">
        <v>39</v>
      </c>
      <c r="J185" s="11" t="s">
        <v>50</v>
      </c>
    </row>
    <row r="186" spans="1:10" x14ac:dyDescent="0.25">
      <c r="A186" s="4"/>
      <c r="B186" s="12" t="s">
        <v>100</v>
      </c>
      <c r="C186" s="133" t="s">
        <v>79</v>
      </c>
      <c r="D186" s="134" t="s">
        <v>80</v>
      </c>
      <c r="E186" s="134"/>
      <c r="F186" s="13" t="s">
        <v>81</v>
      </c>
      <c r="G186" s="135">
        <f>+H186</f>
        <v>12313125362</v>
      </c>
      <c r="H186" s="135">
        <f>+I186</f>
        <v>12313125362</v>
      </c>
      <c r="I186" s="135">
        <v>12313125362</v>
      </c>
      <c r="J186" s="169">
        <v>0.9334982458060761</v>
      </c>
    </row>
    <row r="187" spans="1:10" x14ac:dyDescent="0.25">
      <c r="A187" s="4"/>
      <c r="B187" s="16" t="s">
        <v>151</v>
      </c>
      <c r="C187" s="137" t="s">
        <v>152</v>
      </c>
      <c r="D187" s="138" t="s">
        <v>80</v>
      </c>
      <c r="E187" s="138"/>
      <c r="F187" s="17"/>
      <c r="G187" s="139"/>
      <c r="H187" s="139"/>
      <c r="I187" s="139"/>
      <c r="J187" s="168">
        <v>6.6501754193923887E-2</v>
      </c>
    </row>
    <row r="188" spans="1:10" x14ac:dyDescent="0.25">
      <c r="A188" s="4"/>
      <c r="B188" s="12"/>
      <c r="C188" s="19" t="s">
        <v>82</v>
      </c>
      <c r="D188" s="13"/>
      <c r="E188" s="19"/>
      <c r="F188" s="19"/>
      <c r="G188" s="20">
        <v>10000000</v>
      </c>
      <c r="H188" s="20" t="s">
        <v>83</v>
      </c>
      <c r="I188" s="20" t="s">
        <v>83</v>
      </c>
      <c r="J188" s="21"/>
    </row>
    <row r="189" spans="1:10" x14ac:dyDescent="0.25">
      <c r="A189" s="4"/>
      <c r="B189" s="22"/>
      <c r="C189" s="23" t="s">
        <v>84</v>
      </c>
      <c r="D189" s="4"/>
      <c r="E189" s="23"/>
      <c r="F189" s="23"/>
      <c r="G189" s="24">
        <v>26637883</v>
      </c>
      <c r="H189" s="24" t="s">
        <v>83</v>
      </c>
      <c r="I189" s="24" t="s">
        <v>83</v>
      </c>
      <c r="J189" s="25"/>
    </row>
    <row r="190" spans="1:10" x14ac:dyDescent="0.25">
      <c r="A190" s="4"/>
      <c r="B190" s="22"/>
      <c r="C190" s="23" t="s">
        <v>85</v>
      </c>
      <c r="D190" s="4"/>
      <c r="E190" s="23"/>
      <c r="F190" s="23"/>
      <c r="G190" s="24">
        <v>0</v>
      </c>
      <c r="H190" s="24" t="s">
        <v>83</v>
      </c>
      <c r="I190" s="24" t="s">
        <v>83</v>
      </c>
      <c r="J190" s="25"/>
    </row>
    <row r="191" spans="1:10" x14ac:dyDescent="0.25">
      <c r="A191" s="4"/>
      <c r="B191" s="16"/>
      <c r="C191" s="26" t="s">
        <v>86</v>
      </c>
      <c r="D191" s="17"/>
      <c r="E191" s="26"/>
      <c r="F191" s="26"/>
      <c r="G191" s="27">
        <v>12193465369</v>
      </c>
      <c r="H191" s="27">
        <v>12210103252</v>
      </c>
      <c r="I191" s="27">
        <v>12313125362</v>
      </c>
      <c r="J191" s="18"/>
    </row>
    <row r="192" spans="1:10" x14ac:dyDescent="0.25">
      <c r="A192" s="4"/>
      <c r="B192" s="4"/>
      <c r="C192" s="4"/>
      <c r="D192" s="4"/>
      <c r="E192" s="4"/>
      <c r="F192" s="4"/>
      <c r="G192" s="4"/>
      <c r="H192" s="4"/>
      <c r="I192" s="4"/>
      <c r="J192" s="4"/>
    </row>
  </sheetData>
  <sortState xmlns:xlrd2="http://schemas.microsoft.com/office/spreadsheetml/2017/richdata2" ref="B156:D163">
    <sortCondition descending="1" ref="C156:C163"/>
  </sortState>
  <mergeCells count="34">
    <mergeCell ref="B84:C84"/>
    <mergeCell ref="B86:C86"/>
    <mergeCell ref="B88:F88"/>
    <mergeCell ref="B2:F2"/>
    <mergeCell ref="B3:F3"/>
    <mergeCell ref="B4:F4"/>
    <mergeCell ref="B5:F18"/>
    <mergeCell ref="B20:F20"/>
    <mergeCell ref="B152:F153"/>
    <mergeCell ref="B22:F22"/>
    <mergeCell ref="B23:F50"/>
    <mergeCell ref="B62:F63"/>
    <mergeCell ref="B64:F65"/>
    <mergeCell ref="B51:F51"/>
    <mergeCell ref="B52:F53"/>
    <mergeCell ref="B55:F55"/>
    <mergeCell ref="B57:F59"/>
    <mergeCell ref="B60:F61"/>
    <mergeCell ref="B71:F71"/>
    <mergeCell ref="B79:F79"/>
    <mergeCell ref="B80:F82"/>
    <mergeCell ref="B76:F77"/>
    <mergeCell ref="B72:F73"/>
    <mergeCell ref="B97:F98"/>
    <mergeCell ref="B146:F147"/>
    <mergeCell ref="B96:F96"/>
    <mergeCell ref="B85:C85"/>
    <mergeCell ref="B132:F133"/>
    <mergeCell ref="B119:F119"/>
    <mergeCell ref="B120:F120"/>
    <mergeCell ref="B106:F107"/>
    <mergeCell ref="B113:F113"/>
    <mergeCell ref="B126:F127"/>
    <mergeCell ref="B140:F140"/>
  </mergeCells>
  <hyperlinks>
    <hyperlink ref="A1" location="INDICE!A1" display="INDICE" xr:uid="{9A8B3896-ADEC-4513-89FB-6C4F057F535C}"/>
  </hyperlinks>
  <pageMargins left="0.7" right="0.7" top="0.75" bottom="0.75" header="0.3" footer="0.3"/>
  <ignoredErrors>
    <ignoredError sqref="C164:D164 C138:D138" formulaRange="1"/>
  </ignoredErrors>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G1/T3vwJyun/XLmxba3Cd7qhWYwfwztY9GDlpWe0ydc=</DigestValue>
    </Reference>
    <Reference Type="http://www.w3.org/2000/09/xmldsig#Object" URI="#idOfficeObject">
      <DigestMethod Algorithm="http://www.w3.org/2001/04/xmlenc#sha256"/>
      <DigestValue>kuXPYPYub7l1wkScuS9qJwzSYefavTrvnfZLE+lGmaE=</DigestValue>
    </Reference>
    <Reference Type="http://uri.etsi.org/01903#SignedProperties" URI="#idSignedProperties">
      <Transforms>
        <Transform Algorithm="http://www.w3.org/TR/2001/REC-xml-c14n-20010315"/>
      </Transforms>
      <DigestMethod Algorithm="http://www.w3.org/2001/04/xmlenc#sha256"/>
      <DigestValue>R0OPsqzCf3tAkoTi+AnpnBdTUmMIVCn4dBZsTPVHiRE=</DigestValue>
    </Reference>
  </SignedInfo>
  <SignatureValue>nu1H8tDAbEqX9dczM8kzl9WayHlmzqUU1s+G9IDFmh9yZVTQPPd21QkIE3tJfcpM7wU3NVeYh1e+
wK7BIMJV6IVPuMazbxgXcqYA8v+LcAM0dJ5BuTIMcmKApG1i1aaAdPCXd3m+UKqSLnfJjkmbBrdm
3qiJ6zcDuX3gT97+iCqjFzs6D4gKjcNJvb0fQQDQsvuSCfTEGuAxCYTlhTReUGHPoF2UugrMFboZ
MXpT61v7QK5/rYKW9jVqDVBUOa+SvF6bSA269bbizhHMeIgC7hXz9+dZm83xNLCzrD2ifFvbVR5P
5WO0yb6zE3Nt4WY3/AfHlsLxn19TUHYO/HHc4g==</SignatureValue>
  <KeyInfo>
    <X509Data>
      <X509Certificate>MIIIgzCCBmugAwIBAgIILUpjunnrZnwwDQYJKoZIhvcNAQELBQAwWjEaMBgGA1UEAwwRQ0EtRE9DVU1FTlRBIFMuQS4xFjAUBgNVBAUTDVJVQzgwMDUwMTcyLTExFzAVBgNVBAoMDkRPQ1VNRU5UQSBTLkEuMQswCQYDVQQGEwJQWTAeFw0yNTA1MTMxOTE1MDBaFw0yNzA1MTMxOTE1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KKKnR+aiEvx/bft5xDuQhjwLe7UNdhwvpzLUU1bL7O78GGriS18vzdyR/Nz/oeFEntAd6IjsJwl0j2WFDJoLLPpd7flc/tejPXbRM75m8Pvx3HY724jU7SoGVMJ5LWELQNiLzZdeuqN1pZwj3+ChD3+FRsJpl5DUYpFmZvxkMJZGFoOkcsGY+BoGeQ0zu7a230YYikiV8yZe/jUwoTJRjDVOIQc2em/vg9/CJjj2IBxGbgH4HtIwi10EBrE0qyyOL8l7GNYN8oVe75AjLqURBIhwvCtU/H0h7HAYjQ/XTCvi9sWjRT3qAwGW0G+aCV2xnOBW3UtuBC6krXnxyh5DE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PIoUUx+j1vH1cCbgGCjNZLDb2qMA4GA1UdDwEB/wQEAwIF4DANBgkqhkiG9w0BAQsFAAOCAgEAU4xx5vqNWxMGM+4UKZ0Ie4plyrmz/pxh9EkZPD9EbRuiqDln/mlm4/uVgUDUMcm+LwtecZkbDpo/Eyx+he/o0u4NLha3RYVrDcnAm3dvEuCoHoEt+t0y2+LLC7qHWJCQQnP59JJG7WzNhV7GiNV3nXm0diqs0Jy4hHUYT1mhwSLKCIeVjhnI0IpnwXJD+orsVjgEOYtOc62cwhmXsa6utCtfsqsavIILa9ojigJrXTFrpa/uHIvDWoq7SyC4658FhJGHJYxIt+LbzQIDzGj3BfMebxlibJIoExE9hw7XJpqZv7HReygGdxqu5WkR0FSsQnbv6EtNDFmIf9lz8y4U1CEX99/hIkyLTJkXh240DY06vipV9HMNzLCGHHeIA/Rz3EgWp7WN5N2XDG4MPrGRqERkeHw7TZScdN6gudgJWIpC742z7a261WgQMYx6e5RaBOaa56PznAEUEJQoIYvJLI+py0ukotsVd+fTI7ichCqgdm9qDUH8697r7++zm6FxAjVWPwHTWqk8zJ0XzCobdtX6lCr6s8QtbsYCKN/zz+1ugRRLTk2mhBgqhGHc9LaenAAFH7tErJadmTb73BdJqPmZ8fQERwdwNvB1RGijVgFZ9dPUsr76lsRtI/zozqhm8VQ5aAPI5A689DiGWR669o94v66TV3d24/kRqnQA4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T2SzNouE772Avyk681UIeA8tKzkH5vtMbpIuEFFpxos=</DigestValue>
      </Reference>
      <Reference URI="/xl/printerSettings/printerSettings1.bin?ContentType=application/vnd.openxmlformats-officedocument.spreadsheetml.printerSettings">
        <DigestMethod Algorithm="http://www.w3.org/2001/04/xmlenc#sha256"/>
        <DigestValue>cSFr9m1yGacZmId1E2+uZcLWKT3K839QVb7y7aJGG2s=</DigestValue>
      </Reference>
      <Reference URI="/xl/printerSettings/printerSettings2.bin?ContentType=application/vnd.openxmlformats-officedocument.spreadsheetml.printerSettings">
        <DigestMethod Algorithm="http://www.w3.org/2001/04/xmlenc#sha256"/>
        <DigestValue>UYmPzASXC59m43P6m96AIGO4KjYcYQ21FqAgDyYenmc=</DigestValue>
      </Reference>
      <Reference URI="/xl/sharedStrings.xml?ContentType=application/vnd.openxmlformats-officedocument.spreadsheetml.sharedStrings+xml">
        <DigestMethod Algorithm="http://www.w3.org/2001/04/xmlenc#sha256"/>
        <DigestValue>+Op2Oxtbesq1T2YUyTKvsWoPkKfrq3vThDwiX611wTQ=</DigestValue>
      </Reference>
      <Reference URI="/xl/styles.xml?ContentType=application/vnd.openxmlformats-officedocument.spreadsheetml.styles+xml">
        <DigestMethod Algorithm="http://www.w3.org/2001/04/xmlenc#sha256"/>
        <DigestValue>wQw3r+7d45WQfQ4XAQIEj9zv8agRtbVWj9GUQ9fX/7k=</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Ud9ydTkTJCgzW2SWE5UueZKm5VVJkX9FYL0Qbw5euNQ=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sheet1.xml?ContentType=application/vnd.openxmlformats-officedocument.spreadsheetml.worksheet+xml">
        <DigestMethod Algorithm="http://www.w3.org/2001/04/xmlenc#sha256"/>
        <DigestValue>VW6gHLUDu5QEmpFv0lmV3q21Zy1AOeLvK98b9ljqgzs=</DigestValue>
      </Reference>
      <Reference URI="/xl/worksheets/sheet2.xml?ContentType=application/vnd.openxmlformats-officedocument.spreadsheetml.worksheet+xml">
        <DigestMethod Algorithm="http://www.w3.org/2001/04/xmlenc#sha256"/>
        <DigestValue>tc+n2N+3kfLJdQO10/FzbIFnhT5g3kRASkH43YF5OwM=</DigestValue>
      </Reference>
      <Reference URI="/xl/worksheets/sheet3.xml?ContentType=application/vnd.openxmlformats-officedocument.spreadsheetml.worksheet+xml">
        <DigestMethod Algorithm="http://www.w3.org/2001/04/xmlenc#sha256"/>
        <DigestValue>OKgB23VgRQQIuv9zibZSSH+wD8dmsHEQtdY+1VKZdqg=</DigestValue>
      </Reference>
      <Reference URI="/xl/worksheets/sheet4.xml?ContentType=application/vnd.openxmlformats-officedocument.spreadsheetml.worksheet+xml">
        <DigestMethod Algorithm="http://www.w3.org/2001/04/xmlenc#sha256"/>
        <DigestValue>u05dYR2qghGcx+zemlEMbJG8ryOdtwbqOUSOCVa3KGo=</DigestValue>
      </Reference>
      <Reference URI="/xl/worksheets/sheet5.xml?ContentType=application/vnd.openxmlformats-officedocument.spreadsheetml.worksheet+xml">
        <DigestMethod Algorithm="http://www.w3.org/2001/04/xmlenc#sha256"/>
        <DigestValue>PDYcRGZwIvGlD4DWZLBLcZ9CGdsT19AKpdA2Anl6Ilc=</DigestValue>
      </Reference>
    </Manifest>
    <SignatureProperties>
      <SignatureProperty Id="idSignatureTime" Target="#idPackageSignature">
        <mdssi:SignatureTime xmlns:mdssi="http://schemas.openxmlformats.org/package/2006/digital-signature">
          <mdssi:Format>YYYY-MM-DDThh:mm:ssTZD</mdssi:Format>
          <mdssi:Value>2025-05-16T17:16:56Z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16.0.18429/26</OfficeVersion>
          <ApplicationVersion>16.0.18429</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2025-05-16T17:16:56Z</xd:SigningTime>
          <xd:SigningCertificate>
            <xd:Cert>
              <xd:CertDigest>
                <DigestMethod Algorithm="http://www.w3.org/2001/04/xmlenc#sha256"/>
                <DigestValue>O3Xa0C+8P8vByNFzo2gByrrdSj/sta03Rber73yahC8=</DigestValue>
              </xd:CertDigest>
              <xd:IssuerSerial>
                <X509IssuerName>C=PY, O=DOCUMENTA S.A., SERIALNUMBER=RUC80050172-1, CN=CA-DOCUMENTA S.A.</X509IssuerName>
                <X509SerialNumber>3263530532543882876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QN9Zq3TNNeCmtGjov1rWgf/aEU+LAaZ+AhcAyxrkuBY=</DigestValue>
    </Reference>
    <Reference Type="http://www.w3.org/2000/09/xmldsig#Object" URI="#idOfficeObject">
      <DigestMethod Algorithm="http://www.w3.org/2001/04/xmlenc#sha256"/>
      <DigestValue>h/Lf/iAo/Y6R80B2yofff/DYfTBLaOD/RoDWzYZOpjU=</DigestValue>
    </Reference>
    <Reference Type="http://uri.etsi.org/01903#SignedProperties" URI="#idSignedProperties">
      <Transforms>
        <Transform Algorithm="http://www.w3.org/TR/2001/REC-xml-c14n-20010315"/>
      </Transforms>
      <DigestMethod Algorithm="http://www.w3.org/2001/04/xmlenc#sha256"/>
      <DigestValue>Pu+0GL+chFnri7ouIcvrUg+JUXPXtfhS/GqEu85dXSw=</DigestValue>
    </Reference>
  </SignedInfo>
  <SignatureValue>Vxs9n/x8u+s2gT9zoFMJV8gBUyjec+LCRUEuRH/jTb3a2BK2evI+7qWCvdzjYroo8jjvXc6w8pqr
gPVdwMBng4nAsz9uR5UnVRFGcsmmZ6uSFZ8Wuqi+e/iEXgAg5PhT5dbAEBuxSzVsmaUqCX8NQx6Q
TkflEpdq/x4Z47W5/F9AywZZlhQsPzBMTti/kb+GudXwrweFGH08NglcxsP2J9c2IfjH2obanQpo
zOYtVVxQGuytLsPqWJSX4MxwKDG7AQol11TD/PkSAZ4ZZxq18hs7TPjOkIjhlMTOaK9+oywJo0G6
Q0K/xJRW2rP8TEZx2ZsbkN6QHOcUgVWrEeol2w==</SignatureValue>
  <KeyInfo>
    <X509Data>
      <X509Certificate>MIIIcDCCBligAwIBAgIIRfjY4jZC9WowDQYJKoZIhvcNAQELBQAwWjEaMBgGA1UEAwwRQ0EtRE9DVU1FTlRBIFMuQS4xFjAUBgNVBAUTDVJVQzgwMDUwMTcyLTExFzAVBgNVBAoMDkRPQ1VNRU5UQSBTLkEuMQswCQYDVQQGEwJQWTAeFw0yNDA4MDcxNDEyMDBaFw0yNjA4MDcxNDEyMDBaMIGpMRswGQYDVQQDDBJFTElBUyBNSUdVRUwgR0VMQVkxEjAQBgNVBAUTCUNJMjA1ODA2NzEVMBMGA1UEKgwMRUxJQVMgTUlHVUVMMQ4wDAYDVQQEDAVHRUxBWTELMAkGA1UECwwCRjIxNTAzBgNVBAoMLENFUlRJRklDQURPIENVQUxJRklDQURPIERFIEZJUk1BIEVMRUNUUk9OSUNBMQswCQYDVQQGEwJQWTCCASIwDQYJKoZIhvcNAQEBBQADggEPADCCAQoCggEBAJT7WaQmksiP8ApksHb+YDmw/bDCSRsZ6VD7ZhLnOnjtw9Mm8vCFNtrLBMFqDMb9DvOC+jY/YqnT5jRyzt92qvz5BupOlV3Gu316mCXTzmoAzXEqUXuaYCv8CUo2GVwMA9Gd+nOxcxpMuzAHYdHRcD+EG8wHkWF6X6gsQocb2TOZ50UM3ZmDIujdHmYoPVGeUVkXe8tf8x1sknVt0xbZ1FCSC/ygb5Sq4Ce93TSJj44Y2EC6wS1sf0wVGqZNqnPJuaWZ3EG7tAcW4rjw6E/QxBXfZtaaaATGg0eOWNIynC4ibR8k1ep+yj4QAqfgs6yGTNBCSgxEKG1FgQB4MwXhm0UCAwEAAaOCA+gwggPkMAwGA1UdEwEB/wQCMAAwHwYDVR0jBBgwFoAUoT2FK83YLJYfOQIMn1M7WNiVC3swgZQGCCsGAQUFBwEBBIGHMIGEMFUGCCsGAQUFBzAChklodHRwczovL3d3dy5kaWdpdG8uY29tLnB5L3VwbG9hZHMvY2VydGlmaWNhZG8tZG9jdW1lbnRhLXNhLTE1MzUxMTc3NzEuY3J0MCsGCCsGAQUFBzABhh9odHRwczovL3d3dy5kaWdpdG8uY29tLnB5L29jc3AvMEsGA1UdEQREMEKBFGVnZWxheUBjYWRpZW0uY29tLnB5pCowKDEmMCQGA1UEDQwdRklSTUEgRUxFQ1RST05JQ0EgQ1VBTElGSUNBREEwggH1BgNVHSAEggHsMIIB6DCCAeQGDSsGAQQBgvk7AQEBCgEwggHRMC8GCCsGAQUFBwIBFiNodHRwczovL3d3dy5kaWdpdG8uY29tLnB5L2Rlc2NhcmdhczCCAZwGCCsGAQUFBwICMIIBjh6CAYoAQwBlAHIAdABpAGYAaQBjAGEAZABvACAAYwB1AGEAbABpAGYAaQBjAGEAZABvACAAZABlACAAZgBpAHIAbQBhACAAZQBsAGUAYwB0AHIA8wBuAGkAYwBhACAAdABpAHAAbwAgAEYAMgAgACgAYwBsAGEAdgBlAHMAIABlAG4AIABkAGkAcwBwAG8AcwBpAHQAaQB2AG8AIABjAHUAYQBsAGkAZgBpAGMAYQBkAG8AKQAsACAAcwB1AGoAZQB0AGEAIABhACAAbABhAHMAIABjAG8AbgBkAGkAYwBpAG8AbgBlAHMAIABkAGUAIAB1AHMAbwAgAGUAeABwAHUAZQBzAHQAYQBzACAAZQBuACAAbABhACAARABlAGMAbABhAHIAYQBjAGkA8wBuACAAZABlACAAUAByAOEAYwB0AGkAYwBhAHMAIABkAGUAIABDAGUAcgB0AGkAZgBpAGMAYQBjAGkA8wBuACAAZABlACAARABPAEMAVQBNAEUATgBUAEEAIABTAC4AQQAuMCoGA1UdJQEB/wQgMB4GCCsGAQUFBwMCBggrBgEFBQcDBAYIKwYBBQUHAwEwewYDVR0fBHQwcjA0oDKgMIYuaHR0cHM6Ly93d3cuZGlnaXRvLmNvbS5weS9jcmwvZG9jdW1lbnRhX2NhLmNybDA6oDigNoY0aHR0cHM6Ly93d3cuZG9jdW1lbnRhLmNvbS5weS9kaWdpdG8vZG9jdW1lbnRhX2NhLmNybDAdBgNVHQ4EFgQUPFm2F5NUGfV5xlt1mf4yK30ZyNUwDgYDVR0PAQH/BAQDAgXgMA0GCSqGSIb3DQEBCwUAA4ICAQB3sH6m9Z6UZ5yo5Z1hdlQRMcVl7HQ8rcTqYNj5UB1sRzpGBE4a4mcUYix5q7KEILIl88ek2JNYROC1olX8jmR/q3YydyPxnUoV+Im6M9lagH+pjV4Ov98ZEsaP+YVwigBRw78lj3jQ2fgrpFS9n3xr0p0/SahErJkV3hbwE2PI+Cq0skrpNuKyf3XiXr+Q7i8Vza+oaksZEhYe24EQwqC0cDRa6O8Ob2XppSgU5gjOkeMyrzGPPpvT5gcCNA3INXpLzOQftt14VCWyU7tdHtbETg5nQ0S/m++yg9lBXyUjQoKfJDJT05y/bdb1yYo2NsRp1tmh1bv8o6PFhGMVh4D5Qact3VXpCtW9WfF5OSzwp3AMvJT6lrwq5LweLMMBJQmT/+WgSsf61GXOrCER1pY6JEXjmbWluuSg/3f1Wx0tNTvjeDzqzr7VlxQLUwbbXPjiDq7MaKIyZntzPsmIbeVrYbtPiAAiMfVQ8IAXyaKhx4aYg0Fvp1Xo46jhfvyD4hq14+QCV6Rc0zDewJvatgv95EXNf4rwzV4aTY8BW1uYF9Fd8FnNSgrsfe9gqvkugB+ffwNlQhD61u1xdddNd4IVdfXrNcCA5xPh2mz1Ss9NJvnWyY2UAlzBWqgWvaEF3ykM3IyX3vUbSlQNYEHvsAsf89DHeCRbEvvhf+1cC5nL1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T2SzNouE772Avyk681UIeA8tKzkH5vtMbpIuEFFpxos=</DigestValue>
      </Reference>
      <Reference URI="/xl/printerSettings/printerSettings1.bin?ContentType=application/vnd.openxmlformats-officedocument.spreadsheetml.printerSettings">
        <DigestMethod Algorithm="http://www.w3.org/2001/04/xmlenc#sha256"/>
        <DigestValue>cSFr9m1yGacZmId1E2+uZcLWKT3K839QVb7y7aJGG2s=</DigestValue>
      </Reference>
      <Reference URI="/xl/printerSettings/printerSettings2.bin?ContentType=application/vnd.openxmlformats-officedocument.spreadsheetml.printerSettings">
        <DigestMethod Algorithm="http://www.w3.org/2001/04/xmlenc#sha256"/>
        <DigestValue>UYmPzASXC59m43P6m96AIGO4KjYcYQ21FqAgDyYenmc=</DigestValue>
      </Reference>
      <Reference URI="/xl/sharedStrings.xml?ContentType=application/vnd.openxmlformats-officedocument.spreadsheetml.sharedStrings+xml">
        <DigestMethod Algorithm="http://www.w3.org/2001/04/xmlenc#sha256"/>
        <DigestValue>+Op2Oxtbesq1T2YUyTKvsWoPkKfrq3vThDwiX611wTQ=</DigestValue>
      </Reference>
      <Reference URI="/xl/styles.xml?ContentType=application/vnd.openxmlformats-officedocument.spreadsheetml.styles+xml">
        <DigestMethod Algorithm="http://www.w3.org/2001/04/xmlenc#sha256"/>
        <DigestValue>wQw3r+7d45WQfQ4XAQIEj9zv8agRtbVWj9GUQ9fX/7k=</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Ud9ydTkTJCgzW2SWE5UueZKm5VVJkX9FYL0Qbw5euNQ=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sheet1.xml?ContentType=application/vnd.openxmlformats-officedocument.spreadsheetml.worksheet+xml">
        <DigestMethod Algorithm="http://www.w3.org/2001/04/xmlenc#sha256"/>
        <DigestValue>VW6gHLUDu5QEmpFv0lmV3q21Zy1AOeLvK98b9ljqgzs=</DigestValue>
      </Reference>
      <Reference URI="/xl/worksheets/sheet2.xml?ContentType=application/vnd.openxmlformats-officedocument.spreadsheetml.worksheet+xml">
        <DigestMethod Algorithm="http://www.w3.org/2001/04/xmlenc#sha256"/>
        <DigestValue>tc+n2N+3kfLJdQO10/FzbIFnhT5g3kRASkH43YF5OwM=</DigestValue>
      </Reference>
      <Reference URI="/xl/worksheets/sheet3.xml?ContentType=application/vnd.openxmlformats-officedocument.spreadsheetml.worksheet+xml">
        <DigestMethod Algorithm="http://www.w3.org/2001/04/xmlenc#sha256"/>
        <DigestValue>OKgB23VgRQQIuv9zibZSSH+wD8dmsHEQtdY+1VKZdqg=</DigestValue>
      </Reference>
      <Reference URI="/xl/worksheets/sheet4.xml?ContentType=application/vnd.openxmlformats-officedocument.spreadsheetml.worksheet+xml">
        <DigestMethod Algorithm="http://www.w3.org/2001/04/xmlenc#sha256"/>
        <DigestValue>u05dYR2qghGcx+zemlEMbJG8ryOdtwbqOUSOCVa3KGo=</DigestValue>
      </Reference>
      <Reference URI="/xl/worksheets/sheet5.xml?ContentType=application/vnd.openxmlformats-officedocument.spreadsheetml.worksheet+xml">
        <DigestMethod Algorithm="http://www.w3.org/2001/04/xmlenc#sha256"/>
        <DigestValue>PDYcRGZwIvGlD4DWZLBLcZ9CGdsT19AKpdA2Anl6Ilc=</DigestValue>
      </Reference>
    </Manifest>
    <SignatureProperties>
      <SignatureProperty Id="idSignatureTime" Target="#idPackageSignature">
        <mdssi:SignatureTime xmlns:mdssi="http://schemas.openxmlformats.org/package/2006/digital-signature">
          <mdssi:Format>YYYY-MM-DDThh:mm:ssTZD</mdssi:Format>
          <mdssi:Value>2025-05-16T18:48:31Z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VicePresidente</SignatureComments>
          <WindowsVersion>10.0</WindowsVersion>
          <OfficeVersion>16.0.18730/26</OfficeVersion>
          <ApplicationVersion>16.0.18730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2025-05-16T18:48:31Z</xd:SigningTime>
          <xd:SigningCertificate>
            <xd:Cert>
              <xd:CertDigest>
                <DigestMethod Algorithm="http://www.w3.org/2001/04/xmlenc#sha256"/>
                <DigestValue>TfggByVIu0gdN97rxsUJGYNpeYZiANxYeUXfwoLErz0=</DigestValue>
              </xd:CertDigest>
              <xd:IssuerSerial>
                <X509IssuerName>C=PY, O=DOCUMENTA S.A., SERIALNUMBER=RUC80050172-1, CN=CA-DOCUMENTA S.A.</X509IssuerName>
                <X509SerialNumber>5042018248925836650</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VicePresidente</xd:CommitmentTypeQualifier>
            </xd:CommitmentTypeQualifiers>
          </xd:CommitmentTypeIndication>
        </xd:SignedDataObject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2f4d1c-4a35-40b6-96d5-1a9c7e49af38" xsi:nil="true"/>
    <lcf76f155ced4ddcb4097134ff3c332f xmlns="50cd21ce-157e-4cef-a9e1-719e8f6c805e">
      <Terms xmlns="http://schemas.microsoft.com/office/infopath/2007/PartnerControls"/>
    </lcf76f155ced4ddcb4097134ff3c332f>
    <_Flow_SignoffStatus xmlns="50cd21ce-157e-4cef-a9e1-719e8f6c805e" xsi:nil="true"/>
    <Hoa xmlns="50cd21ce-157e-4cef-a9e1-719e8f6c805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F96CCBAA34616448FBC297C7A054588" ma:contentTypeVersion="22" ma:contentTypeDescription="Crear nuevo documento." ma:contentTypeScope="" ma:versionID="40008dce94f2b7d070d43eca094a0645">
  <xsd:schema xmlns:xsd="http://www.w3.org/2001/XMLSchema" xmlns:xs="http://www.w3.org/2001/XMLSchema" xmlns:p="http://schemas.microsoft.com/office/2006/metadata/properties" xmlns:ns2="50cd21ce-157e-4cef-a9e1-719e8f6c805e" xmlns:ns3="e22f4d1c-4a35-40b6-96d5-1a9c7e49af38" targetNamespace="http://schemas.microsoft.com/office/2006/metadata/properties" ma:root="true" ma:fieldsID="bf79da381996e43c69f043e012a749b8" ns2:_="" ns3:_="">
    <xsd:import namespace="50cd21ce-157e-4cef-a9e1-719e8f6c805e"/>
    <xsd:import namespace="e22f4d1c-4a35-40b6-96d5-1a9c7e49af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_Flow_SignoffStatus" minOccurs="0"/>
                <xsd:element ref="ns2:MediaServiceAutoKeyPoints" minOccurs="0"/>
                <xsd:element ref="ns2:MediaServiceKeyPoints" minOccurs="0"/>
                <xsd:element ref="ns2:Hoa"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d21ce-157e-4cef-a9e1-719e8f6c805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Hoa" ma:index="21" nillable="true" ma:displayName="Hoa" ma:format="DateTime" ma:internalName="Hoa">
      <xsd:simpleType>
        <xsd:restriction base="dms:DateTime"/>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70e97bc6-cb06-4325-887b-92c1d206ea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2f4d1c-4a35-40b6-96d5-1a9c7e49af38"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feeac11a-efde-4c4f-bb69-b6af8c8fa618}" ma:internalName="TaxCatchAll" ma:showField="CatchAllData" ma:web="e22f4d1c-4a35-40b6-96d5-1a9c7e49a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DC33E7-A1BE-4739-92A4-D474FD9D3BD6}">
  <ds:schemaRefs>
    <ds:schemaRef ds:uri="http://schemas.microsoft.com/office/2006/metadata/properties"/>
    <ds:schemaRef ds:uri="http://schemas.microsoft.com/office/infopath/2007/PartnerControls"/>
    <ds:schemaRef ds:uri="e22f4d1c-4a35-40b6-96d5-1a9c7e49af38"/>
    <ds:schemaRef ds:uri="50cd21ce-157e-4cef-a9e1-719e8f6c805e"/>
  </ds:schemaRefs>
</ds:datastoreItem>
</file>

<file path=customXml/itemProps2.xml><?xml version="1.0" encoding="utf-8"?>
<ds:datastoreItem xmlns:ds="http://schemas.openxmlformats.org/officeDocument/2006/customXml" ds:itemID="{D61B9735-C2FE-4D4F-8BB2-D046F9A5EBF9}">
  <ds:schemaRefs>
    <ds:schemaRef ds:uri="http://schemas.microsoft.com/sharepoint/v3/contenttype/forms"/>
  </ds:schemaRefs>
</ds:datastoreItem>
</file>

<file path=customXml/itemProps3.xml><?xml version="1.0" encoding="utf-8"?>
<ds:datastoreItem xmlns:ds="http://schemas.openxmlformats.org/officeDocument/2006/customXml" ds:itemID="{22704276-2131-47D7-A2CA-EBF26DE806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cd21ce-157e-4cef-a9e1-719e8f6c805e"/>
    <ds:schemaRef ds:uri="e22f4d1c-4a35-40b6-96d5-1a9c7e49a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EAN</vt:lpstr>
      <vt:lpstr>EIE</vt:lpstr>
      <vt:lpstr>EVA</vt:lpstr>
      <vt:lpstr>EFE</vt:lpstr>
      <vt:lpstr>NOTAS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2025-05-16T15:16:01Z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0x0101008F96CCBAA34616448FBC297C7A054588</vt:lpwstr>
  </property>
  <property fmtid="{D5CDD505-2E9C-101B-9397-08002B2CF9AE}" pid="3" name="MediaServiceImageTags">
    <vt:lpwstr/>
  </property>
</Properties>
</file>