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0_ncr:200_{59A0F62E-44CB-4B52-B581-A992EB010280}" xr6:coauthVersionLast="47" xr6:coauthVersionMax="47" xr10:uidLastSave="{00000000-0000-0000-0000-000000000000}"/>
  <bookViews>
    <workbookView xWindow="-120" yWindow="-120" windowWidth="29040" windowHeight="15720" tabRatio="696" activeTab="4" xr2:uid="{00000000-000D-0000-FFFF-FFFF00000000}"/>
  </bookViews>
  <sheets>
    <sheet name="EAN" sheetId="14" r:id="rId1"/>
    <sheet name="EIE" sheetId="16" r:id="rId2"/>
    <sheet name="EVA" sheetId="19" r:id="rId3"/>
    <sheet name="EFE" sheetId="20" r:id="rId4"/>
    <sheet name="NOTAS" sheetId="2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0" l="1"/>
  <c r="C21" i="20"/>
  <c r="D104" i="21" l="1"/>
  <c r="C14" i="14" l="1"/>
  <c r="D125" i="21"/>
  <c r="C125" i="21"/>
  <c r="B118" i="21"/>
  <c r="B117" i="21"/>
  <c r="G116" i="21"/>
  <c r="K117" i="21"/>
  <c r="J117" i="21"/>
  <c r="I117" i="21"/>
  <c r="H117" i="21"/>
  <c r="F117" i="21"/>
  <c r="E117" i="21"/>
  <c r="D117" i="21"/>
  <c r="C117" i="21"/>
  <c r="L116" i="21"/>
  <c r="L117" i="21" s="1"/>
  <c r="M116" i="21" l="1"/>
  <c r="M117" i="21" s="1"/>
  <c r="G117" i="21"/>
  <c r="B153" i="21" l="1"/>
  <c r="G158" i="21"/>
  <c r="G159" i="21"/>
  <c r="H161" i="21"/>
  <c r="I161" i="21"/>
  <c r="B167" i="21"/>
  <c r="G172" i="21"/>
  <c r="G175" i="21" s="1"/>
  <c r="H175" i="21"/>
  <c r="I175" i="21"/>
  <c r="D21" i="20"/>
  <c r="G161" i="21" l="1"/>
  <c r="D110" i="21"/>
  <c r="C110" i="21"/>
  <c r="D25" i="20"/>
  <c r="D11" i="16"/>
  <c r="C147" i="21" l="1"/>
  <c r="D147" i="21"/>
  <c r="C137" i="21"/>
  <c r="C11" i="16"/>
  <c r="D14" i="14"/>
  <c r="C104" i="21" l="1"/>
  <c r="D18" i="14"/>
  <c r="D131" i="21"/>
  <c r="C131" i="21"/>
  <c r="D19" i="14" l="1"/>
  <c r="E82" i="21" l="1"/>
  <c r="D16" i="16"/>
  <c r="D7" i="20"/>
  <c r="D17" i="16" l="1"/>
  <c r="D27" i="20"/>
  <c r="C16" i="16" l="1"/>
  <c r="C18" i="14"/>
  <c r="C19" i="14" l="1"/>
  <c r="C17" i="16"/>
  <c r="D82" i="21" l="1"/>
  <c r="C7" i="20" l="1"/>
  <c r="C12" i="19"/>
</calcChain>
</file>

<file path=xl/sharedStrings.xml><?xml version="1.0" encoding="utf-8"?>
<sst xmlns="http://schemas.openxmlformats.org/spreadsheetml/2006/main" count="231" uniqueCount="164">
  <si>
    <t>ESTADO DEL ACTIVO NETO</t>
  </si>
  <si>
    <t>ESTADO DE VARIACIÓN DEL ACTIVO NETO</t>
  </si>
  <si>
    <t>ESTADO DE FLUJO DE EFECTIVO</t>
  </si>
  <si>
    <t>NOTAS A LOS ESTADOS FINANCIEROS</t>
  </si>
  <si>
    <t>ÍNDICE</t>
  </si>
  <si>
    <t>FONDO DE INVERSIÓN ECO FORESTAL I</t>
  </si>
  <si>
    <t>En Gs.</t>
  </si>
  <si>
    <t>ACTIVO</t>
  </si>
  <si>
    <t>TOTAL ACTIVO BRUTO</t>
  </si>
  <si>
    <t>PASIVO</t>
  </si>
  <si>
    <t>TOTAL PASIVO</t>
  </si>
  <si>
    <t xml:space="preserve">TOTAL ACTIVO NETO </t>
  </si>
  <si>
    <t>CUOTAS PARTES EN CIRCULACIÓN</t>
  </si>
  <si>
    <t xml:space="preserve">VALOR CUOTA PARTE AL CIERRE </t>
  </si>
  <si>
    <t>ESTADO DE INGRESOS Y EGRESOS</t>
  </si>
  <si>
    <t>INGRESO</t>
  </si>
  <si>
    <t>TOTAL INGRESOS</t>
  </si>
  <si>
    <t>EGRESOS</t>
  </si>
  <si>
    <t>Comisión por Administración</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</si>
  <si>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</si>
  <si>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</si>
  <si>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</si>
  <si>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</si>
  <si>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</si>
  <si>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</si>
  <si>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</si>
  <si>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</si>
  <si>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</si>
  <si>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</si>
  <si>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</si>
  <si>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</si>
  <si>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</si>
  <si>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</si>
  <si>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</si>
  <si>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Cambios en activos y pasivos operativos</t>
  </si>
  <si>
    <t>(Aumento) Disminución Deudores por operaciones</t>
  </si>
  <si>
    <t>Comisiones pagadas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</si>
  <si>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</si>
  <si>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</si>
  <si>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</si>
  <si>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</si>
  <si>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</si>
  <si>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</si>
  <si>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DE INVERSIÓN ECO FORESTAL I, que en adelante se denominará FONDO ECO FORESTAL I, registrado en la Comisión Nacional de Valores de conformidad con la Resolución N.º 39E/21 de fecha 13/10/2021, el cual se regirá por el REGLAMENTO INTERNO, aprobado por Resolución 39E/21 de fecha 13/10/2021. El objeto del FONDO ECO FORESTAL I será invertir en desarrollar plantaciones forestales para la producción de madera de alta calidad destinada a madera aserrada para la construcción o para hacer laminas destinadas a la producción de contrachapados. El FONDO también invertirá en desarrollar plantaciones forestales para la producción de madera de menor calidad para la industria de
la celulosa.. Está dirigido a personas físicas y jurídicas. El riesgo de las Cuotas de Participación estará dado por la naturaleza de los activos que invierta el FONDO, de acuerdo a lo expuesto en la política de inversiones.</t>
  </si>
  <si>
    <t>2) Información sobre la Administradora</t>
  </si>
  <si>
    <t xml:space="preserve">    2.1) Información General</t>
  </si>
  <si>
    <t xml:space="preserve">    2.2) Entidad encargada de la Custodia</t>
  </si>
  <si>
    <t>3) Criterios Contables Aplicados</t>
  </si>
  <si>
    <t>La entidad aplica el principio de lo devengado para el reconocimiento de los ingresos y la imputación de costos.</t>
  </si>
  <si>
    <t>Tipo de cambio comprador</t>
  </si>
  <si>
    <t xml:space="preserve">Tipo de cambio vendedor       </t>
  </si>
  <si>
    <t>a) Posición en Moneda Extranjera:</t>
  </si>
  <si>
    <t>TOTAL</t>
  </si>
  <si>
    <t>_Información Estadística</t>
  </si>
  <si>
    <t>MES</t>
  </si>
  <si>
    <t>VALOR CUOTA</t>
  </si>
  <si>
    <t>PATRIMONIO NETO DEL FONDO</t>
  </si>
  <si>
    <t>N° DE PARTICIPES</t>
  </si>
  <si>
    <t>ENERO</t>
  </si>
  <si>
    <t>FEBRERO</t>
  </si>
  <si>
    <t>MARZO</t>
  </si>
  <si>
    <t>4) Composición de las Cuentas</t>
  </si>
  <si>
    <t>CUENTAS</t>
  </si>
  <si>
    <t>Banco GNB Paraguay</t>
  </si>
  <si>
    <t>ANEXO I</t>
  </si>
  <si>
    <t>COMPOSICION DE LAS INVERSIONES DEL FONDO</t>
  </si>
  <si>
    <t>(GUARANÍES)</t>
  </si>
  <si>
    <t>Instrumento</t>
  </si>
  <si>
    <t>Sector</t>
  </si>
  <si>
    <t>País</t>
  </si>
  <si>
    <t>Fecha
Compra</t>
  </si>
  <si>
    <t>Moneda</t>
  </si>
  <si>
    <t>Monto</t>
  </si>
  <si>
    <t>Val. Compra</t>
  </si>
  <si>
    <t>Val. Contable</t>
  </si>
  <si>
    <t>%
De las Inversiones con Relac. al Pat. Neto del Fondo</t>
  </si>
  <si>
    <t>Proyecto Forestal I</t>
  </si>
  <si>
    <t>Forestal</t>
  </si>
  <si>
    <t>Paraguay</t>
  </si>
  <si>
    <t>Gs</t>
  </si>
  <si>
    <t>Fondo Mutuo Disponible GS</t>
  </si>
  <si>
    <t>Financiero</t>
  </si>
  <si>
    <t>TOTAL DISPONIBILIDADES</t>
  </si>
  <si>
    <t xml:space="preserve">-   </t>
  </si>
  <si>
    <t>TOTAL COMISION ACUMULADA</t>
  </si>
  <si>
    <t>(-) TOTAL DEVOLUCION DE COMISION</t>
  </si>
  <si>
    <t>TOTAL GENERAL</t>
  </si>
  <si>
    <t>b) Diferencia de Cambio en Moneda Extranjera:</t>
  </si>
  <si>
    <t>Resultado por Tenencia</t>
  </si>
  <si>
    <t>Comité de Vigilancia</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</si>
  <si>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</si>
  <si>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r>
      <t xml:space="preserve">El Fondo Eco Forestal I solo opera en moneda local, por eso no cuenta con reporte sobre </t>
    </r>
    <r>
      <rPr>
        <i/>
        <u/>
        <sz val="11"/>
        <color theme="1"/>
        <rFont val="Gantari"/>
      </rPr>
      <t>Posición en Moneda Extranjera.</t>
    </r>
  </si>
  <si>
    <r>
      <t xml:space="preserve">El Fondo Eco Forestal Mantiene sus operaciones exclusivamente en moneda local, razón por la cual no arroja saldo con </t>
    </r>
    <r>
      <rPr>
        <i/>
        <u/>
        <sz val="11"/>
        <color theme="1"/>
        <rFont val="Gantari"/>
      </rPr>
      <t>Diferencia de Cambio en Moneda Extranjera</t>
    </r>
  </si>
  <si>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</si>
  <si>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r>
      <t xml:space="preserve">Resultado por tenencia de inversiones </t>
    </r>
    <r>
      <rPr>
        <b/>
        <sz val="11"/>
        <color theme="1"/>
        <rFont val="Gantari"/>
      </rPr>
      <t>Nota 4.5</t>
    </r>
  </si>
  <si>
    <r>
      <t xml:space="preserve">Disponibilidades </t>
    </r>
    <r>
      <rPr>
        <b/>
        <sz val="11"/>
        <color rgb="FF000000"/>
        <rFont val="Gantari"/>
      </rPr>
      <t>Nota 4.1</t>
    </r>
  </si>
  <si>
    <r>
      <t xml:space="preserve">Otros Créditos </t>
    </r>
    <r>
      <rPr>
        <b/>
        <sz val="11"/>
        <color theme="1"/>
        <rFont val="Gantari"/>
      </rPr>
      <t>Nota 4.2</t>
    </r>
  </si>
  <si>
    <r>
      <t xml:space="preserve">Comisiones a pagar a la administradora </t>
    </r>
    <r>
      <rPr>
        <b/>
        <sz val="11"/>
        <color rgb="FF000000"/>
        <rFont val="Gantari"/>
      </rPr>
      <t>Nota 4.4</t>
    </r>
  </si>
  <si>
    <t>Cadiem AFPISA, es la encargada de la custodia de activos del Fondo. Si hubiese títulos físicos serán resguardados en una Caja de Valores del Paraguay.</t>
  </si>
  <si>
    <t>La comisión de administración que se está utilizando es de 2,0% anual más IVA. Esta comisión se calcula diariamente de los fondos bajo manejo y se pagan mensualmente a la administradora, generalmente el primer día hábil siguiente al cierre del mes anterior.</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</si>
  <si>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</si>
  <si>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Inversión Forestal</t>
  </si>
  <si>
    <t>Alquiler de Pasturas</t>
  </si>
  <si>
    <t>OTROS EGRESOS</t>
  </si>
  <si>
    <r>
      <t xml:space="preserve">Inversiones </t>
    </r>
    <r>
      <rPr>
        <b/>
        <u/>
        <sz val="11"/>
        <rFont val="Gantari"/>
      </rPr>
      <t>Anexo I</t>
    </r>
  </si>
  <si>
    <t>IVA Crédito</t>
  </si>
  <si>
    <r>
      <t xml:space="preserve">    </t>
    </r>
    <r>
      <rPr>
        <b/>
        <sz val="11"/>
        <color theme="1"/>
        <rFont val="Gantari"/>
      </rPr>
      <t xml:space="preserve">4.2) </t>
    </r>
    <r>
      <rPr>
        <b/>
        <u/>
        <sz val="11"/>
        <color theme="1"/>
        <rFont val="Gantari"/>
      </rPr>
      <t>Otros Créditos</t>
    </r>
    <r>
      <rPr>
        <u/>
        <sz val="11"/>
        <color theme="1"/>
        <rFont val="Gantari"/>
      </rPr>
      <t>:</t>
    </r>
    <r>
      <rPr>
        <sz val="11"/>
        <color theme="1"/>
        <rFont val="Gantari"/>
      </rPr>
      <t xml:space="preserve"> Esta compuesta por los siguientes saldos.</t>
    </r>
  </si>
  <si>
    <t>Otros Ingresos</t>
  </si>
  <si>
    <t>TOTAL AL 31/12/2024</t>
  </si>
  <si>
    <t>OTROS INGRESOS</t>
  </si>
  <si>
    <t>Ingresos Varios</t>
  </si>
  <si>
    <t>Otros Gastos Administrativos</t>
  </si>
  <si>
    <r>
      <t xml:space="preserve">    </t>
    </r>
    <r>
      <rPr>
        <b/>
        <sz val="11"/>
        <color theme="1"/>
        <rFont val="Gantari"/>
      </rPr>
      <t xml:space="preserve">4.3) </t>
    </r>
    <r>
      <rPr>
        <b/>
        <u/>
        <sz val="11"/>
        <color theme="1"/>
        <rFont val="Gantari"/>
      </rPr>
      <t xml:space="preserve">Bienes de uso: </t>
    </r>
    <r>
      <rPr>
        <sz val="11"/>
        <color theme="1"/>
        <rFont val="Gantari"/>
      </rPr>
      <t>Los bienes de uso están registrados de acuerdo a los siguientes criterios:</t>
    </r>
  </si>
  <si>
    <t>Retetención de Impuestos</t>
  </si>
  <si>
    <t>Ingresos Ordinarios</t>
  </si>
  <si>
    <t>Proveedores</t>
  </si>
  <si>
    <t>Crédito Fiscal</t>
  </si>
  <si>
    <t>Fondo Mutuo</t>
  </si>
  <si>
    <r>
      <t xml:space="preserve">Rodados </t>
    </r>
    <r>
      <rPr>
        <b/>
        <sz val="11"/>
        <color theme="1"/>
        <rFont val="Gantari"/>
      </rPr>
      <t>Nota 4.3</t>
    </r>
  </si>
  <si>
    <r>
      <t xml:space="preserve">    </t>
    </r>
    <r>
      <rPr>
        <b/>
        <sz val="11"/>
        <color theme="1"/>
        <rFont val="Gantari"/>
      </rPr>
      <t xml:space="preserve">4.4) </t>
    </r>
    <r>
      <rPr>
        <b/>
        <u/>
        <sz val="11"/>
        <color theme="1"/>
        <rFont val="Gantari"/>
      </rPr>
      <t>Comisión a Pagar a la Administradora</t>
    </r>
    <r>
      <rPr>
        <u/>
        <sz val="11"/>
        <color theme="1"/>
        <rFont val="Gantari"/>
      </rPr>
      <t>:</t>
    </r>
    <r>
      <rPr>
        <sz val="11"/>
        <color theme="1"/>
        <rFont val="Gantari"/>
      </rPr>
      <t xml:space="preserve"> Incluye las comisiones de administración, las cuales se liquidan el primer día hábil del mes siguiente.</t>
    </r>
  </si>
  <si>
    <r>
      <t xml:space="preserve">    </t>
    </r>
    <r>
      <rPr>
        <b/>
        <sz val="11"/>
        <color theme="1"/>
        <rFont val="Gantari"/>
      </rPr>
      <t xml:space="preserve">4.5) </t>
    </r>
    <r>
      <rPr>
        <b/>
        <u/>
        <sz val="11"/>
        <color theme="1"/>
        <rFont val="Gantari"/>
      </rPr>
      <t>Resultado por Tenencia de Inversiones</t>
    </r>
    <r>
      <rPr>
        <u/>
        <sz val="11"/>
        <color theme="1"/>
        <rFont val="Gantari"/>
      </rPr>
      <t>:</t>
    </r>
    <r>
      <rPr>
        <sz val="11"/>
        <color theme="1"/>
        <rFont val="Gantari"/>
      </rPr>
      <t xml:space="preserve"> Esta cuenta refleja los rendimientos obtenidos por el fondo a partir de la inversión de su liquidez en participaciones de otros fondos durante el período.</t>
    </r>
  </si>
  <si>
    <r>
      <t xml:space="preserve">Otros Egresos </t>
    </r>
    <r>
      <rPr>
        <b/>
        <sz val="11"/>
        <color theme="1"/>
        <rFont val="Gantari"/>
      </rPr>
      <t>Nota 4.6</t>
    </r>
  </si>
  <si>
    <r>
      <t xml:space="preserve">    </t>
    </r>
    <r>
      <rPr>
        <b/>
        <sz val="11"/>
        <color theme="1"/>
        <rFont val="Gantari"/>
      </rPr>
      <t xml:space="preserve">4.6)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</si>
  <si>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t>La valorización de las inversiones aplicadas en el fondo están constituidas su valor de costo histórico.</t>
  </si>
  <si>
    <t>(Aumento) Disminución Intereses a Cobrar</t>
  </si>
  <si>
    <t>Aumento (Disminución) en Otros Pasivos</t>
  </si>
  <si>
    <t>Gastos a Devengar</t>
  </si>
  <si>
    <t>Gastos de Asamblea</t>
  </si>
  <si>
    <t>Depreciacion Rodados</t>
  </si>
  <si>
    <t>Multas y Recargos</t>
  </si>
  <si>
    <t>VALORES DE ORIGEN</t>
  </si>
  <si>
    <t>DEPRECIACIONES</t>
  </si>
  <si>
    <t>NETO RESULTANTE</t>
  </si>
  <si>
    <t>VALORES AL INCIO</t>
  </si>
  <si>
    <t>ALTAS</t>
  </si>
  <si>
    <t>BAJAS</t>
  </si>
  <si>
    <t>REVALUO DEL PERIODO</t>
  </si>
  <si>
    <t>VALORES AL CIERRE</t>
  </si>
  <si>
    <t>ACUMULADA AL INICIO</t>
  </si>
  <si>
    <t>DEPRECIACIÓN DEL PERIODO</t>
  </si>
  <si>
    <t>ACUMULADAS AL CIERRE</t>
  </si>
  <si>
    <t>Rodados</t>
  </si>
  <si>
    <t>c) Gastos Operacionales y comisión de la Sociedad Administradora:</t>
  </si>
  <si>
    <t>Las 4 Notas  y el Anexo I que acompañan son parte integrante de estos Estados Financieros</t>
  </si>
  <si>
    <t>Correspondiente al 30/06/2025 comparativo con el periodo 30/06/2024</t>
  </si>
  <si>
    <t>Cuentas a cobrar</t>
  </si>
  <si>
    <t>TOTAL AL 30/06/2025</t>
  </si>
  <si>
    <t xml:space="preserve">El período que cubre los Estados Contables es del 01 de enero al 30 de junio del 2025 de forma comparativa con el mismo periodo del año anterior. </t>
  </si>
  <si>
    <t>1ER. TRIMESTRE</t>
  </si>
  <si>
    <t>2DO. TRIMESTRE</t>
  </si>
  <si>
    <t>ABRIL</t>
  </si>
  <si>
    <t>MAYO</t>
  </si>
  <si>
    <t>JUNIO</t>
  </si>
  <si>
    <t>Fondo Disponible Gs.</t>
  </si>
  <si>
    <t>Seguros Pagados</t>
  </si>
  <si>
    <t>Papeleria y Utiles de Oficina</t>
  </si>
  <si>
    <t>Tasa, Patente e Impuesto</t>
  </si>
  <si>
    <t>Correspondiente al 30/06/2025 comparativo con el periodo 31/12/2024</t>
  </si>
  <si>
    <t>-</t>
  </si>
  <si>
    <t>2do Trimestre 2025</t>
  </si>
  <si>
    <r>
      <t xml:space="preserve">Comisión por Administración </t>
    </r>
    <r>
      <rPr>
        <b/>
        <sz val="11"/>
        <color theme="1"/>
        <rFont val="Gantari"/>
      </rPr>
      <t>Nota 3.C</t>
    </r>
  </si>
  <si>
    <t>Tipo de cambio BCP</t>
  </si>
  <si>
    <t>Tipo de cambio unico</t>
  </si>
  <si>
    <t>Las partidas de activos y pasivos en moneda extranjera fueron valuadas al tipo de cambio de cierre proporcionado por la Dirección Nacional de Ingresos Tributarios (DNIT), hasta el mes de diciembre del 2024, el cual no difiere significativamente respecto del vigente en el mercado libre de cambios, y de acuerdo a la Resolución SV. SG.N° 00003/2024 se considera la cotización Referencial Mensual, publicada por el Banco Central del Paraguay.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</si>
</sst>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64" formatCode="_ * #,##0.00_ ;_ * \-#,##0.00_ ;_ * &quot;-&quot;_ ;_ @_ "/>
    <numFmt numFmtId="165" formatCode="_(* #,##0.00_);_(* \(#,##0.00\);_(* &quot;-&quot;??_);_(@_)"/>
    <numFmt numFmtId="166" formatCode="#,##0_);\(#,##0\);\ &quot;-&quot;_)"/>
    <numFmt numFmtId="167" formatCode="[$-409]mmm\-yy;@"/>
    <numFmt numFmtId="168" formatCode="_(* #,##0.00_);_(* \(#,##0.00\);_(* &quot;-&quot;_);_(@_)"/>
  </numFmts>
  <fonts count="24"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Gantari"/>
    </font>
    <font>
      <u/>
      <sz val="11"/>
      <color theme="10"/>
      <name val="Gantari"/>
    </font>
    <font>
      <b/>
      <sz val="11"/>
      <name val="Gantari"/>
    </font>
    <font>
      <b/>
      <sz val="11"/>
      <color indexed="72"/>
      <name val="Gantari"/>
    </font>
    <font>
      <sz val="11"/>
      <color indexed="8"/>
      <name val="Gantari"/>
    </font>
    <font>
      <b/>
      <sz val="11"/>
      <color indexed="8"/>
      <name val="Gantari"/>
    </font>
    <font>
      <sz val="11"/>
      <name val="Gantari"/>
    </font>
    <font>
      <b/>
      <u/>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b/>
      <sz val="11"/>
      <color rgb="FF000000"/>
      <name val="Gantari"/>
    </font>
    <font>
      <sz val="11"/>
      <color rgb="FFFF0000"/>
      <name val="Gantari"/>
    </font>
    <font>
      <u/>
      <sz val="11"/>
      <name val="Gantari"/>
    </font>
    <font>
      <b/>
      <u/>
      <sz val="11"/>
      <name val="Gantari"/>
    </font>
  </fonts>
  <fills count="5">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5"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cellStyleXfs>
  <cellXfs count="226">
    <xf numFmtId="0" fontId="0" fillId="0" borderId="0" xfId="0"/>
    <xf numFmtId="0" fontId="7" fillId="0" borderId="0" xfId="0" applyFont="1"/>
    <xf numFmtId="0" fontId="8" fillId="0" borderId="0" xfId="9" applyFont="1"/>
    <xf numFmtId="0" fontId="9" fillId="0" borderId="14" xfId="2" applyFont="1" applyBorder="1" applyAlignment="1">
      <alignment horizontal="centerContinuous" vertical="top"/>
    </xf>
    <xf numFmtId="0" fontId="10" fillId="0" borderId="5" xfId="2" applyFont="1" applyBorder="1" applyAlignment="1">
      <alignment horizontal="centerContinuous" vertical="top"/>
    </xf>
    <xf numFmtId="0" fontId="10" fillId="0" borderId="6" xfId="2" applyFont="1" applyBorder="1" applyAlignment="1">
      <alignment horizontal="centerContinuous" vertical="top"/>
    </xf>
    <xf numFmtId="0" fontId="10" fillId="0" borderId="7" xfId="2" applyFont="1" applyBorder="1" applyAlignment="1">
      <alignment horizontal="centerContinuous" vertical="top"/>
    </xf>
    <xf numFmtId="14" fontId="10" fillId="0" borderId="5" xfId="2" applyNumberFormat="1" applyFont="1" applyBorder="1" applyAlignment="1">
      <alignment horizontal="centerContinuous" vertical="top"/>
    </xf>
    <xf numFmtId="0" fontId="10" fillId="0" borderId="2" xfId="2" applyFont="1" applyBorder="1" applyAlignment="1">
      <alignment horizontal="center" vertical="center" wrapText="1"/>
    </xf>
    <xf numFmtId="0" fontId="11" fillId="0" borderId="10" xfId="0" applyFont="1" applyBorder="1" applyAlignment="1">
      <alignment horizontal="left" vertical="top"/>
    </xf>
    <xf numFmtId="0" fontId="11" fillId="0" borderId="11" xfId="0" applyFont="1" applyBorder="1" applyAlignment="1">
      <alignment vertical="top"/>
    </xf>
    <xf numFmtId="14" fontId="11" fillId="0" borderId="11" xfId="0" applyNumberFormat="1" applyFont="1" applyBorder="1" applyAlignment="1">
      <alignment horizontal="center" vertical="top"/>
    </xf>
    <xf numFmtId="0" fontId="11" fillId="0" borderId="11" xfId="0" applyFont="1" applyBorder="1" applyAlignment="1">
      <alignment horizontal="center" vertical="top"/>
    </xf>
    <xf numFmtId="41" fontId="11" fillId="0" borderId="11" xfId="1" applyFont="1" applyBorder="1" applyAlignment="1">
      <alignment horizontal="right" vertical="top"/>
    </xf>
    <xf numFmtId="0" fontId="11" fillId="0" borderId="13" xfId="0" applyFont="1" applyBorder="1" applyAlignment="1">
      <alignment horizontal="left" vertical="top"/>
    </xf>
    <xf numFmtId="0" fontId="11" fillId="0" borderId="14" xfId="0" applyFont="1" applyBorder="1" applyAlignment="1">
      <alignment horizontal="center" vertical="top"/>
    </xf>
    <xf numFmtId="0" fontId="11" fillId="0" borderId="14" xfId="0" applyFont="1" applyBorder="1" applyAlignment="1">
      <alignment vertical="top"/>
    </xf>
    <xf numFmtId="14" fontId="11" fillId="0" borderId="14" xfId="0" applyNumberFormat="1" applyFont="1" applyBorder="1" applyAlignment="1">
      <alignment horizontal="center" vertical="top"/>
    </xf>
    <xf numFmtId="41" fontId="11" fillId="0" borderId="14" xfId="1" applyFont="1" applyBorder="1" applyAlignment="1">
      <alignment horizontal="right" vertical="top"/>
    </xf>
    <xf numFmtId="0" fontId="11" fillId="0" borderId="14" xfId="0" applyFont="1" applyBorder="1" applyAlignment="1">
      <alignment horizontal="left" vertical="top"/>
    </xf>
    <xf numFmtId="0" fontId="11" fillId="0" borderId="8" xfId="0" applyFont="1" applyBorder="1" applyAlignment="1">
      <alignment horizontal="left" vertical="top"/>
    </xf>
    <xf numFmtId="0" fontId="11" fillId="0" borderId="0" xfId="0" applyFont="1" applyAlignment="1">
      <alignment horizontal="left" vertical="top"/>
    </xf>
    <xf numFmtId="0" fontId="12" fillId="0" borderId="0" xfId="0" applyFont="1" applyAlignment="1">
      <alignment vertical="top"/>
    </xf>
    <xf numFmtId="41" fontId="12" fillId="0" borderId="0" xfId="1" applyFont="1" applyBorder="1" applyAlignment="1" applyProtection="1">
      <alignment horizontal="right" vertical="top"/>
    </xf>
    <xf numFmtId="0" fontId="11" fillId="0" borderId="9" xfId="0" applyFont="1" applyBorder="1" applyAlignment="1">
      <alignment horizontal="left" vertical="top"/>
    </xf>
    <xf numFmtId="0" fontId="14" fillId="0" borderId="14" xfId="0" applyFont="1" applyBorder="1" applyAlignment="1">
      <alignment vertical="top"/>
    </xf>
    <xf numFmtId="41" fontId="12" fillId="0" borderId="14" xfId="1" applyFont="1" applyBorder="1" applyAlignment="1" applyProtection="1">
      <alignment horizontal="right" vertical="top"/>
    </xf>
    <xf numFmtId="41" fontId="7" fillId="0" borderId="0" xfId="0" applyNumberFormat="1" applyFont="1"/>
    <xf numFmtId="43" fontId="7" fillId="0" borderId="0" xfId="0" applyNumberFormat="1" applyFont="1"/>
    <xf numFmtId="10" fontId="7" fillId="0" borderId="0" xfId="10" applyNumberFormat="1" applyFont="1"/>
    <xf numFmtId="0" fontId="15" fillId="0" borderId="0" xfId="0" applyFont="1" applyAlignment="1">
      <alignment horizontal="left" wrapText="1"/>
    </xf>
    <xf numFmtId="0" fontId="7" fillId="0" borderId="0" xfId="0" applyFont="1" applyAlignment="1">
      <alignment horizontal="left" vertical="top" wrapText="1"/>
    </xf>
    <xf numFmtId="0" fontId="15" fillId="0" borderId="0" xfId="0" applyFont="1" applyAlignment="1">
      <alignment horizontal="left" vertical="center" wrapText="1"/>
    </xf>
    <xf numFmtId="0" fontId="7" fillId="0" borderId="0" xfId="0" applyFont="1" applyAlignment="1">
      <alignment horizontal="left"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7" fillId="0" borderId="1" xfId="0" applyFont="1" applyBorder="1" applyAlignment="1">
      <alignment horizontal="justify" vertical="center"/>
    </xf>
    <xf numFmtId="164" fontId="7" fillId="0" borderId="1" xfId="1" applyNumberFormat="1" applyFont="1" applyBorder="1" applyAlignment="1">
      <alignment horizontal="center" vertical="center"/>
    </xf>
    <xf numFmtId="0" fontId="15" fillId="0" borderId="0" xfId="0" applyFont="1"/>
    <xf numFmtId="0" fontId="15" fillId="0" borderId="0" xfId="0" applyFont="1" applyAlignment="1">
      <alignment wrapText="1"/>
    </xf>
    <xf numFmtId="41" fontId="7" fillId="0" borderId="2" xfId="1" applyFont="1" applyBorder="1" applyAlignment="1">
      <alignment horizontal="center" vertical="center"/>
    </xf>
    <xf numFmtId="41" fontId="15" fillId="0" borderId="1" xfId="1" applyFont="1" applyFill="1" applyBorder="1" applyAlignment="1">
      <alignment horizontal="center" vertical="center"/>
    </xf>
    <xf numFmtId="0" fontId="15" fillId="0" borderId="1" xfId="0" applyFont="1" applyBorder="1" applyAlignment="1">
      <alignment horizontal="center" vertical="center" wrapText="1"/>
    </xf>
    <xf numFmtId="0" fontId="7" fillId="0" borderId="8" xfId="0" applyFont="1" applyBorder="1"/>
    <xf numFmtId="0" fontId="7" fillId="0" borderId="3" xfId="0" applyFont="1" applyBorder="1"/>
    <xf numFmtId="41" fontId="7" fillId="0" borderId="2" xfId="1" applyFont="1" applyBorder="1"/>
    <xf numFmtId="41" fontId="7" fillId="0" borderId="3" xfId="1" applyFont="1" applyBorder="1"/>
    <xf numFmtId="41" fontId="7" fillId="0" borderId="4" xfId="1" applyFont="1" applyBorder="1"/>
    <xf numFmtId="41" fontId="7" fillId="0" borderId="0" xfId="1" applyFont="1" applyFill="1" applyBorder="1" applyAlignment="1">
      <alignment horizontal="center" vertical="center"/>
    </xf>
    <xf numFmtId="0" fontId="15" fillId="0" borderId="2" xfId="0" applyFont="1" applyBorder="1" applyAlignment="1">
      <alignment horizontal="center" vertical="center"/>
    </xf>
    <xf numFmtId="41" fontId="15" fillId="0" borderId="1" xfId="1" applyFont="1" applyFill="1" applyBorder="1"/>
    <xf numFmtId="0" fontId="15" fillId="0" borderId="0" xfId="0" applyFont="1" applyAlignment="1">
      <alignment horizontal="center" vertical="center"/>
    </xf>
    <xf numFmtId="164" fontId="15" fillId="0" borderId="0" xfId="1" applyNumberFormat="1" applyFont="1" applyFill="1" applyBorder="1"/>
    <xf numFmtId="0" fontId="7" fillId="0" borderId="1" xfId="0" applyFont="1" applyBorder="1"/>
    <xf numFmtId="41" fontId="7" fillId="0" borderId="12" xfId="1" applyFont="1" applyBorder="1"/>
    <xf numFmtId="41" fontId="7" fillId="0" borderId="0" xfId="0" applyNumberFormat="1" applyFont="1" applyAlignment="1">
      <alignment horizontal="left" vertical="top" wrapText="1"/>
    </xf>
    <xf numFmtId="41" fontId="15" fillId="0" borderId="7" xfId="1" applyFont="1" applyBorder="1"/>
    <xf numFmtId="41" fontId="7" fillId="0" borderId="1" xfId="1" applyFont="1" applyBorder="1"/>
    <xf numFmtId="41" fontId="15" fillId="0" borderId="1" xfId="1" applyFont="1" applyBorder="1" applyAlignment="1">
      <alignment horizontal="center" vertical="center"/>
    </xf>
    <xf numFmtId="0" fontId="15" fillId="0" borderId="0" xfId="0" applyFont="1" applyAlignment="1">
      <alignment horizontal="center"/>
    </xf>
    <xf numFmtId="0" fontId="15" fillId="0" borderId="1" xfId="0" applyFont="1" applyBorder="1"/>
    <xf numFmtId="41" fontId="15" fillId="0" borderId="1" xfId="1" applyFont="1" applyBorder="1"/>
    <xf numFmtId="0" fontId="16" fillId="0" borderId="8" xfId="0" applyFont="1" applyBorder="1"/>
    <xf numFmtId="0" fontId="15" fillId="0" borderId="8" xfId="0" applyFont="1" applyBorder="1"/>
    <xf numFmtId="0" fontId="15" fillId="0" borderId="1" xfId="0" applyFont="1" applyBorder="1" applyAlignment="1">
      <alignment horizontal="left" vertical="center" wrapText="1"/>
    </xf>
    <xf numFmtId="0" fontId="15" fillId="0" borderId="1" xfId="0" applyFont="1" applyBorder="1" applyAlignment="1">
      <alignment horizontal="left" wrapText="1"/>
    </xf>
    <xf numFmtId="41" fontId="7" fillId="0" borderId="0" xfId="1" applyFont="1"/>
    <xf numFmtId="0" fontId="15" fillId="0" borderId="1" xfId="0" applyFont="1" applyBorder="1" applyAlignment="1">
      <alignment horizontal="center"/>
    </xf>
    <xf numFmtId="14" fontId="15" fillId="0" borderId="1" xfId="0" applyNumberFormat="1" applyFont="1" applyBorder="1" applyAlignment="1">
      <alignment horizontal="center"/>
    </xf>
    <xf numFmtId="164" fontId="7" fillId="0" borderId="0" xfId="1" applyNumberFormat="1" applyFont="1"/>
    <xf numFmtId="0" fontId="15" fillId="0" borderId="2" xfId="0" applyFont="1" applyBorder="1"/>
    <xf numFmtId="41" fontId="7" fillId="0" borderId="3" xfId="1" applyFont="1" applyFill="1" applyBorder="1"/>
    <xf numFmtId="0" fontId="15" fillId="0" borderId="4" xfId="0" applyFont="1" applyBorder="1"/>
    <xf numFmtId="41" fontId="15" fillId="0" borderId="4" xfId="1" applyFont="1" applyBorder="1"/>
    <xf numFmtId="0" fontId="20" fillId="2" borderId="1" xfId="0" applyFont="1" applyFill="1" applyBorder="1" applyAlignment="1">
      <alignment vertical="center"/>
    </xf>
    <xf numFmtId="0" fontId="18" fillId="2" borderId="3" xfId="0" applyFont="1" applyFill="1" applyBorder="1" applyAlignment="1">
      <alignment horizontal="left" vertical="center"/>
    </xf>
    <xf numFmtId="0" fontId="18" fillId="2" borderId="3" xfId="0" applyFont="1" applyFill="1" applyBorder="1" applyAlignment="1">
      <alignment vertical="center"/>
    </xf>
    <xf numFmtId="164" fontId="7" fillId="0" borderId="0" xfId="0" applyNumberFormat="1" applyFont="1"/>
    <xf numFmtId="0" fontId="15" fillId="3" borderId="0" xfId="0" applyFont="1" applyFill="1" applyAlignment="1">
      <alignment horizontal="centerContinuous"/>
    </xf>
    <xf numFmtId="0" fontId="16" fillId="0" borderId="0" xfId="0" applyFont="1" applyAlignment="1">
      <alignment horizontal="centerContinuous"/>
    </xf>
    <xf numFmtId="0" fontId="15" fillId="0" borderId="0" xfId="0" applyFont="1" applyAlignment="1">
      <alignment horizontal="centerContinuous"/>
    </xf>
    <xf numFmtId="9" fontId="14" fillId="0" borderId="15" xfId="10" applyFont="1" applyBorder="1" applyAlignment="1">
      <alignment vertical="top"/>
    </xf>
    <xf numFmtId="2" fontId="12" fillId="0" borderId="9" xfId="0" applyNumberFormat="1" applyFont="1" applyBorder="1" applyAlignment="1">
      <alignment vertical="top"/>
    </xf>
    <xf numFmtId="0" fontId="18" fillId="0" borderId="3" xfId="0" applyFont="1" applyBorder="1" applyAlignment="1">
      <alignment horizontal="left" vertical="top"/>
    </xf>
    <xf numFmtId="41" fontId="7" fillId="0" borderId="0" xfId="1" applyFont="1" applyFill="1"/>
    <xf numFmtId="41" fontId="21" fillId="0" borderId="0" xfId="1" applyFont="1"/>
    <xf numFmtId="10" fontId="11" fillId="0" borderId="12" xfId="10" applyNumberFormat="1" applyFont="1" applyFill="1" applyBorder="1" applyAlignment="1" applyProtection="1">
      <alignment vertical="top"/>
    </xf>
    <xf numFmtId="10" fontId="11" fillId="0" borderId="15" xfId="10" applyNumberFormat="1" applyFont="1" applyFill="1" applyBorder="1" applyAlignment="1" applyProtection="1">
      <alignment vertical="top"/>
    </xf>
    <xf numFmtId="0" fontId="20" fillId="2" borderId="2" xfId="0" applyFont="1" applyFill="1" applyBorder="1" applyAlignment="1">
      <alignment horizontal="center" vertical="center"/>
    </xf>
    <xf numFmtId="0" fontId="20" fillId="2" borderId="4" xfId="0" applyFont="1" applyFill="1" applyBorder="1" applyAlignment="1">
      <alignment vertical="center"/>
    </xf>
    <xf numFmtId="0" fontId="18" fillId="2" borderId="10" xfId="0" applyFont="1" applyFill="1" applyBorder="1" applyAlignment="1">
      <alignment vertical="center"/>
    </xf>
    <xf numFmtId="0" fontId="22" fillId="2" borderId="8" xfId="9" applyFont="1" applyFill="1" applyBorder="1" applyAlignment="1">
      <alignment vertical="center"/>
    </xf>
    <xf numFmtId="0" fontId="13" fillId="2" borderId="8" xfId="9" applyFont="1" applyFill="1" applyBorder="1" applyAlignment="1">
      <alignment vertical="center"/>
    </xf>
    <xf numFmtId="0" fontId="7" fillId="0" borderId="13" xfId="0" applyFont="1" applyBorder="1"/>
    <xf numFmtId="164" fontId="15" fillId="0" borderId="1" xfId="1" applyNumberFormat="1" applyFont="1" applyBorder="1"/>
    <xf numFmtId="164" fontId="15" fillId="0" borderId="7" xfId="1" applyNumberFormat="1" applyFont="1" applyBorder="1"/>
    <xf numFmtId="0" fontId="7" fillId="0" borderId="10" xfId="0" applyFont="1" applyBorder="1"/>
    <xf numFmtId="164" fontId="7" fillId="0" borderId="12" xfId="1" applyNumberFormat="1" applyFont="1" applyBorder="1"/>
    <xf numFmtId="41" fontId="7" fillId="0" borderId="9" xfId="1" applyFont="1" applyBorder="1" applyAlignment="1">
      <alignment horizontal="center" vertical="center"/>
    </xf>
    <xf numFmtId="41" fontId="7" fillId="0" borderId="3" xfId="1" applyFont="1" applyBorder="1" applyAlignment="1">
      <alignment horizontal="center" vertical="center"/>
    </xf>
    <xf numFmtId="41" fontId="7" fillId="0" borderId="4" xfId="1" applyFont="1" applyBorder="1" applyAlignment="1">
      <alignment horizontal="center" vertical="center"/>
    </xf>
    <xf numFmtId="41" fontId="18" fillId="0" borderId="0" xfId="1" applyFont="1" applyBorder="1"/>
    <xf numFmtId="41" fontId="7" fillId="0" borderId="0" xfId="1" applyFont="1" applyBorder="1" applyAlignment="1">
      <alignment horizontal="right" vertical="center"/>
    </xf>
    <xf numFmtId="41" fontId="7" fillId="0" borderId="9" xfId="1" applyFont="1" applyBorder="1"/>
    <xf numFmtId="41" fontId="7" fillId="0" borderId="1" xfId="1" applyFont="1" applyFill="1" applyBorder="1"/>
    <xf numFmtId="0" fontId="7" fillId="0" borderId="0" xfId="0" applyFont="1" applyAlignment="1">
      <alignment horizontal="justify" vertical="top" wrapText="1"/>
    </xf>
    <xf numFmtId="41" fontId="15" fillId="0" borderId="2" xfId="1" applyFont="1" applyBorder="1"/>
    <xf numFmtId="41" fontId="15" fillId="0" borderId="0" xfId="0" applyNumberFormat="1" applyFont="1" applyAlignment="1">
      <alignment horizontal="left"/>
    </xf>
    <xf numFmtId="14" fontId="15" fillId="0" borderId="1" xfId="1" applyNumberFormat="1" applyFont="1" applyBorder="1" applyAlignment="1">
      <alignment horizontal="center" vertical="center"/>
    </xf>
    <xf numFmtId="10" fontId="11" fillId="0" borderId="15" xfId="10" applyNumberFormat="1" applyFont="1" applyBorder="1" applyAlignment="1" applyProtection="1">
      <alignment vertical="top"/>
    </xf>
    <xf numFmtId="0" fontId="18" fillId="2" borderId="8" xfId="0" applyFont="1" applyFill="1" applyBorder="1" applyAlignment="1">
      <alignment vertical="center"/>
    </xf>
    <xf numFmtId="41" fontId="15" fillId="0" borderId="0" xfId="1" applyFont="1" applyAlignment="1">
      <alignment horizontal="center"/>
    </xf>
    <xf numFmtId="41" fontId="15" fillId="0" borderId="6" xfId="1" applyFont="1" applyBorder="1"/>
    <xf numFmtId="41" fontId="16" fillId="0" borderId="0" xfId="1" applyFont="1" applyAlignment="1">
      <alignment horizontal="left"/>
    </xf>
    <xf numFmtId="41" fontId="15" fillId="0" borderId="0" xfId="1" applyFont="1" applyAlignment="1">
      <alignment horizontal="left"/>
    </xf>
    <xf numFmtId="41" fontId="15" fillId="3" borderId="0" xfId="1" applyFont="1" applyFill="1" applyAlignment="1">
      <alignment horizontal="centerContinuous"/>
    </xf>
    <xf numFmtId="41" fontId="16" fillId="0" borderId="0" xfId="1" applyFont="1" applyAlignment="1">
      <alignment horizontal="centerContinuous"/>
    </xf>
    <xf numFmtId="41" fontId="15" fillId="0" borderId="0" xfId="1" applyFont="1" applyAlignment="1">
      <alignment horizontal="centerContinuous"/>
    </xf>
    <xf numFmtId="41" fontId="10" fillId="0" borderId="0" xfId="1" applyFont="1" applyAlignment="1">
      <alignment vertical="top"/>
    </xf>
    <xf numFmtId="14" fontId="20" fillId="2" borderId="2" xfId="1" applyNumberFormat="1" applyFont="1" applyFill="1" applyBorder="1" applyAlignment="1">
      <alignment horizontal="center" vertical="center"/>
    </xf>
    <xf numFmtId="41" fontId="18" fillId="0" borderId="2" xfId="1" applyFont="1" applyBorder="1" applyAlignment="1">
      <alignment horizontal="center" vertical="center"/>
    </xf>
    <xf numFmtId="41" fontId="18" fillId="0" borderId="12" xfId="1" applyFont="1" applyBorder="1" applyAlignment="1">
      <alignment horizontal="center" vertical="center"/>
    </xf>
    <xf numFmtId="41" fontId="18" fillId="0" borderId="3" xfId="1" applyFont="1" applyBorder="1" applyAlignment="1">
      <alignment horizontal="center" vertical="center"/>
    </xf>
    <xf numFmtId="41" fontId="18" fillId="0" borderId="9" xfId="1" applyFont="1" applyBorder="1" applyAlignment="1">
      <alignment horizontal="center" vertical="center"/>
    </xf>
    <xf numFmtId="41" fontId="18" fillId="0" borderId="9" xfId="1" applyFont="1" applyFill="1" applyBorder="1" applyAlignment="1">
      <alignment horizontal="center" vertical="center"/>
    </xf>
    <xf numFmtId="41" fontId="18" fillId="0" borderId="4" xfId="1" applyFont="1" applyBorder="1" applyAlignment="1">
      <alignment horizontal="center" vertical="center"/>
    </xf>
    <xf numFmtId="41" fontId="18" fillId="0" borderId="15" xfId="1" applyFont="1" applyFill="1" applyBorder="1" applyAlignment="1">
      <alignment horizontal="center" vertical="center"/>
    </xf>
    <xf numFmtId="41" fontId="20" fillId="2" borderId="4" xfId="1" applyFont="1" applyFill="1" applyBorder="1" applyAlignment="1">
      <alignment horizontal="center" vertical="center"/>
    </xf>
    <xf numFmtId="41" fontId="20" fillId="2" borderId="1" xfId="1" applyFont="1" applyFill="1" applyBorder="1" applyAlignment="1">
      <alignment horizontal="center" vertical="center"/>
    </xf>
    <xf numFmtId="41" fontId="18" fillId="2" borderId="3" xfId="1" applyFont="1" applyFill="1" applyBorder="1" applyAlignment="1">
      <alignment horizontal="center" vertical="center"/>
    </xf>
    <xf numFmtId="41" fontId="20" fillId="0" borderId="1" xfId="1" applyFont="1" applyFill="1" applyBorder="1" applyAlignment="1">
      <alignment horizontal="center" vertical="center"/>
    </xf>
    <xf numFmtId="41" fontId="20" fillId="0" borderId="1" xfId="1" applyFont="1" applyBorder="1" applyAlignment="1">
      <alignment horizontal="center" vertical="center"/>
    </xf>
    <xf numFmtId="14" fontId="15" fillId="0" borderId="1" xfId="1" applyNumberFormat="1" applyFont="1" applyBorder="1" applyAlignment="1">
      <alignment horizontal="center"/>
    </xf>
    <xf numFmtId="41" fontId="7" fillId="0" borderId="0" xfId="1" applyFont="1" applyBorder="1" applyAlignment="1">
      <alignment horizontal="center" vertical="center"/>
    </xf>
    <xf numFmtId="41" fontId="18" fillId="0" borderId="0" xfId="1" applyFont="1" applyBorder="1" applyAlignment="1">
      <alignment horizontal="center" vertical="center"/>
    </xf>
    <xf numFmtId="41" fontId="7" fillId="0" borderId="10" xfId="1" applyFont="1" applyBorder="1" applyAlignment="1">
      <alignment horizontal="center" vertical="center"/>
    </xf>
    <xf numFmtId="41" fontId="7" fillId="0" borderId="12" xfId="1" applyFont="1" applyBorder="1" applyAlignment="1">
      <alignment horizontal="center" vertical="center"/>
    </xf>
    <xf numFmtId="41" fontId="7" fillId="0" borderId="8" xfId="1" applyFont="1" applyBorder="1" applyAlignment="1">
      <alignment horizontal="center" vertical="center"/>
    </xf>
    <xf numFmtId="41" fontId="18" fillId="0" borderId="13" xfId="1" applyFont="1" applyBorder="1" applyAlignment="1">
      <alignment horizontal="center" vertical="center"/>
    </xf>
    <xf numFmtId="41" fontId="7" fillId="0" borderId="10" xfId="1" applyFont="1" applyFill="1" applyBorder="1" applyAlignment="1">
      <alignment horizontal="center" vertical="center"/>
    </xf>
    <xf numFmtId="41" fontId="7" fillId="0" borderId="8" xfId="1" applyFont="1" applyFill="1" applyBorder="1" applyAlignment="1">
      <alignment horizontal="center" vertical="center"/>
    </xf>
    <xf numFmtId="41" fontId="18" fillId="0" borderId="13" xfId="1" applyFont="1" applyFill="1" applyBorder="1" applyAlignment="1">
      <alignment horizontal="center" vertical="center"/>
    </xf>
    <xf numFmtId="41" fontId="7" fillId="0" borderId="2" xfId="1" applyFont="1" applyFill="1" applyBorder="1" applyAlignment="1">
      <alignment horizontal="center" vertical="center"/>
    </xf>
    <xf numFmtId="41" fontId="7" fillId="0" borderId="3" xfId="1" applyFont="1" applyFill="1" applyBorder="1" applyAlignment="1">
      <alignment horizontal="center" vertical="center"/>
    </xf>
    <xf numFmtId="41" fontId="7" fillId="0" borderId="4" xfId="1" applyFont="1" applyFill="1" applyBorder="1" applyAlignment="1">
      <alignment horizontal="center" vertical="center"/>
    </xf>
    <xf numFmtId="41" fontId="13" fillId="0" borderId="7" xfId="1" applyFont="1" applyBorder="1"/>
    <xf numFmtId="9" fontId="9" fillId="0" borderId="1" xfId="6" applyFont="1" applyFill="1" applyBorder="1" applyAlignment="1" applyProtection="1">
      <alignment horizontal="center" vertical="center" wrapText="1"/>
      <protection locked="0"/>
    </xf>
    <xf numFmtId="41" fontId="9" fillId="0" borderId="1" xfId="1" applyFont="1" applyFill="1" applyBorder="1" applyAlignment="1" applyProtection="1">
      <alignment horizontal="center" vertical="center"/>
    </xf>
    <xf numFmtId="41" fontId="15" fillId="0" borderId="5" xfId="1" applyFont="1" applyBorder="1"/>
    <xf numFmtId="14" fontId="11" fillId="0" borderId="11" xfId="0" applyNumberFormat="1" applyFont="1" applyBorder="1" applyAlignment="1">
      <alignment horizontal="center" vertical="center"/>
    </xf>
    <xf numFmtId="0" fontId="10" fillId="0" borderId="1" xfId="2" applyFont="1" applyBorder="1" applyAlignment="1">
      <alignment horizontal="center" vertical="center" wrapText="1"/>
    </xf>
    <xf numFmtId="14" fontId="11" fillId="0" borderId="14" xfId="0" applyNumberFormat="1" applyFont="1" applyBorder="1" applyAlignment="1">
      <alignment horizontal="center" vertical="center"/>
    </xf>
    <xf numFmtId="41" fontId="15" fillId="0" borderId="2" xfId="1" applyFont="1" applyFill="1" applyBorder="1"/>
    <xf numFmtId="41" fontId="7" fillId="0" borderId="15" xfId="1" applyFont="1" applyBorder="1"/>
    <xf numFmtId="41" fontId="7" fillId="0" borderId="2" xfId="1" applyFont="1" applyFill="1" applyBorder="1" applyAlignment="1">
      <alignment vertical="center"/>
    </xf>
    <xf numFmtId="41" fontId="7" fillId="0" borderId="3" xfId="1" applyFont="1" applyFill="1" applyBorder="1" applyAlignment="1">
      <alignment vertical="center"/>
    </xf>
    <xf numFmtId="41" fontId="7" fillId="0" borderId="4" xfId="1" applyFont="1" applyFill="1" applyBorder="1" applyAlignment="1">
      <alignment vertical="center"/>
    </xf>
    <xf numFmtId="17" fontId="9" fillId="0" borderId="5" xfId="12" applyNumberFormat="1" applyFont="1" applyBorder="1" applyAlignment="1">
      <alignment horizontal="centerContinuous" vertical="center" wrapText="1"/>
    </xf>
    <xf numFmtId="17" fontId="9" fillId="0" borderId="6" xfId="12" quotePrefix="1" applyNumberFormat="1" applyFont="1" applyBorder="1" applyAlignment="1">
      <alignment horizontal="centerContinuous" vertical="center" wrapText="1"/>
    </xf>
    <xf numFmtId="17" fontId="9" fillId="0" borderId="7" xfId="12" quotePrefix="1" applyNumberFormat="1" applyFont="1" applyBorder="1" applyAlignment="1">
      <alignment horizontal="centerContinuous" vertical="center" wrapText="1"/>
    </xf>
    <xf numFmtId="167" fontId="9" fillId="0" borderId="5" xfId="0" applyNumberFormat="1" applyFont="1" applyBorder="1" applyAlignment="1">
      <alignment horizontal="centerContinuous" vertical="center" wrapText="1"/>
    </xf>
    <xf numFmtId="167" fontId="9" fillId="0" borderId="6" xfId="0" applyNumberFormat="1" applyFont="1" applyBorder="1" applyAlignment="1">
      <alignment horizontal="centerContinuous" vertical="center" wrapText="1"/>
    </xf>
    <xf numFmtId="167" fontId="9" fillId="0" borderId="7" xfId="0" applyNumberFormat="1" applyFont="1" applyBorder="1" applyAlignment="1">
      <alignment horizontal="centerContinuous" vertical="center" wrapText="1"/>
    </xf>
    <xf numFmtId="166" fontId="9" fillId="0" borderId="1" xfId="0" applyNumberFormat="1" applyFont="1" applyBorder="1" applyAlignment="1" applyProtection="1">
      <alignment horizontal="center" vertical="center" wrapText="1"/>
      <protection locked="0"/>
    </xf>
    <xf numFmtId="167" fontId="9" fillId="0" borderId="1" xfId="0" applyNumberFormat="1" applyFont="1" applyBorder="1" applyAlignment="1">
      <alignment horizontal="center" vertical="center" wrapText="1"/>
    </xf>
    <xf numFmtId="0" fontId="13" fillId="0" borderId="4" xfId="8" applyFont="1" applyBorder="1" applyAlignment="1">
      <alignment horizontal="left" vertical="center"/>
    </xf>
    <xf numFmtId="1" fontId="13" fillId="0" borderId="4" xfId="1" applyNumberFormat="1" applyFont="1" applyFill="1" applyBorder="1" applyAlignment="1" applyProtection="1">
      <alignment horizontal="center" vertical="center"/>
      <protection locked="0"/>
    </xf>
    <xf numFmtId="1" fontId="13" fillId="0" borderId="4" xfId="1" applyNumberFormat="1" applyFont="1" applyFill="1" applyBorder="1" applyAlignment="1" applyProtection="1">
      <alignment horizontal="center" vertical="center"/>
    </xf>
    <xf numFmtId="41" fontId="9" fillId="0" borderId="4" xfId="1" applyFont="1" applyFill="1" applyBorder="1" applyAlignment="1" applyProtection="1">
      <alignment horizontal="center" vertical="center"/>
    </xf>
    <xf numFmtId="41" fontId="13" fillId="0" borderId="4" xfId="1" applyFont="1" applyFill="1" applyBorder="1" applyAlignment="1" applyProtection="1">
      <alignment horizontal="center" vertical="center"/>
    </xf>
    <xf numFmtId="14" fontId="9" fillId="0" borderId="1" xfId="13" applyNumberFormat="1" applyFont="1" applyBorder="1" applyAlignment="1">
      <alignment horizontal="center" vertical="center"/>
    </xf>
    <xf numFmtId="41" fontId="9" fillId="0" borderId="1" xfId="1" applyFont="1" applyFill="1" applyBorder="1" applyAlignment="1">
      <alignment horizontal="center" vertical="center"/>
    </xf>
    <xf numFmtId="41" fontId="11" fillId="0" borderId="11" xfId="1" applyFont="1" applyFill="1" applyBorder="1" applyAlignment="1" applyProtection="1">
      <alignment vertical="top"/>
    </xf>
    <xf numFmtId="41" fontId="11" fillId="0" borderId="14" xfId="1" applyFont="1" applyFill="1" applyBorder="1" applyAlignment="1" applyProtection="1">
      <alignment vertical="top"/>
    </xf>
    <xf numFmtId="0" fontId="11" fillId="0" borderId="11" xfId="0" applyFont="1" applyBorder="1" applyAlignment="1">
      <alignment horizontal="left" vertical="top"/>
    </xf>
    <xf numFmtId="0" fontId="12" fillId="0" borderId="11" xfId="0" applyFont="1" applyBorder="1" applyAlignment="1">
      <alignment vertical="top"/>
    </xf>
    <xf numFmtId="41" fontId="12" fillId="0" borderId="11" xfId="1" applyFont="1" applyBorder="1" applyAlignment="1" applyProtection="1">
      <alignment horizontal="right" vertical="top"/>
    </xf>
    <xf numFmtId="2" fontId="12" fillId="0" borderId="12" xfId="0" applyNumberFormat="1" applyFont="1" applyBorder="1" applyAlignment="1">
      <alignment vertical="top"/>
    </xf>
    <xf numFmtId="10" fontId="11" fillId="0" borderId="9" xfId="10" applyNumberFormat="1" applyFont="1" applyBorder="1" applyAlignment="1" applyProtection="1">
      <alignment vertical="top"/>
    </xf>
    <xf numFmtId="41" fontId="15" fillId="0" borderId="3" xfId="1" applyFont="1" applyFill="1" applyBorder="1"/>
    <xf numFmtId="41" fontId="15" fillId="0" borderId="3" xfId="1" applyFont="1" applyBorder="1"/>
    <xf numFmtId="41" fontId="15" fillId="0" borderId="1" xfId="1" applyFont="1" applyFill="1" applyBorder="1" applyAlignment="1">
      <alignment horizontal="center" vertical="center" wrapText="1"/>
    </xf>
    <xf numFmtId="41" fontId="15" fillId="0" borderId="1" xfId="1" applyFont="1" applyBorder="1" applyAlignment="1">
      <alignment horizontal="center" vertical="center" wrapText="1"/>
    </xf>
    <xf numFmtId="41" fontId="7" fillId="0" borderId="4" xfId="1" applyFont="1" applyFill="1" applyBorder="1"/>
    <xf numFmtId="41" fontId="7" fillId="0" borderId="9" xfId="1" applyFont="1" applyFill="1" applyBorder="1" applyAlignment="1">
      <alignment horizontal="center"/>
    </xf>
    <xf numFmtId="41" fontId="7" fillId="0" borderId="9" xfId="1" applyFont="1" applyBorder="1" applyAlignment="1">
      <alignment horizontal="center"/>
    </xf>
    <xf numFmtId="41" fontId="15" fillId="0" borderId="1" xfId="1" applyFont="1" applyFill="1" applyBorder="1" applyAlignment="1">
      <alignment horizontal="center"/>
    </xf>
    <xf numFmtId="41" fontId="15" fillId="0" borderId="1" xfId="1" applyFont="1" applyBorder="1" applyAlignment="1">
      <alignment horizontal="center"/>
    </xf>
    <xf numFmtId="0" fontId="15" fillId="0" borderId="0" xfId="0" applyFont="1" applyAlignment="1">
      <alignment horizontal="left"/>
    </xf>
    <xf numFmtId="0" fontId="15" fillId="3" borderId="0" xfId="0" applyFont="1" applyFill="1" applyAlignment="1">
      <alignment horizontal="center"/>
    </xf>
    <xf numFmtId="41" fontId="16" fillId="0" borderId="0" xfId="1" applyFont="1" applyAlignment="1">
      <alignment horizontal="left"/>
    </xf>
    <xf numFmtId="0" fontId="15" fillId="0" borderId="0" xfId="0" applyFont="1" applyAlignment="1">
      <alignment horizontal="center"/>
    </xf>
    <xf numFmtId="0" fontId="16" fillId="0" borderId="0" xfId="0" applyFont="1" applyAlignment="1">
      <alignment horizontal="center"/>
    </xf>
    <xf numFmtId="0" fontId="15" fillId="0" borderId="2" xfId="0" applyFont="1" applyBorder="1" applyAlignment="1">
      <alignment horizontal="left" wrapText="1"/>
    </xf>
    <xf numFmtId="0" fontId="15" fillId="0" borderId="4" xfId="0" applyFont="1" applyBorder="1" applyAlignment="1">
      <alignment horizontal="left" wrapText="1"/>
    </xf>
    <xf numFmtId="41" fontId="15" fillId="0" borderId="2" xfId="1" applyFont="1" applyBorder="1" applyAlignment="1">
      <alignment horizontal="center"/>
    </xf>
    <xf numFmtId="41" fontId="15" fillId="0" borderId="4" xfId="1" applyFont="1" applyBorder="1" applyAlignment="1">
      <alignment horizontal="center"/>
    </xf>
    <xf numFmtId="0" fontId="7" fillId="0" borderId="0" xfId="0" applyFont="1" applyAlignment="1">
      <alignment horizontal="left" wrapText="1"/>
    </xf>
    <xf numFmtId="0" fontId="7" fillId="0" borderId="0" xfId="0" applyFont="1" applyAlignment="1">
      <alignment horizontal="left" vertical="top" wrapText="1"/>
    </xf>
    <xf numFmtId="166" fontId="9" fillId="0" borderId="1" xfId="0" applyNumberFormat="1" applyFont="1" applyBorder="1" applyAlignment="1">
      <alignment horizontal="center" vertical="center" wrapText="1"/>
    </xf>
    <xf numFmtId="167" fontId="9" fillId="0" borderId="2" xfId="0" applyNumberFormat="1" applyFont="1" applyBorder="1" applyAlignment="1">
      <alignment horizontal="center" vertical="center" wrapText="1"/>
    </xf>
    <xf numFmtId="167" fontId="9" fillId="0" borderId="4" xfId="0" applyNumberFormat="1" applyFont="1" applyBorder="1" applyAlignment="1">
      <alignment horizontal="center" vertical="center" wrapText="1"/>
    </xf>
    <xf numFmtId="0" fontId="7" fillId="0" borderId="0" xfId="0" applyFont="1" applyAlignment="1">
      <alignment horizontal="justify" vertical="top" wrapText="1"/>
    </xf>
    <xf numFmtId="0" fontId="15" fillId="0" borderId="0" xfId="0" applyFont="1" applyAlignment="1">
      <alignment horizontal="left"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left"/>
    </xf>
    <xf numFmtId="0" fontId="15" fillId="0" borderId="11" xfId="0" applyFont="1" applyBorder="1" applyAlignment="1">
      <alignment horizontal="left"/>
    </xf>
    <xf numFmtId="0" fontId="15" fillId="0" borderId="12" xfId="0" applyFont="1" applyBorder="1" applyAlignment="1">
      <alignment horizontal="left"/>
    </xf>
    <xf numFmtId="0" fontId="15" fillId="0" borderId="9" xfId="0" applyFont="1" applyBorder="1" applyAlignment="1">
      <alignment horizontal="left"/>
    </xf>
    <xf numFmtId="0" fontId="15" fillId="4" borderId="0" xfId="0" applyFont="1" applyFill="1" applyAlignment="1">
      <alignment horizontal="center"/>
    </xf>
    <xf numFmtId="0" fontId="16" fillId="0" borderId="0" xfId="0" applyFont="1" applyAlignment="1">
      <alignment horizontal="center" wrapText="1"/>
    </xf>
    <xf numFmtId="0" fontId="7" fillId="0" borderId="0" xfId="0" applyFont="1" applyAlignment="1">
      <alignment horizontal="justify" wrapText="1"/>
    </xf>
    <xf numFmtId="0" fontId="7" fillId="0" borderId="5" xfId="0" applyFont="1" applyBorder="1" applyAlignment="1">
      <alignment horizontal="left" vertical="center"/>
    </xf>
    <xf numFmtId="0" fontId="7" fillId="0" borderId="7"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168" fontId="7" fillId="0" borderId="0" xfId="1" applyNumberFormat="1" applyFont="1" applyBorder="1" applyAlignment="1">
      <alignment horizontal="center"/>
    </xf>
    <xf numFmtId="0" fontId="15" fillId="0" borderId="5" xfId="0" applyFont="1" applyBorder="1" applyAlignment="1">
      <alignment horizontal="center" vertical="center" wrapText="1"/>
    </xf>
    <xf numFmtId="14" fontId="15" fillId="0" borderId="1" xfId="1" applyNumberFormat="1" applyFont="1" applyBorder="1" applyAlignment="1">
      <alignment horizontal="right"/>
    </xf>
    <xf numFmtId="14" fontId="15" fillId="0" borderId="7" xfId="1" applyNumberFormat="1" applyFont="1" applyBorder="1" applyAlignment="1">
      <alignment horizontal="right"/>
    </xf>
    <xf numFmtId="0" fontId="7" fillId="0" borderId="5" xfId="0" applyFont="1" applyBorder="1" applyAlignment="1">
      <alignment horizontal="left" vertical="center" wrapText="1"/>
    </xf>
    <xf numFmtId="168" fontId="7" fillId="0" borderId="6" xfId="1" applyNumberFormat="1" applyFont="1" applyBorder="1" applyAlignment="1">
      <alignment horizontal="center"/>
    </xf>
    <xf numFmtId="168" fontId="7" fillId="0" borderId="7" xfId="1" applyNumberFormat="1" applyFont="1" applyBorder="1" applyAlignment="1">
      <alignment horizontal="center"/>
    </xf>
    <xf numFmtId="0" fontId="7" fillId="0" borderId="0" xfId="0" applyFont="1" applyAlignment="1">
      <alignment horizontal="left" vertical="center" wrapText="1"/>
    </xf>
    <xf numFmtId="0" fontId="7" fillId="0" borderId="0" xfId="0" applyFont="1" applyAlignment="1">
      <alignment horizontal="left" vertical="center" wrapText="1"/>
    </xf>
  </cellXfs>
  <cellStyles count="14">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2 2" xfId="11" xr:uid="{E2D5832C-2289-45E3-93E9-B107D63CEF77}"/>
    <cellStyle name="Normal 3" xfId="5" xr:uid="{AF09A1A4-806C-4584-9E84-33D92D8761AE}"/>
    <cellStyle name="Normal_FANAPEL INDIVIDUAL" xfId="13" xr:uid="{23FD3E63-AB78-4FEF-9E85-71970F00DC3A}"/>
    <cellStyle name="Normal_informe1" xfId="12" xr:uid="{4A44DBC8-0E8E-4CC8-B2D7-84BD4B2B09B1}"/>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I27"/>
  <sheetViews>
    <sheetView showGridLines="0" workbookViewId="0">
      <selection activeCell="C8" sqref="C8"/>
    </sheetView>
  </sheetViews>
  <sheetFormatPr baseColWidth="10" defaultColWidth="9.140625" defaultRowHeight="15" x14ac:dyDescent="0.25"/>
  <cols>
    <col min="1" max="1" width="3.5703125" style="1" customWidth="1"/>
    <col min="2" max="2" width="61.85546875" style="1" customWidth="1"/>
    <col min="3" max="3" width="22" style="66" bestFit="1" customWidth="1"/>
    <col min="4" max="4" width="21.5703125" style="66" customWidth="1"/>
    <col min="5" max="5" width="3.5703125" style="1" customWidth="1"/>
    <col min="6" max="6" width="9.140625" style="1"/>
    <col min="7" max="7" width="15.42578125" style="1" bestFit="1" customWidth="1"/>
    <col min="8" max="9" width="13.28515625" style="1" bestFit="1" customWidth="1"/>
    <col min="10" max="16384" width="9.140625" style="1"/>
  </cols>
  <sheetData>
    <row r="1" spans="1:9" x14ac:dyDescent="0.25">
      <c r="A1" s="2" t="s">
        <v>4</v>
      </c>
    </row>
    <row r="2" spans="1:9" x14ac:dyDescent="0.25">
      <c r="B2" s="78" t="s">
        <v>5</v>
      </c>
      <c r="C2" s="115"/>
      <c r="D2" s="115"/>
    </row>
    <row r="3" spans="1:9" x14ac:dyDescent="0.25">
      <c r="B3" s="79" t="s">
        <v>0</v>
      </c>
      <c r="C3" s="116"/>
      <c r="D3" s="116"/>
    </row>
    <row r="4" spans="1:9" x14ac:dyDescent="0.25">
      <c r="B4" s="80" t="s">
        <v>144</v>
      </c>
      <c r="C4" s="117"/>
      <c r="D4" s="117"/>
    </row>
    <row r="5" spans="1:9" x14ac:dyDescent="0.25">
      <c r="B5" s="80" t="s">
        <v>6</v>
      </c>
      <c r="C5" s="117"/>
      <c r="D5" s="117"/>
    </row>
    <row r="7" spans="1:9" x14ac:dyDescent="0.25">
      <c r="B7" s="88" t="s">
        <v>7</v>
      </c>
      <c r="C7" s="119">
        <v>45838</v>
      </c>
      <c r="D7" s="119">
        <v>45473</v>
      </c>
    </row>
    <row r="8" spans="1:9" x14ac:dyDescent="0.25">
      <c r="B8" s="90" t="s">
        <v>95</v>
      </c>
      <c r="C8" s="120">
        <v>74814555</v>
      </c>
      <c r="D8" s="121">
        <v>15858221421</v>
      </c>
    </row>
    <row r="9" spans="1:9" x14ac:dyDescent="0.25">
      <c r="B9" s="110" t="s">
        <v>145</v>
      </c>
      <c r="C9" s="122">
        <v>0</v>
      </c>
      <c r="D9" s="123">
        <v>97251500</v>
      </c>
    </row>
    <row r="10" spans="1:9" ht="18.75" customHeight="1" x14ac:dyDescent="0.25">
      <c r="B10" s="91" t="s">
        <v>104</v>
      </c>
      <c r="C10" s="122">
        <v>40546896795</v>
      </c>
      <c r="D10" s="124">
        <v>25729241901</v>
      </c>
    </row>
    <row r="11" spans="1:9" ht="18.75" customHeight="1" x14ac:dyDescent="0.25">
      <c r="B11" s="92" t="s">
        <v>105</v>
      </c>
      <c r="C11" s="122">
        <v>3327227782</v>
      </c>
      <c r="D11" s="124">
        <v>2630618065</v>
      </c>
    </row>
    <row r="12" spans="1:9" ht="18.75" customHeight="1" x14ac:dyDescent="0.25">
      <c r="B12" s="43" t="s">
        <v>96</v>
      </c>
      <c r="C12" s="122">
        <v>5951514</v>
      </c>
      <c r="D12" s="124">
        <v>0</v>
      </c>
    </row>
    <row r="13" spans="1:9" ht="18.75" customHeight="1" x14ac:dyDescent="0.25">
      <c r="B13" s="93" t="s">
        <v>118</v>
      </c>
      <c r="C13" s="125">
        <v>465830832</v>
      </c>
      <c r="D13" s="126">
        <v>0</v>
      </c>
    </row>
    <row r="14" spans="1:9" x14ac:dyDescent="0.25">
      <c r="B14" s="89" t="s">
        <v>8</v>
      </c>
      <c r="C14" s="127">
        <f>SUM(C8:C13)</f>
        <v>44420721478</v>
      </c>
      <c r="D14" s="127">
        <f>SUM(D8:D13)</f>
        <v>44315332887</v>
      </c>
      <c r="H14" s="27"/>
    </row>
    <row r="15" spans="1:9" x14ac:dyDescent="0.25">
      <c r="B15" s="74" t="s">
        <v>9</v>
      </c>
      <c r="C15" s="128"/>
      <c r="D15" s="128"/>
    </row>
    <row r="16" spans="1:9" x14ac:dyDescent="0.25">
      <c r="B16" s="75" t="s">
        <v>97</v>
      </c>
      <c r="C16" s="129">
        <v>81359280</v>
      </c>
      <c r="D16" s="129">
        <v>80990316</v>
      </c>
      <c r="I16" s="27"/>
    </row>
    <row r="17" spans="2:5" x14ac:dyDescent="0.25">
      <c r="B17" s="76" t="s">
        <v>113</v>
      </c>
      <c r="C17" s="129">
        <v>0</v>
      </c>
      <c r="D17" s="122">
        <v>0</v>
      </c>
    </row>
    <row r="18" spans="2:5" x14ac:dyDescent="0.25">
      <c r="B18" s="74" t="s">
        <v>10</v>
      </c>
      <c r="C18" s="128">
        <f>SUM(C16:C17)</f>
        <v>81359280</v>
      </c>
      <c r="D18" s="128">
        <f>SUM(D16:D17)</f>
        <v>80990316</v>
      </c>
    </row>
    <row r="19" spans="2:5" x14ac:dyDescent="0.25">
      <c r="B19" s="74" t="s">
        <v>11</v>
      </c>
      <c r="C19" s="130">
        <f>+C14-C18</f>
        <v>44339362198</v>
      </c>
      <c r="D19" s="130">
        <f>+D14-D18</f>
        <v>44234342571</v>
      </c>
    </row>
    <row r="20" spans="2:5" x14ac:dyDescent="0.25">
      <c r="B20" s="74" t="s">
        <v>12</v>
      </c>
      <c r="C20" s="128">
        <v>4300</v>
      </c>
      <c r="D20" s="128">
        <v>4300</v>
      </c>
    </row>
    <row r="21" spans="2:5" x14ac:dyDescent="0.25">
      <c r="B21" s="74" t="s">
        <v>13</v>
      </c>
      <c r="C21" s="131">
        <v>10311480</v>
      </c>
      <c r="D21" s="131">
        <v>10287056</v>
      </c>
    </row>
    <row r="24" spans="2:5" x14ac:dyDescent="0.25">
      <c r="B24" s="188" t="s">
        <v>143</v>
      </c>
      <c r="C24" s="188"/>
      <c r="D24" s="188"/>
    </row>
    <row r="25" spans="2:5" x14ac:dyDescent="0.25">
      <c r="B25" s="38"/>
      <c r="C25" s="118"/>
      <c r="D25" s="118"/>
      <c r="E25" s="27"/>
    </row>
    <row r="26" spans="2:5" x14ac:dyDescent="0.25">
      <c r="E26" s="66"/>
    </row>
    <row r="27" spans="2:5" x14ac:dyDescent="0.25">
      <c r="E27" s="77"/>
    </row>
  </sheetData>
  <mergeCells count="1">
    <mergeCell ref="B24:D24"/>
  </mergeCells>
  <hyperlinks>
    <hyperlink ref="A1" location="INDICE!A1" display="INDICE" xr:uid="{8011420F-FF3C-4BAB-905F-8603FE11EE5B}"/>
    <hyperlink ref="B10" location="'06'!A1" display="Inversiones AnexoI" xr:uid="{8995698F-3277-4094-9044-2B6645F728BF}"/>
  </hyperlinks>
  <pageMargins left="0.7" right="0.7" top="0.75" bottom="0.75" header="0.3" footer="0.3"/>
  <pageSetup orientation="portrait" r:id="rId1"/>
  <ignoredErrors>
    <ignoredError sqref="C14:D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E20"/>
  <sheetViews>
    <sheetView showGridLines="0" workbookViewId="0">
      <selection activeCell="C17" sqref="C17"/>
    </sheetView>
  </sheetViews>
  <sheetFormatPr baseColWidth="10" defaultColWidth="11.42578125" defaultRowHeight="15" x14ac:dyDescent="0.25"/>
  <cols>
    <col min="1" max="1" width="3.5703125" style="1" customWidth="1"/>
    <col min="2" max="2" width="61" style="1" customWidth="1"/>
    <col min="3" max="3" width="18.7109375" style="1" customWidth="1"/>
    <col min="4" max="4" width="18.7109375" style="66" customWidth="1"/>
    <col min="5" max="5" width="3.5703125" style="1" customWidth="1"/>
    <col min="6" max="16384" width="11.42578125" style="1"/>
  </cols>
  <sheetData>
    <row r="1" spans="1:5" x14ac:dyDescent="0.25">
      <c r="A1" s="2" t="s">
        <v>4</v>
      </c>
    </row>
    <row r="2" spans="1:5" x14ac:dyDescent="0.25">
      <c r="B2" s="189" t="s">
        <v>5</v>
      </c>
      <c r="C2" s="189"/>
      <c r="D2" s="189"/>
    </row>
    <row r="3" spans="1:5" x14ac:dyDescent="0.25">
      <c r="B3" s="192" t="s">
        <v>14</v>
      </c>
      <c r="C3" s="192"/>
      <c r="D3" s="192"/>
    </row>
    <row r="4" spans="1:5" x14ac:dyDescent="0.25">
      <c r="B4" s="191" t="s">
        <v>144</v>
      </c>
      <c r="C4" s="191"/>
      <c r="D4" s="191"/>
    </row>
    <row r="5" spans="1:5" x14ac:dyDescent="0.25">
      <c r="B5" s="191" t="s">
        <v>6</v>
      </c>
      <c r="C5" s="191"/>
      <c r="D5" s="191"/>
    </row>
    <row r="6" spans="1:5" x14ac:dyDescent="0.25">
      <c r="B6" s="59"/>
      <c r="C6" s="59"/>
      <c r="D6" s="111"/>
    </row>
    <row r="7" spans="1:5" s="38" customFormat="1" x14ac:dyDescent="0.25">
      <c r="B7" s="67" t="s">
        <v>15</v>
      </c>
      <c r="C7" s="68">
        <v>45838</v>
      </c>
      <c r="D7" s="132">
        <v>45473</v>
      </c>
    </row>
    <row r="8" spans="1:5" x14ac:dyDescent="0.25">
      <c r="B8" s="46" t="s">
        <v>94</v>
      </c>
      <c r="C8" s="45">
        <v>338569291</v>
      </c>
      <c r="D8" s="45">
        <v>593694756</v>
      </c>
      <c r="E8" s="28"/>
    </row>
    <row r="9" spans="1:5" x14ac:dyDescent="0.25">
      <c r="B9" s="46" t="s">
        <v>102</v>
      </c>
      <c r="C9" s="46">
        <v>171916817</v>
      </c>
      <c r="D9" s="46">
        <v>88410455</v>
      </c>
    </row>
    <row r="10" spans="1:5" ht="18.75" customHeight="1" x14ac:dyDescent="0.25">
      <c r="B10" s="46" t="s">
        <v>107</v>
      </c>
      <c r="C10" s="46">
        <v>0</v>
      </c>
      <c r="D10" s="46">
        <v>0</v>
      </c>
    </row>
    <row r="11" spans="1:5" s="38" customFormat="1" ht="18.75" customHeight="1" x14ac:dyDescent="0.25">
      <c r="B11" s="61" t="s">
        <v>16</v>
      </c>
      <c r="C11" s="61">
        <f>SUM(C8:C10)</f>
        <v>510486108</v>
      </c>
      <c r="D11" s="61">
        <f>SUM(D8:D10)</f>
        <v>682105211</v>
      </c>
    </row>
    <row r="12" spans="1:5" s="38" customFormat="1" x14ac:dyDescent="0.25">
      <c r="B12" s="148" t="s">
        <v>17</v>
      </c>
      <c r="C12" s="112"/>
      <c r="D12" s="112"/>
    </row>
    <row r="13" spans="1:5" x14ac:dyDescent="0.25">
      <c r="B13" s="45" t="s">
        <v>160</v>
      </c>
      <c r="C13" s="45">
        <v>443815423</v>
      </c>
      <c r="D13" s="45">
        <v>442629461</v>
      </c>
    </row>
    <row r="14" spans="1:5" x14ac:dyDescent="0.25">
      <c r="B14" s="46" t="s">
        <v>89</v>
      </c>
      <c r="C14" s="46">
        <v>10083884</v>
      </c>
      <c r="D14" s="46">
        <v>3272729</v>
      </c>
    </row>
    <row r="15" spans="1:5" x14ac:dyDescent="0.25">
      <c r="B15" s="46" t="s">
        <v>121</v>
      </c>
      <c r="C15" s="46">
        <v>57407271</v>
      </c>
      <c r="D15" s="46">
        <v>0</v>
      </c>
    </row>
    <row r="16" spans="1:5" s="38" customFormat="1" x14ac:dyDescent="0.25">
      <c r="B16" s="61" t="s">
        <v>19</v>
      </c>
      <c r="C16" s="94">
        <f>SUM(C13:C15)</f>
        <v>511306578</v>
      </c>
      <c r="D16" s="94">
        <f>SUM(D13:D15)</f>
        <v>445902190</v>
      </c>
    </row>
    <row r="17" spans="2:4" s="38" customFormat="1" x14ac:dyDescent="0.25">
      <c r="B17" s="61" t="s">
        <v>20</v>
      </c>
      <c r="C17" s="94">
        <f>+C11-C16</f>
        <v>-820470</v>
      </c>
      <c r="D17" s="94">
        <f>+D11-D16</f>
        <v>236203021</v>
      </c>
    </row>
    <row r="18" spans="2:4" x14ac:dyDescent="0.25">
      <c r="B18" s="190"/>
      <c r="C18" s="190"/>
      <c r="D18" s="113"/>
    </row>
    <row r="19" spans="2:4" x14ac:dyDescent="0.25">
      <c r="C19" s="27"/>
    </row>
    <row r="20" spans="2:4" x14ac:dyDescent="0.25">
      <c r="B20" s="38" t="s">
        <v>143</v>
      </c>
      <c r="C20" s="38"/>
      <c r="D20" s="114"/>
    </row>
  </sheetData>
  <mergeCells count="5">
    <mergeCell ref="B2:D2"/>
    <mergeCell ref="B18:C18"/>
    <mergeCell ref="B4:D4"/>
    <mergeCell ref="B3:D3"/>
    <mergeCell ref="B5:D5"/>
  </mergeCells>
  <hyperlinks>
    <hyperlink ref="A1" location="INDICE!A1" display="INDICE" xr:uid="{54F60889-20ED-4A78-BF89-A9664C0F21D7}"/>
  </hyperlinks>
  <pageMargins left="0.7" right="0.7" top="0.75" bottom="0.75" header="0.3" footer="0.3"/>
  <pageSetup orientation="portrait" r:id="rId1"/>
  <ignoredErrors>
    <ignoredError sqref="C11:D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40B0-F02B-4308-8418-A6712BCD70F1}">
  <sheetPr>
    <tabColor theme="9" tint="0.59999389629810485"/>
  </sheetPr>
  <dimension ref="A1:J22"/>
  <sheetViews>
    <sheetView showGridLines="0" workbookViewId="0">
      <selection activeCell="G13" sqref="G13"/>
    </sheetView>
  </sheetViews>
  <sheetFormatPr baseColWidth="10" defaultColWidth="11.42578125" defaultRowHeight="15" x14ac:dyDescent="0.25"/>
  <cols>
    <col min="1" max="1" width="3.5703125" style="1" customWidth="1"/>
    <col min="2" max="2" width="30.85546875" style="1" customWidth="1"/>
    <col min="3" max="3" width="22.140625" style="1" bestFit="1" customWidth="1"/>
    <col min="4" max="4" width="20" style="1" customWidth="1"/>
    <col min="5" max="5" width="24" style="1" bestFit="1" customWidth="1"/>
    <col min="6" max="6" width="3.5703125" style="1" customWidth="1"/>
    <col min="7" max="7" width="11.42578125" style="1"/>
    <col min="8" max="8" width="17" style="1" bestFit="1" customWidth="1"/>
    <col min="9" max="16384" width="11.42578125" style="1"/>
  </cols>
  <sheetData>
    <row r="1" spans="1:10" x14ac:dyDescent="0.25">
      <c r="A1" s="2" t="s">
        <v>4</v>
      </c>
    </row>
    <row r="2" spans="1:10" x14ac:dyDescent="0.25">
      <c r="B2" s="189" t="s">
        <v>5</v>
      </c>
      <c r="C2" s="189"/>
      <c r="D2" s="189"/>
      <c r="E2" s="189"/>
    </row>
    <row r="3" spans="1:10" x14ac:dyDescent="0.25">
      <c r="B3" s="192" t="s">
        <v>1</v>
      </c>
      <c r="C3" s="192"/>
      <c r="D3" s="192"/>
      <c r="E3" s="192"/>
    </row>
    <row r="4" spans="1:10" x14ac:dyDescent="0.25">
      <c r="B4" s="191" t="s">
        <v>157</v>
      </c>
      <c r="C4" s="191"/>
      <c r="D4" s="191"/>
      <c r="E4" s="191"/>
    </row>
    <row r="5" spans="1:10" x14ac:dyDescent="0.25">
      <c r="B5" s="191" t="s">
        <v>6</v>
      </c>
      <c r="C5" s="191"/>
      <c r="D5" s="191"/>
      <c r="E5" s="191"/>
    </row>
    <row r="7" spans="1:10" x14ac:dyDescent="0.25">
      <c r="B7" s="67" t="s">
        <v>21</v>
      </c>
      <c r="C7" s="67" t="s">
        <v>22</v>
      </c>
      <c r="D7" s="67" t="s">
        <v>23</v>
      </c>
      <c r="E7" s="68" t="s">
        <v>108</v>
      </c>
    </row>
    <row r="8" spans="1:10" x14ac:dyDescent="0.25">
      <c r="B8" s="60" t="s">
        <v>24</v>
      </c>
      <c r="C8" s="61">
        <v>43998139550</v>
      </c>
      <c r="D8" s="61">
        <v>342043118</v>
      </c>
      <c r="E8" s="61">
        <v>44340182668</v>
      </c>
      <c r="G8" s="69"/>
      <c r="H8" s="69"/>
      <c r="I8" s="69"/>
      <c r="J8" s="28"/>
    </row>
    <row r="9" spans="1:10" x14ac:dyDescent="0.25">
      <c r="B9" s="70" t="s">
        <v>25</v>
      </c>
      <c r="C9" s="45"/>
      <c r="D9" s="45"/>
      <c r="E9" s="45"/>
    </row>
    <row r="10" spans="1:10" x14ac:dyDescent="0.25">
      <c r="B10" s="44" t="s">
        <v>26</v>
      </c>
      <c r="C10" s="71">
        <v>0</v>
      </c>
      <c r="D10" s="46"/>
      <c r="E10" s="46"/>
    </row>
    <row r="11" spans="1:10" x14ac:dyDescent="0.25">
      <c r="B11" s="44" t="s">
        <v>27</v>
      </c>
      <c r="C11" s="46">
        <v>0</v>
      </c>
      <c r="D11" s="46"/>
      <c r="E11" s="46"/>
    </row>
    <row r="12" spans="1:10" x14ac:dyDescent="0.25">
      <c r="B12" s="72" t="s">
        <v>28</v>
      </c>
      <c r="C12" s="73">
        <f>+C10+C11</f>
        <v>0</v>
      </c>
      <c r="D12" s="47"/>
      <c r="E12" s="47"/>
    </row>
    <row r="13" spans="1:10" ht="15" customHeight="1" x14ac:dyDescent="0.25">
      <c r="B13" s="193" t="s">
        <v>29</v>
      </c>
      <c r="C13" s="195">
        <v>44340182668</v>
      </c>
      <c r="D13" s="195">
        <v>-820470</v>
      </c>
      <c r="E13" s="61" t="s">
        <v>146</v>
      </c>
    </row>
    <row r="14" spans="1:10" ht="15" customHeight="1" x14ac:dyDescent="0.25">
      <c r="B14" s="194"/>
      <c r="C14" s="196"/>
      <c r="D14" s="196"/>
      <c r="E14" s="73">
        <v>44339362198</v>
      </c>
      <c r="H14" s="27"/>
    </row>
    <row r="16" spans="1:10" x14ac:dyDescent="0.25">
      <c r="B16" s="188" t="s">
        <v>143</v>
      </c>
      <c r="C16" s="188"/>
      <c r="D16" s="188"/>
      <c r="E16" s="188"/>
    </row>
    <row r="17" spans="3:5" x14ac:dyDescent="0.25">
      <c r="D17" s="27"/>
      <c r="E17" s="27"/>
    </row>
    <row r="18" spans="3:5" x14ac:dyDescent="0.25">
      <c r="D18" s="27"/>
    </row>
    <row r="19" spans="3:5" x14ac:dyDescent="0.25">
      <c r="C19" s="66"/>
    </row>
    <row r="20" spans="3:5" x14ac:dyDescent="0.25">
      <c r="C20" s="66"/>
    </row>
    <row r="21" spans="3:5" x14ac:dyDescent="0.25">
      <c r="C21" s="66"/>
    </row>
    <row r="22" spans="3:5" x14ac:dyDescent="0.25">
      <c r="C22" s="27"/>
      <c r="D22" s="27"/>
    </row>
  </sheetData>
  <mergeCells count="8">
    <mergeCell ref="B2:E2"/>
    <mergeCell ref="B3:E3"/>
    <mergeCell ref="B4:E4"/>
    <mergeCell ref="B5:E5"/>
    <mergeCell ref="B16:E16"/>
    <mergeCell ref="B13:B14"/>
    <mergeCell ref="C13:C14"/>
    <mergeCell ref="D13:D14"/>
  </mergeCells>
  <hyperlinks>
    <hyperlink ref="A1" location="INDICE!A1" display="INDICE" xr:uid="{0C015EB0-234A-4216-B1AC-9B95081F835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79BB5-2104-4858-B24B-4AB3A46EFD60}">
  <sheetPr>
    <tabColor theme="9" tint="0.59999389629810485"/>
  </sheetPr>
  <dimension ref="A1:E33"/>
  <sheetViews>
    <sheetView showGridLines="0" topLeftCell="A4" zoomScaleNormal="100" workbookViewId="0">
      <selection activeCell="B29" sqref="B29"/>
    </sheetView>
  </sheetViews>
  <sheetFormatPr baseColWidth="10" defaultColWidth="11.42578125" defaultRowHeight="15" x14ac:dyDescent="0.25"/>
  <cols>
    <col min="1" max="1" width="3.5703125" style="1" customWidth="1"/>
    <col min="2" max="2" width="57.42578125" style="1" customWidth="1"/>
    <col min="3" max="3" width="22.140625" style="1" bestFit="1" customWidth="1"/>
    <col min="4" max="4" width="23.42578125" style="1" bestFit="1" customWidth="1"/>
    <col min="5" max="5" width="3.5703125" style="1" customWidth="1"/>
    <col min="6" max="6" width="16.5703125" style="1" bestFit="1" customWidth="1"/>
    <col min="7" max="16384" width="11.42578125" style="1"/>
  </cols>
  <sheetData>
    <row r="1" spans="1:5" x14ac:dyDescent="0.25">
      <c r="A1" s="2" t="s">
        <v>4</v>
      </c>
    </row>
    <row r="2" spans="1:5" x14ac:dyDescent="0.25">
      <c r="B2" s="78" t="s">
        <v>5</v>
      </c>
      <c r="C2" s="78"/>
      <c r="D2" s="78"/>
    </row>
    <row r="3" spans="1:5" x14ac:dyDescent="0.25">
      <c r="B3" s="79" t="s">
        <v>2</v>
      </c>
      <c r="C3" s="79"/>
      <c r="D3" s="79"/>
    </row>
    <row r="4" spans="1:5" x14ac:dyDescent="0.25">
      <c r="B4" s="80" t="str">
        <f>+EIE!B4</f>
        <v>Correspondiente al 30/06/2025 comparativo con el periodo 30/06/2024</v>
      </c>
      <c r="C4" s="80"/>
      <c r="D4" s="80"/>
    </row>
    <row r="5" spans="1:5" x14ac:dyDescent="0.25">
      <c r="B5" s="80" t="s">
        <v>6</v>
      </c>
      <c r="C5" s="80"/>
      <c r="D5" s="80"/>
    </row>
    <row r="7" spans="1:5" s="38" customFormat="1" x14ac:dyDescent="0.25">
      <c r="B7" s="34" t="s">
        <v>30</v>
      </c>
      <c r="C7" s="35">
        <f>+EIE!C7</f>
        <v>45838</v>
      </c>
      <c r="D7" s="35">
        <f>+EIE!D7</f>
        <v>45473</v>
      </c>
      <c r="E7" s="28"/>
    </row>
    <row r="8" spans="1:5" s="38" customFormat="1" x14ac:dyDescent="0.25">
      <c r="B8" s="60" t="s">
        <v>31</v>
      </c>
      <c r="C8" s="50">
        <v>10000000</v>
      </c>
      <c r="D8" s="61">
        <v>20819492778</v>
      </c>
    </row>
    <row r="9" spans="1:5" s="38" customFormat="1" x14ac:dyDescent="0.25">
      <c r="B9" s="62" t="s">
        <v>32</v>
      </c>
      <c r="C9" s="152"/>
      <c r="D9" s="106"/>
    </row>
    <row r="10" spans="1:5" s="38" customFormat="1" x14ac:dyDescent="0.25">
      <c r="B10" s="62" t="s">
        <v>33</v>
      </c>
      <c r="C10" s="179"/>
      <c r="D10" s="180"/>
    </row>
    <row r="11" spans="1:5" x14ac:dyDescent="0.25">
      <c r="B11" s="43" t="s">
        <v>114</v>
      </c>
      <c r="C11" s="71">
        <v>511719179</v>
      </c>
      <c r="D11" s="71">
        <v>581580982</v>
      </c>
    </row>
    <row r="12" spans="1:5" x14ac:dyDescent="0.25">
      <c r="B12" s="43" t="s">
        <v>115</v>
      </c>
      <c r="C12" s="71">
        <v>0</v>
      </c>
      <c r="D12" s="71">
        <v>0</v>
      </c>
    </row>
    <row r="13" spans="1:5" x14ac:dyDescent="0.25">
      <c r="B13" s="43" t="s">
        <v>116</v>
      </c>
      <c r="C13" s="71">
        <v>-413664796</v>
      </c>
      <c r="D13" s="71">
        <v>0</v>
      </c>
    </row>
    <row r="14" spans="1:5" x14ac:dyDescent="0.25">
      <c r="B14" s="43" t="s">
        <v>101</v>
      </c>
      <c r="C14" s="71">
        <v>-3876487361</v>
      </c>
      <c r="D14" s="71">
        <v>-26222742112</v>
      </c>
    </row>
    <row r="15" spans="1:5" x14ac:dyDescent="0.25">
      <c r="B15" s="43" t="s">
        <v>117</v>
      </c>
      <c r="C15" s="71">
        <v>4287062956</v>
      </c>
      <c r="D15" s="71">
        <v>0</v>
      </c>
    </row>
    <row r="16" spans="1:5" x14ac:dyDescent="0.25">
      <c r="B16" s="43" t="s">
        <v>36</v>
      </c>
      <c r="C16" s="71">
        <v>-443815423</v>
      </c>
      <c r="D16" s="71">
        <v>-463837649</v>
      </c>
    </row>
    <row r="17" spans="2:4" s="38" customFormat="1" x14ac:dyDescent="0.25">
      <c r="B17" s="63" t="s">
        <v>34</v>
      </c>
      <c r="C17" s="71">
        <v>0</v>
      </c>
      <c r="D17" s="71"/>
    </row>
    <row r="18" spans="2:4" x14ac:dyDescent="0.25">
      <c r="B18" s="43" t="s">
        <v>35</v>
      </c>
      <c r="C18" s="71">
        <v>0</v>
      </c>
      <c r="D18" s="46">
        <v>0</v>
      </c>
    </row>
    <row r="19" spans="2:4" x14ac:dyDescent="0.25">
      <c r="B19" s="43" t="s">
        <v>124</v>
      </c>
      <c r="C19" s="71">
        <v>0</v>
      </c>
      <c r="D19" s="46">
        <v>21143727422</v>
      </c>
    </row>
    <row r="20" spans="2:4" x14ac:dyDescent="0.25">
      <c r="B20" s="43" t="s">
        <v>125</v>
      </c>
      <c r="C20" s="71">
        <v>0</v>
      </c>
      <c r="D20" s="47">
        <v>0</v>
      </c>
    </row>
    <row r="21" spans="2:4" s="32" customFormat="1" ht="30" x14ac:dyDescent="0.25">
      <c r="B21" s="64" t="s">
        <v>37</v>
      </c>
      <c r="C21" s="181">
        <f>SUM(C11:C20)</f>
        <v>64814555</v>
      </c>
      <c r="D21" s="182">
        <f>SUM(D9:D20)</f>
        <v>-4961271357</v>
      </c>
    </row>
    <row r="22" spans="2:4" s="38" customFormat="1" x14ac:dyDescent="0.25">
      <c r="B22" s="62" t="s">
        <v>38</v>
      </c>
      <c r="C22" s="179"/>
      <c r="D22" s="180"/>
    </row>
    <row r="23" spans="2:4" x14ac:dyDescent="0.25">
      <c r="B23" s="43" t="s">
        <v>39</v>
      </c>
      <c r="C23" s="71">
        <v>0</v>
      </c>
      <c r="D23" s="46">
        <v>0</v>
      </c>
    </row>
    <row r="24" spans="2:4" x14ac:dyDescent="0.25">
      <c r="B24" s="43" t="s">
        <v>26</v>
      </c>
      <c r="C24" s="183">
        <v>0</v>
      </c>
      <c r="D24" s="47">
        <v>0</v>
      </c>
    </row>
    <row r="25" spans="2:4" s="30" customFormat="1" ht="30" x14ac:dyDescent="0.25">
      <c r="B25" s="65" t="s">
        <v>40</v>
      </c>
      <c r="C25" s="181">
        <v>0</v>
      </c>
      <c r="D25" s="182">
        <f>SUM(D23:D24)</f>
        <v>0</v>
      </c>
    </row>
    <row r="26" spans="2:4" ht="6.75" customHeight="1" x14ac:dyDescent="0.25">
      <c r="B26" s="43"/>
      <c r="C26" s="184"/>
      <c r="D26" s="185"/>
    </row>
    <row r="27" spans="2:4" s="38" customFormat="1" x14ac:dyDescent="0.25">
      <c r="B27" s="60" t="s">
        <v>41</v>
      </c>
      <c r="C27" s="186">
        <v>74814555</v>
      </c>
      <c r="D27" s="187">
        <f>+D8+D21+D25</f>
        <v>15858221421</v>
      </c>
    </row>
    <row r="28" spans="2:4" x14ac:dyDescent="0.25">
      <c r="D28" s="27"/>
    </row>
    <row r="29" spans="2:4" x14ac:dyDescent="0.25">
      <c r="B29" s="38" t="s">
        <v>143</v>
      </c>
      <c r="C29" s="38"/>
      <c r="D29" s="107"/>
    </row>
    <row r="30" spans="2:4" x14ac:dyDescent="0.25">
      <c r="C30" s="27"/>
      <c r="D30" s="27"/>
    </row>
    <row r="31" spans="2:4" x14ac:dyDescent="0.25">
      <c r="C31" s="27"/>
      <c r="D31" s="27"/>
    </row>
    <row r="32" spans="2:4" x14ac:dyDescent="0.25">
      <c r="C32" s="66"/>
      <c r="D32" s="66"/>
    </row>
    <row r="33" spans="3:4" x14ac:dyDescent="0.25">
      <c r="C33" s="66"/>
      <c r="D33" s="66"/>
    </row>
  </sheetData>
  <hyperlinks>
    <hyperlink ref="A1" location="INDICE!A1" display="INDICE" xr:uid="{38BAEDDE-5CD6-49B7-BCF8-E856A41163BA}"/>
  </hyperlinks>
  <pageMargins left="0.7" right="0.7" top="0.75" bottom="0.75" header="0.3" footer="0.3"/>
  <ignoredErrors>
    <ignoredError sqref="D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59F1F-5BCE-4180-B248-66A699A01F7D}">
  <sheetPr>
    <tabColor theme="9" tint="0.59999389629810485"/>
  </sheetPr>
  <dimension ref="A1:M176"/>
  <sheetViews>
    <sheetView showGridLines="0" tabSelected="1" zoomScaleNormal="100" workbookViewId="0">
      <pane ySplit="3" topLeftCell="A56" activePane="bottomLeft" state="frozen"/>
      <selection activeCell="D26" sqref="D26"/>
      <selection pane="bottomLeft" activeCell="B59" sqref="B59"/>
    </sheetView>
  </sheetViews>
  <sheetFormatPr baseColWidth="10" defaultColWidth="11.42578125" defaultRowHeight="16.5" customHeight="1" x14ac:dyDescent="0.25"/>
  <cols>
    <col min="1" max="1" width="3.5703125" style="1" customWidth="1"/>
    <col min="2" max="2" width="48.42578125" style="1" bestFit="1" customWidth="1"/>
    <col min="3" max="3" width="21.28515625" style="1" customWidth="1"/>
    <col min="4" max="4" width="22.28515625" style="1" bestFit="1" customWidth="1"/>
    <col min="5" max="6" width="19.28515625" style="1" customWidth="1"/>
    <col min="7" max="7" width="21.42578125" style="1" bestFit="1" customWidth="1"/>
    <col min="8" max="8" width="20.5703125" style="1" bestFit="1" customWidth="1"/>
    <col min="9" max="9" width="21.42578125" style="1" bestFit="1" customWidth="1"/>
    <col min="10" max="10" width="23.140625" style="1" bestFit="1" customWidth="1"/>
    <col min="11" max="11" width="18.140625" style="1" bestFit="1" customWidth="1"/>
    <col min="12" max="12" width="19.42578125" style="1" bestFit="1" customWidth="1"/>
    <col min="13" max="13" width="20.7109375" style="1" bestFit="1" customWidth="1"/>
    <col min="14" max="14" width="11.5703125" style="1" bestFit="1" customWidth="1"/>
    <col min="15" max="15" width="40" style="1" bestFit="1" customWidth="1"/>
    <col min="16" max="16" width="11.5703125" style="1" bestFit="1" customWidth="1"/>
    <col min="17" max="17" width="15.140625" style="1" bestFit="1" customWidth="1"/>
    <col min="18" max="21" width="11.5703125" style="1" bestFit="1" customWidth="1"/>
    <col min="22" max="22" width="15.140625" style="1" bestFit="1" customWidth="1"/>
    <col min="23" max="26" width="11.5703125" style="1" bestFit="1" customWidth="1"/>
    <col min="27" max="27" width="15.140625" style="1" bestFit="1" customWidth="1"/>
    <col min="28" max="16384" width="11.42578125" style="1"/>
  </cols>
  <sheetData>
    <row r="1" spans="1:6" ht="15" x14ac:dyDescent="0.25">
      <c r="A1" s="2" t="s">
        <v>4</v>
      </c>
    </row>
    <row r="2" spans="1:6" ht="15" x14ac:dyDescent="0.25">
      <c r="B2" s="210" t="s">
        <v>5</v>
      </c>
      <c r="C2" s="210"/>
      <c r="D2" s="210"/>
      <c r="E2" s="210"/>
      <c r="F2" s="210"/>
    </row>
    <row r="3" spans="1:6" ht="15" x14ac:dyDescent="0.25">
      <c r="B3" s="211" t="s">
        <v>3</v>
      </c>
      <c r="C3" s="211"/>
      <c r="D3" s="211"/>
      <c r="E3" s="211"/>
      <c r="F3" s="211"/>
    </row>
    <row r="4" spans="1:6" ht="15" x14ac:dyDescent="0.25">
      <c r="B4" s="203" t="s">
        <v>42</v>
      </c>
      <c r="C4" s="203"/>
      <c r="D4" s="203"/>
      <c r="E4" s="203"/>
      <c r="F4" s="203"/>
    </row>
    <row r="5" spans="1:6" ht="16.5" customHeight="1" x14ac:dyDescent="0.25">
      <c r="B5" s="202" t="s">
        <v>43</v>
      </c>
      <c r="C5" s="202"/>
      <c r="D5" s="202"/>
      <c r="E5" s="202"/>
      <c r="F5" s="202"/>
    </row>
    <row r="6" spans="1:6" ht="15" x14ac:dyDescent="0.25">
      <c r="B6" s="202"/>
      <c r="C6" s="202"/>
      <c r="D6" s="202"/>
      <c r="E6" s="202"/>
      <c r="F6" s="202"/>
    </row>
    <row r="7" spans="1:6" ht="15" x14ac:dyDescent="0.25">
      <c r="B7" s="202"/>
      <c r="C7" s="202"/>
      <c r="D7" s="202"/>
      <c r="E7" s="202"/>
      <c r="F7" s="202"/>
    </row>
    <row r="8" spans="1:6" ht="15" x14ac:dyDescent="0.25">
      <c r="B8" s="202"/>
      <c r="C8" s="202"/>
      <c r="D8" s="202"/>
      <c r="E8" s="202"/>
      <c r="F8" s="202"/>
    </row>
    <row r="9" spans="1:6" ht="15" x14ac:dyDescent="0.25">
      <c r="B9" s="202"/>
      <c r="C9" s="202"/>
      <c r="D9" s="202"/>
      <c r="E9" s="202"/>
      <c r="F9" s="202"/>
    </row>
    <row r="10" spans="1:6" ht="15" x14ac:dyDescent="0.25">
      <c r="B10" s="202"/>
      <c r="C10" s="202"/>
      <c r="D10" s="202"/>
      <c r="E10" s="202"/>
      <c r="F10" s="202"/>
    </row>
    <row r="11" spans="1:6" ht="15" x14ac:dyDescent="0.25">
      <c r="B11" s="202"/>
      <c r="C11" s="202"/>
      <c r="D11" s="202"/>
      <c r="E11" s="202"/>
      <c r="F11" s="202"/>
    </row>
    <row r="12" spans="1:6" ht="15" x14ac:dyDescent="0.25">
      <c r="B12" s="202"/>
      <c r="C12" s="202"/>
      <c r="D12" s="202"/>
      <c r="E12" s="202"/>
      <c r="F12" s="202"/>
    </row>
    <row r="13" spans="1:6" ht="34.5" customHeight="1" x14ac:dyDescent="0.25">
      <c r="B13" s="202"/>
      <c r="C13" s="202"/>
      <c r="D13" s="202"/>
      <c r="E13" s="202"/>
      <c r="F13" s="202"/>
    </row>
    <row r="14" spans="1:6" ht="15" x14ac:dyDescent="0.25">
      <c r="B14" s="203" t="s">
        <v>44</v>
      </c>
      <c r="C14" s="203"/>
      <c r="D14" s="203"/>
      <c r="E14" s="203"/>
      <c r="F14" s="203"/>
    </row>
    <row r="16" spans="1:6" ht="15" x14ac:dyDescent="0.25">
      <c r="B16" s="203" t="s">
        <v>45</v>
      </c>
      <c r="C16" s="203"/>
      <c r="D16" s="203"/>
      <c r="E16" s="203"/>
      <c r="F16" s="203"/>
    </row>
    <row r="17" spans="2:6" ht="15" x14ac:dyDescent="0.25">
      <c r="B17" s="202" t="s">
        <v>90</v>
      </c>
      <c r="C17" s="202"/>
      <c r="D17" s="202"/>
      <c r="E17" s="202"/>
      <c r="F17" s="202"/>
    </row>
    <row r="18" spans="2:6" ht="15" x14ac:dyDescent="0.25">
      <c r="B18" s="202"/>
      <c r="C18" s="202"/>
      <c r="D18" s="202"/>
      <c r="E18" s="202"/>
      <c r="F18" s="202"/>
    </row>
    <row r="19" spans="2:6" ht="15" x14ac:dyDescent="0.25">
      <c r="B19" s="202"/>
      <c r="C19" s="202"/>
      <c r="D19" s="202"/>
      <c r="E19" s="202"/>
      <c r="F19" s="202"/>
    </row>
    <row r="20" spans="2:6" ht="15" x14ac:dyDescent="0.25">
      <c r="B20" s="202"/>
      <c r="C20" s="202"/>
      <c r="D20" s="202"/>
      <c r="E20" s="202"/>
      <c r="F20" s="202"/>
    </row>
    <row r="21" spans="2:6" ht="15" x14ac:dyDescent="0.25">
      <c r="B21" s="202"/>
      <c r="C21" s="202"/>
      <c r="D21" s="202"/>
      <c r="E21" s="202"/>
      <c r="F21" s="202"/>
    </row>
    <row r="22" spans="2:6" ht="15" x14ac:dyDescent="0.25">
      <c r="B22" s="202"/>
      <c r="C22" s="202"/>
      <c r="D22" s="202"/>
      <c r="E22" s="202"/>
      <c r="F22" s="202"/>
    </row>
    <row r="23" spans="2:6" ht="15" x14ac:dyDescent="0.25">
      <c r="B23" s="202"/>
      <c r="C23" s="202"/>
      <c r="D23" s="202"/>
      <c r="E23" s="202"/>
      <c r="F23" s="202"/>
    </row>
    <row r="24" spans="2:6" ht="15" x14ac:dyDescent="0.25">
      <c r="B24" s="202"/>
      <c r="C24" s="202"/>
      <c r="D24" s="202"/>
      <c r="E24" s="202"/>
      <c r="F24" s="202"/>
    </row>
    <row r="25" spans="2:6" ht="15" x14ac:dyDescent="0.25">
      <c r="B25" s="202"/>
      <c r="C25" s="202"/>
      <c r="D25" s="202"/>
      <c r="E25" s="202"/>
      <c r="F25" s="202"/>
    </row>
    <row r="26" spans="2:6" ht="15" x14ac:dyDescent="0.25">
      <c r="B26" s="202"/>
      <c r="C26" s="202"/>
      <c r="D26" s="202"/>
      <c r="E26" s="202"/>
      <c r="F26" s="202"/>
    </row>
    <row r="27" spans="2:6" ht="15" x14ac:dyDescent="0.25">
      <c r="B27" s="202"/>
      <c r="C27" s="202"/>
      <c r="D27" s="202"/>
      <c r="E27" s="202"/>
      <c r="F27" s="202"/>
    </row>
    <row r="28" spans="2:6" ht="15" x14ac:dyDescent="0.25">
      <c r="B28" s="202"/>
      <c r="C28" s="202"/>
      <c r="D28" s="202"/>
      <c r="E28" s="202"/>
      <c r="F28" s="202"/>
    </row>
    <row r="29" spans="2:6" ht="15" x14ac:dyDescent="0.25">
      <c r="B29" s="202"/>
      <c r="C29" s="202"/>
      <c r="D29" s="202"/>
      <c r="E29" s="202"/>
      <c r="F29" s="202"/>
    </row>
    <row r="30" spans="2:6" ht="15" x14ac:dyDescent="0.25">
      <c r="B30" s="202"/>
      <c r="C30" s="202"/>
      <c r="D30" s="202"/>
      <c r="E30" s="202"/>
      <c r="F30" s="202"/>
    </row>
    <row r="31" spans="2:6" ht="15" x14ac:dyDescent="0.25">
      <c r="B31" s="202"/>
      <c r="C31" s="202"/>
      <c r="D31" s="202"/>
      <c r="E31" s="202"/>
      <c r="F31" s="202"/>
    </row>
    <row r="32" spans="2:6" ht="15" x14ac:dyDescent="0.25">
      <c r="B32" s="202"/>
      <c r="C32" s="202"/>
      <c r="D32" s="202"/>
      <c r="E32" s="202"/>
      <c r="F32" s="202"/>
    </row>
    <row r="33" spans="2:6" ht="15" x14ac:dyDescent="0.25">
      <c r="B33" s="202"/>
      <c r="C33" s="202"/>
      <c r="D33" s="202"/>
      <c r="E33" s="202"/>
      <c r="F33" s="202"/>
    </row>
    <row r="34" spans="2:6" ht="1.5" customHeight="1" x14ac:dyDescent="0.25">
      <c r="B34" s="202"/>
      <c r="C34" s="202"/>
      <c r="D34" s="202"/>
      <c r="E34" s="202"/>
      <c r="F34" s="202"/>
    </row>
    <row r="35" spans="2:6" ht="15" hidden="1" x14ac:dyDescent="0.25">
      <c r="B35" s="202"/>
      <c r="C35" s="202"/>
      <c r="D35" s="202"/>
      <c r="E35" s="202"/>
      <c r="F35" s="202"/>
    </row>
    <row r="36" spans="2:6" ht="15" hidden="1" x14ac:dyDescent="0.25">
      <c r="B36" s="202"/>
      <c r="C36" s="202"/>
      <c r="D36" s="202"/>
      <c r="E36" s="202"/>
      <c r="F36" s="202"/>
    </row>
    <row r="37" spans="2:6" ht="15" hidden="1" x14ac:dyDescent="0.25">
      <c r="B37" s="202"/>
      <c r="C37" s="202"/>
      <c r="D37" s="202"/>
      <c r="E37" s="202"/>
      <c r="F37" s="202"/>
    </row>
    <row r="38" spans="2:6" ht="15" hidden="1" x14ac:dyDescent="0.25">
      <c r="B38" s="202"/>
      <c r="C38" s="202"/>
      <c r="D38" s="202"/>
      <c r="E38" s="202"/>
      <c r="F38" s="202"/>
    </row>
    <row r="39" spans="2:6" ht="15" hidden="1" x14ac:dyDescent="0.25">
      <c r="B39" s="202"/>
      <c r="C39" s="202"/>
      <c r="D39" s="202"/>
      <c r="E39" s="202"/>
      <c r="F39" s="202"/>
    </row>
    <row r="40" spans="2:6" ht="15" hidden="1" x14ac:dyDescent="0.25">
      <c r="B40" s="202"/>
      <c r="C40" s="202"/>
      <c r="D40" s="202"/>
      <c r="E40" s="202"/>
      <c r="F40" s="202"/>
    </row>
    <row r="41" spans="2:6" ht="15" hidden="1" x14ac:dyDescent="0.25">
      <c r="B41" s="202"/>
      <c r="C41" s="202"/>
      <c r="D41" s="202"/>
      <c r="E41" s="202"/>
      <c r="F41" s="202"/>
    </row>
    <row r="42" spans="2:6" ht="15" hidden="1" x14ac:dyDescent="0.25">
      <c r="B42" s="202"/>
      <c r="C42" s="202"/>
      <c r="D42" s="202"/>
      <c r="E42" s="202"/>
      <c r="F42" s="202"/>
    </row>
    <row r="43" spans="2:6" ht="15" hidden="1" x14ac:dyDescent="0.25">
      <c r="B43" s="202"/>
      <c r="C43" s="202"/>
      <c r="D43" s="202"/>
      <c r="E43" s="202"/>
      <c r="F43" s="202"/>
    </row>
    <row r="44" spans="2:6" ht="15" x14ac:dyDescent="0.25">
      <c r="B44" s="203" t="s">
        <v>46</v>
      </c>
      <c r="C44" s="203"/>
      <c r="D44" s="203"/>
      <c r="E44" s="203"/>
      <c r="F44" s="203"/>
    </row>
    <row r="45" spans="2:6" ht="15" x14ac:dyDescent="0.25">
      <c r="B45" s="202" t="s">
        <v>98</v>
      </c>
      <c r="C45" s="202"/>
      <c r="D45" s="202"/>
      <c r="E45" s="202"/>
      <c r="F45" s="202"/>
    </row>
    <row r="46" spans="2:6" ht="15" x14ac:dyDescent="0.25">
      <c r="B46" s="202"/>
      <c r="C46" s="202"/>
      <c r="D46" s="202"/>
      <c r="E46" s="202"/>
      <c r="F46" s="202"/>
    </row>
    <row r="47" spans="2:6" ht="15" x14ac:dyDescent="0.25">
      <c r="B47" s="215" t="s">
        <v>47</v>
      </c>
      <c r="C47" s="215"/>
      <c r="D47" s="215"/>
      <c r="E47" s="215"/>
      <c r="F47" s="215"/>
    </row>
    <row r="49" spans="2:9" ht="15" x14ac:dyDescent="0.25">
      <c r="B49" s="202" t="s">
        <v>100</v>
      </c>
      <c r="C49" s="202"/>
      <c r="D49" s="202"/>
      <c r="E49" s="202"/>
      <c r="F49" s="202"/>
    </row>
    <row r="50" spans="2:9" ht="15" x14ac:dyDescent="0.25">
      <c r="B50" s="202"/>
      <c r="C50" s="202"/>
      <c r="D50" s="202"/>
      <c r="E50" s="202"/>
      <c r="F50" s="202"/>
    </row>
    <row r="51" spans="2:9" ht="15" x14ac:dyDescent="0.25">
      <c r="B51" s="202" t="s">
        <v>147</v>
      </c>
      <c r="C51" s="202"/>
      <c r="D51" s="202"/>
      <c r="E51" s="202"/>
      <c r="F51" s="202"/>
    </row>
    <row r="52" spans="2:9" ht="19.899999999999999" customHeight="1" x14ac:dyDescent="0.25">
      <c r="B52" s="202"/>
      <c r="C52" s="202"/>
      <c r="D52" s="202"/>
      <c r="E52" s="202"/>
      <c r="F52" s="202"/>
    </row>
    <row r="53" spans="2:9" ht="15" x14ac:dyDescent="0.25">
      <c r="B53" s="202" t="s">
        <v>123</v>
      </c>
      <c r="C53" s="202"/>
      <c r="D53" s="202"/>
      <c r="E53" s="202"/>
      <c r="F53" s="202"/>
    </row>
    <row r="54" spans="2:9" ht="15" x14ac:dyDescent="0.25">
      <c r="B54" s="202" t="s">
        <v>48</v>
      </c>
      <c r="C54" s="202"/>
      <c r="D54" s="202"/>
      <c r="E54" s="202"/>
      <c r="F54" s="202"/>
    </row>
    <row r="55" spans="2:9" ht="15" x14ac:dyDescent="0.25">
      <c r="B55" s="105"/>
      <c r="C55" s="105"/>
      <c r="D55" s="105"/>
      <c r="E55" s="105"/>
      <c r="F55" s="105"/>
    </row>
    <row r="56" spans="2:9" ht="15" x14ac:dyDescent="0.25">
      <c r="B56" s="34" t="s">
        <v>30</v>
      </c>
      <c r="C56" s="108">
        <v>45838</v>
      </c>
      <c r="D56" s="108">
        <v>45473</v>
      </c>
      <c r="E56" s="108">
        <v>45657</v>
      </c>
    </row>
    <row r="57" spans="2:9" ht="15" x14ac:dyDescent="0.25">
      <c r="B57" s="36" t="s">
        <v>49</v>
      </c>
      <c r="C57" s="37">
        <v>7790.75</v>
      </c>
      <c r="D57" s="37">
        <v>7533.98</v>
      </c>
      <c r="E57" s="37">
        <v>7812.22</v>
      </c>
    </row>
    <row r="58" spans="2:9" ht="15" x14ac:dyDescent="0.25">
      <c r="B58" s="36" t="s">
        <v>50</v>
      </c>
      <c r="C58" s="37">
        <v>7807.41</v>
      </c>
      <c r="D58" s="37">
        <v>7543.01</v>
      </c>
      <c r="E58" s="37">
        <v>7843.41</v>
      </c>
    </row>
    <row r="60" spans="2:9" ht="16.5" customHeight="1" x14ac:dyDescent="0.25">
      <c r="B60" s="216" t="s">
        <v>161</v>
      </c>
      <c r="C60" s="217"/>
      <c r="D60" s="217"/>
      <c r="E60" s="217"/>
      <c r="H60" s="66"/>
    </row>
    <row r="61" spans="2:9" ht="16.5" customHeight="1" x14ac:dyDescent="0.25">
      <c r="B61" s="218" t="s">
        <v>30</v>
      </c>
      <c r="C61" s="219">
        <v>45838</v>
      </c>
      <c r="D61" s="219">
        <v>45473</v>
      </c>
      <c r="E61" s="220">
        <v>45657</v>
      </c>
      <c r="H61" s="66"/>
    </row>
    <row r="62" spans="2:9" ht="16.5" customHeight="1" x14ac:dyDescent="0.25">
      <c r="B62" s="221" t="s">
        <v>162</v>
      </c>
      <c r="C62" s="222">
        <v>7784.15</v>
      </c>
      <c r="D62" s="222">
        <v>7539.62</v>
      </c>
      <c r="E62" s="223">
        <v>7831.26</v>
      </c>
      <c r="H62" s="66"/>
    </row>
    <row r="63" spans="2:9" ht="16.5" customHeight="1" x14ac:dyDescent="0.25">
      <c r="B63" s="224"/>
      <c r="C63" s="217"/>
      <c r="D63" s="217"/>
      <c r="E63" s="217"/>
      <c r="H63" s="66"/>
    </row>
    <row r="64" spans="2:9" ht="16.5" customHeight="1" x14ac:dyDescent="0.25">
      <c r="B64" s="225" t="s">
        <v>163</v>
      </c>
      <c r="C64" s="225"/>
      <c r="D64" s="225"/>
      <c r="E64" s="225"/>
      <c r="F64" s="225"/>
      <c r="G64" s="225"/>
      <c r="H64" s="225"/>
      <c r="I64" s="225"/>
    </row>
    <row r="65" spans="2:9" ht="16.5" customHeight="1" x14ac:dyDescent="0.25">
      <c r="B65" s="225"/>
      <c r="C65" s="225"/>
      <c r="D65" s="225"/>
      <c r="E65" s="225"/>
      <c r="F65" s="225"/>
      <c r="G65" s="225"/>
      <c r="H65" s="225"/>
      <c r="I65" s="225"/>
    </row>
    <row r="66" spans="2:9" ht="16.5" customHeight="1" x14ac:dyDescent="0.25">
      <c r="B66" s="225"/>
      <c r="C66" s="225"/>
      <c r="D66" s="225"/>
      <c r="E66" s="225"/>
      <c r="F66" s="225"/>
      <c r="G66" s="225"/>
      <c r="H66" s="225"/>
      <c r="I66" s="225"/>
    </row>
    <row r="67" spans="2:9" ht="16.5" customHeight="1" x14ac:dyDescent="0.25">
      <c r="B67" s="224"/>
      <c r="C67" s="224"/>
      <c r="D67" s="224"/>
      <c r="E67" s="224"/>
      <c r="F67" s="224"/>
      <c r="G67" s="224"/>
      <c r="H67" s="224"/>
      <c r="I67" s="224"/>
    </row>
    <row r="68" spans="2:9" ht="15" x14ac:dyDescent="0.25">
      <c r="B68" s="203" t="s">
        <v>51</v>
      </c>
      <c r="C68" s="203"/>
      <c r="D68" s="203"/>
      <c r="E68" s="203"/>
      <c r="F68" s="203"/>
    </row>
    <row r="69" spans="2:9" ht="16.5" customHeight="1" x14ac:dyDescent="0.25">
      <c r="B69" s="202" t="s">
        <v>91</v>
      </c>
      <c r="C69" s="202"/>
      <c r="D69" s="202"/>
      <c r="E69" s="202"/>
      <c r="F69" s="202"/>
    </row>
    <row r="70" spans="2:9" ht="16.5" customHeight="1" x14ac:dyDescent="0.25">
      <c r="B70" s="31"/>
      <c r="C70" s="31"/>
      <c r="D70" s="31"/>
      <c r="E70" s="31"/>
      <c r="F70" s="31"/>
    </row>
    <row r="71" spans="2:9" ht="15" customHeight="1" x14ac:dyDescent="0.25">
      <c r="B71" s="38" t="s">
        <v>87</v>
      </c>
      <c r="C71" s="39"/>
      <c r="D71" s="39"/>
      <c r="E71" s="39"/>
      <c r="F71" s="39"/>
    </row>
    <row r="72" spans="2:9" ht="15" x14ac:dyDescent="0.25">
      <c r="B72" s="212" t="s">
        <v>92</v>
      </c>
      <c r="C72" s="212"/>
      <c r="D72" s="212"/>
      <c r="E72" s="212"/>
      <c r="F72" s="212"/>
    </row>
    <row r="73" spans="2:9" ht="16.5" customHeight="1" x14ac:dyDescent="0.25">
      <c r="B73" s="212"/>
      <c r="C73" s="212"/>
      <c r="D73" s="212"/>
      <c r="E73" s="212"/>
      <c r="F73" s="212"/>
    </row>
    <row r="74" spans="2:9" ht="16.5" customHeight="1" x14ac:dyDescent="0.25">
      <c r="B74" s="33"/>
      <c r="C74" s="33"/>
      <c r="D74" s="33"/>
      <c r="E74" s="33"/>
      <c r="F74" s="33"/>
    </row>
    <row r="75" spans="2:9" ht="15" x14ac:dyDescent="0.25">
      <c r="B75" s="188" t="s">
        <v>142</v>
      </c>
      <c r="C75" s="188"/>
      <c r="D75" s="188"/>
      <c r="E75" s="188"/>
      <c r="F75" s="188"/>
    </row>
    <row r="76" spans="2:9" ht="15" x14ac:dyDescent="0.25">
      <c r="B76" s="212" t="s">
        <v>99</v>
      </c>
      <c r="C76" s="212"/>
      <c r="D76" s="212"/>
      <c r="E76" s="212"/>
      <c r="F76" s="212"/>
    </row>
    <row r="77" spans="2:9" ht="15" x14ac:dyDescent="0.25">
      <c r="B77" s="212"/>
      <c r="C77" s="212"/>
      <c r="D77" s="212"/>
      <c r="E77" s="212"/>
      <c r="F77" s="212"/>
    </row>
    <row r="78" spans="2:9" ht="15" x14ac:dyDescent="0.25">
      <c r="B78" s="212"/>
      <c r="C78" s="212"/>
      <c r="D78" s="212"/>
      <c r="E78" s="212"/>
      <c r="F78" s="212"/>
    </row>
    <row r="80" spans="2:9" ht="15" x14ac:dyDescent="0.25">
      <c r="B80" s="204" t="s">
        <v>30</v>
      </c>
      <c r="C80" s="205"/>
      <c r="D80" s="35">
        <v>45838</v>
      </c>
      <c r="E80" s="35">
        <v>45473</v>
      </c>
    </row>
    <row r="81" spans="2:6" ht="15" x14ac:dyDescent="0.25">
      <c r="B81" s="213" t="s">
        <v>18</v>
      </c>
      <c r="C81" s="214"/>
      <c r="D81" s="40">
        <v>443815423</v>
      </c>
      <c r="E81" s="40">
        <v>442629461</v>
      </c>
      <c r="F81" s="28"/>
    </row>
    <row r="82" spans="2:6" ht="15" x14ac:dyDescent="0.25">
      <c r="B82" s="204" t="s">
        <v>52</v>
      </c>
      <c r="C82" s="205"/>
      <c r="D82" s="41">
        <f>SUM(D81:D81)</f>
        <v>443815423</v>
      </c>
      <c r="E82" s="41">
        <f>SUM(E81:E81)</f>
        <v>442629461</v>
      </c>
    </row>
    <row r="84" spans="2:6" ht="15" x14ac:dyDescent="0.25">
      <c r="B84" s="203" t="s">
        <v>53</v>
      </c>
      <c r="C84" s="203"/>
      <c r="D84" s="203"/>
      <c r="E84" s="203"/>
      <c r="F84" s="203"/>
    </row>
    <row r="86" spans="2:6" ht="30" x14ac:dyDescent="0.25">
      <c r="B86" s="42" t="s">
        <v>54</v>
      </c>
      <c r="C86" s="42" t="s">
        <v>55</v>
      </c>
      <c r="D86" s="42" t="s">
        <v>56</v>
      </c>
      <c r="E86" s="42" t="s">
        <v>57</v>
      </c>
    </row>
    <row r="87" spans="2:6" ht="15" x14ac:dyDescent="0.25">
      <c r="B87" s="206" t="s">
        <v>148</v>
      </c>
      <c r="C87" s="207"/>
      <c r="D87" s="207"/>
      <c r="E87" s="208"/>
    </row>
    <row r="88" spans="2:6" ht="15" x14ac:dyDescent="0.25">
      <c r="B88" s="96" t="s">
        <v>58</v>
      </c>
      <c r="C88" s="135">
        <v>10315142.495116279</v>
      </c>
      <c r="D88" s="40">
        <v>44355112729</v>
      </c>
      <c r="E88" s="136">
        <v>395</v>
      </c>
    </row>
    <row r="89" spans="2:6" ht="15" x14ac:dyDescent="0.25">
      <c r="B89" s="43" t="s">
        <v>59</v>
      </c>
      <c r="C89" s="137">
        <v>10309369.40116279</v>
      </c>
      <c r="D89" s="99">
        <v>44330288425</v>
      </c>
      <c r="E89" s="98">
        <v>395</v>
      </c>
    </row>
    <row r="90" spans="2:6" ht="15" x14ac:dyDescent="0.25">
      <c r="B90" s="93" t="s">
        <v>60</v>
      </c>
      <c r="C90" s="138">
        <v>10315306.232325582</v>
      </c>
      <c r="D90" s="100">
        <v>44355816799</v>
      </c>
      <c r="E90" s="153">
        <v>395</v>
      </c>
    </row>
    <row r="91" spans="2:6" ht="15" x14ac:dyDescent="0.25">
      <c r="B91" s="206" t="s">
        <v>149</v>
      </c>
      <c r="C91" s="188"/>
      <c r="D91" s="188"/>
      <c r="E91" s="209"/>
    </row>
    <row r="92" spans="2:6" ht="15" x14ac:dyDescent="0.25">
      <c r="B92" s="96" t="s">
        <v>150</v>
      </c>
      <c r="C92" s="139">
        <v>10314695.61139535</v>
      </c>
      <c r="D92" s="142">
        <v>44353191129</v>
      </c>
      <c r="E92" s="154">
        <v>397</v>
      </c>
    </row>
    <row r="93" spans="2:6" ht="15" x14ac:dyDescent="0.25">
      <c r="B93" s="43" t="s">
        <v>151</v>
      </c>
      <c r="C93" s="140">
        <v>10312154.896744186</v>
      </c>
      <c r="D93" s="143">
        <v>44342266056.662498</v>
      </c>
      <c r="E93" s="155">
        <v>397</v>
      </c>
    </row>
    <row r="94" spans="2:6" ht="15" x14ac:dyDescent="0.25">
      <c r="B94" s="93" t="s">
        <v>152</v>
      </c>
      <c r="C94" s="141">
        <v>10311479.580930233</v>
      </c>
      <c r="D94" s="144">
        <v>44339362198</v>
      </c>
      <c r="E94" s="156">
        <v>397</v>
      </c>
    </row>
    <row r="95" spans="2:6" ht="15" x14ac:dyDescent="0.25">
      <c r="C95" s="134"/>
      <c r="D95" s="133"/>
    </row>
    <row r="96" spans="2:6" ht="15" x14ac:dyDescent="0.25">
      <c r="C96" s="102"/>
      <c r="D96" s="101"/>
      <c r="E96" s="48"/>
    </row>
    <row r="97" spans="2:6" ht="15" x14ac:dyDescent="0.25">
      <c r="B97" s="188" t="s">
        <v>61</v>
      </c>
      <c r="C97" s="188"/>
      <c r="D97" s="188"/>
      <c r="E97" s="188"/>
      <c r="F97" s="188"/>
    </row>
    <row r="98" spans="2:6" ht="15" x14ac:dyDescent="0.25">
      <c r="B98" s="197" t="s">
        <v>93</v>
      </c>
      <c r="C98" s="197"/>
      <c r="D98" s="197"/>
      <c r="E98" s="197"/>
      <c r="F98" s="197"/>
    </row>
    <row r="99" spans="2:6" ht="15" x14ac:dyDescent="0.25">
      <c r="B99" s="197"/>
      <c r="C99" s="197"/>
      <c r="D99" s="197"/>
      <c r="E99" s="197"/>
      <c r="F99" s="197"/>
    </row>
    <row r="101" spans="2:6" ht="15" x14ac:dyDescent="0.25">
      <c r="B101" s="34" t="s">
        <v>62</v>
      </c>
      <c r="C101" s="35">
        <v>45838</v>
      </c>
      <c r="D101" s="35">
        <v>45473</v>
      </c>
    </row>
    <row r="102" spans="2:6" ht="15" x14ac:dyDescent="0.25">
      <c r="B102" s="83" t="s">
        <v>63</v>
      </c>
      <c r="C102" s="71">
        <v>74814555</v>
      </c>
      <c r="D102" s="71">
        <v>10000000</v>
      </c>
      <c r="E102" s="85"/>
    </row>
    <row r="103" spans="2:6" ht="15" x14ac:dyDescent="0.25">
      <c r="B103" s="83" t="s">
        <v>153</v>
      </c>
      <c r="C103" s="71">
        <v>0</v>
      </c>
      <c r="D103" s="71">
        <v>15848221421</v>
      </c>
      <c r="E103" s="85"/>
    </row>
    <row r="104" spans="2:6" ht="15" x14ac:dyDescent="0.25">
      <c r="B104" s="34" t="s">
        <v>52</v>
      </c>
      <c r="C104" s="50">
        <f>SUM(C102:C102)</f>
        <v>74814555</v>
      </c>
      <c r="D104" s="50">
        <f>SUM(D102:D103)</f>
        <v>15858221421</v>
      </c>
    </row>
    <row r="105" spans="2:6" ht="15" x14ac:dyDescent="0.25">
      <c r="B105" s="51"/>
      <c r="C105" s="52"/>
      <c r="D105" s="27"/>
    </row>
    <row r="106" spans="2:6" ht="15" x14ac:dyDescent="0.25">
      <c r="B106" s="198" t="s">
        <v>106</v>
      </c>
      <c r="C106" s="198"/>
      <c r="D106" s="198"/>
      <c r="E106" s="198"/>
      <c r="F106" s="198"/>
    </row>
    <row r="107" spans="2:6" ht="15" x14ac:dyDescent="0.25">
      <c r="B107" s="198"/>
      <c r="C107" s="198"/>
      <c r="D107" s="198"/>
      <c r="E107" s="198"/>
      <c r="F107" s="198"/>
    </row>
    <row r="108" spans="2:6" ht="15" x14ac:dyDescent="0.25">
      <c r="B108" s="34" t="s">
        <v>62</v>
      </c>
      <c r="C108" s="35">
        <v>45838</v>
      </c>
      <c r="D108" s="35">
        <v>45473</v>
      </c>
    </row>
    <row r="109" spans="2:6" ht="15" x14ac:dyDescent="0.25">
      <c r="B109" s="83" t="s">
        <v>126</v>
      </c>
      <c r="C109" s="104">
        <v>5951514</v>
      </c>
      <c r="D109" s="145">
        <v>28031126</v>
      </c>
      <c r="F109" s="84"/>
    </row>
    <row r="110" spans="2:6" ht="15" x14ac:dyDescent="0.25">
      <c r="B110" s="34" t="s">
        <v>52</v>
      </c>
      <c r="C110" s="73">
        <f>SUM(C109)</f>
        <v>5951514</v>
      </c>
      <c r="D110" s="73">
        <f>SUM(D109:D109)</f>
        <v>28031126</v>
      </c>
    </row>
    <row r="111" spans="2:6" ht="15" x14ac:dyDescent="0.25">
      <c r="B111" s="51"/>
      <c r="C111" s="52"/>
      <c r="D111" s="27"/>
    </row>
    <row r="112" spans="2:6" ht="15" x14ac:dyDescent="0.25">
      <c r="B112" s="197" t="s">
        <v>112</v>
      </c>
      <c r="C112" s="197"/>
      <c r="D112" s="197"/>
      <c r="E112" s="197"/>
      <c r="F112" s="197"/>
    </row>
    <row r="113" spans="2:13" ht="15" x14ac:dyDescent="0.25">
      <c r="B113" s="33"/>
      <c r="C113" s="33"/>
      <c r="D113" s="33"/>
      <c r="E113" s="33"/>
      <c r="F113" s="33"/>
    </row>
    <row r="114" spans="2:13" ht="15" x14ac:dyDescent="0.25">
      <c r="B114" s="199" t="s">
        <v>62</v>
      </c>
      <c r="C114" s="157" t="s">
        <v>130</v>
      </c>
      <c r="D114" s="158"/>
      <c r="E114" s="158"/>
      <c r="F114" s="158"/>
      <c r="G114" s="159"/>
      <c r="H114" s="160" t="s">
        <v>131</v>
      </c>
      <c r="I114" s="161"/>
      <c r="J114" s="161"/>
      <c r="K114" s="161"/>
      <c r="L114" s="162"/>
      <c r="M114" s="200" t="s">
        <v>132</v>
      </c>
    </row>
    <row r="115" spans="2:13" ht="30" x14ac:dyDescent="0.25">
      <c r="B115" s="199"/>
      <c r="C115" s="163" t="s">
        <v>133</v>
      </c>
      <c r="D115" s="146" t="s">
        <v>134</v>
      </c>
      <c r="E115" s="163" t="s">
        <v>135</v>
      </c>
      <c r="F115" s="164" t="s">
        <v>136</v>
      </c>
      <c r="G115" s="164" t="s">
        <v>137</v>
      </c>
      <c r="H115" s="164" t="s">
        <v>138</v>
      </c>
      <c r="I115" s="164" t="s">
        <v>134</v>
      </c>
      <c r="J115" s="164" t="s">
        <v>135</v>
      </c>
      <c r="K115" s="164" t="s">
        <v>139</v>
      </c>
      <c r="L115" s="164" t="s">
        <v>140</v>
      </c>
      <c r="M115" s="201"/>
    </row>
    <row r="116" spans="2:13" ht="15" x14ac:dyDescent="0.25">
      <c r="B116" s="165" t="s">
        <v>141</v>
      </c>
      <c r="C116" s="166">
        <v>506337864</v>
      </c>
      <c r="D116" s="166">
        <v>0</v>
      </c>
      <c r="E116" s="166">
        <v>0</v>
      </c>
      <c r="F116" s="167">
        <v>0</v>
      </c>
      <c r="G116" s="168">
        <f>+C116+D116-E116-F116</f>
        <v>506337864</v>
      </c>
      <c r="H116" s="169">
        <v>0</v>
      </c>
      <c r="I116" s="169">
        <v>0</v>
      </c>
      <c r="J116" s="169">
        <v>0</v>
      </c>
      <c r="K116" s="169">
        <v>-40507032</v>
      </c>
      <c r="L116" s="168">
        <f>+H116+I116-J116+K116</f>
        <v>-40507032</v>
      </c>
      <c r="M116" s="168">
        <f>+G116+L116</f>
        <v>465830832</v>
      </c>
    </row>
    <row r="117" spans="2:13" ht="15" x14ac:dyDescent="0.25">
      <c r="B117" s="170">
        <f>+EAN!C7</f>
        <v>45838</v>
      </c>
      <c r="C117" s="147">
        <f t="shared" ref="C117:M117" si="0">SUM(C116:C116)</f>
        <v>506337864</v>
      </c>
      <c r="D117" s="147">
        <f t="shared" si="0"/>
        <v>0</v>
      </c>
      <c r="E117" s="147">
        <f t="shared" si="0"/>
        <v>0</v>
      </c>
      <c r="F117" s="147">
        <f t="shared" si="0"/>
        <v>0</v>
      </c>
      <c r="G117" s="147">
        <f t="shared" si="0"/>
        <v>506337864</v>
      </c>
      <c r="H117" s="147">
        <f t="shared" si="0"/>
        <v>0</v>
      </c>
      <c r="I117" s="147">
        <f t="shared" si="0"/>
        <v>0</v>
      </c>
      <c r="J117" s="147">
        <f t="shared" si="0"/>
        <v>0</v>
      </c>
      <c r="K117" s="147">
        <f>SUM(K116:K116)</f>
        <v>-40507032</v>
      </c>
      <c r="L117" s="147">
        <f t="shared" si="0"/>
        <v>-40507032</v>
      </c>
      <c r="M117" s="147">
        <f t="shared" si="0"/>
        <v>465830832</v>
      </c>
    </row>
    <row r="118" spans="2:13" ht="15" x14ac:dyDescent="0.25">
      <c r="B118" s="170">
        <f>+EAN!D7</f>
        <v>45473</v>
      </c>
      <c r="C118" s="171">
        <v>0</v>
      </c>
      <c r="D118" s="171">
        <v>0</v>
      </c>
      <c r="E118" s="171">
        <v>0</v>
      </c>
      <c r="F118" s="171">
        <v>0</v>
      </c>
      <c r="G118" s="147">
        <v>0</v>
      </c>
      <c r="H118" s="171">
        <v>0</v>
      </c>
      <c r="I118" s="171">
        <v>0</v>
      </c>
      <c r="J118" s="171">
        <v>0</v>
      </c>
      <c r="K118" s="171">
        <v>0</v>
      </c>
      <c r="L118" s="147">
        <v>0</v>
      </c>
      <c r="M118" s="171">
        <v>0</v>
      </c>
    </row>
    <row r="119" spans="2:13" ht="15" x14ac:dyDescent="0.25">
      <c r="B119" s="33"/>
      <c r="C119" s="33"/>
      <c r="D119" s="33"/>
      <c r="E119" s="33"/>
      <c r="F119" s="33"/>
    </row>
    <row r="120" spans="2:13" ht="15" x14ac:dyDescent="0.25">
      <c r="B120" s="33"/>
      <c r="C120" s="33"/>
      <c r="D120" s="33"/>
      <c r="E120" s="33"/>
      <c r="F120" s="33"/>
    </row>
    <row r="121" spans="2:13" ht="15" x14ac:dyDescent="0.25">
      <c r="B121" s="198" t="s">
        <v>119</v>
      </c>
      <c r="C121" s="198"/>
      <c r="D121" s="198"/>
      <c r="E121" s="198"/>
      <c r="F121" s="198"/>
    </row>
    <row r="122" spans="2:13" ht="15" x14ac:dyDescent="0.25">
      <c r="B122" s="31"/>
      <c r="C122" s="31"/>
      <c r="D122" s="31"/>
      <c r="E122" s="31"/>
      <c r="F122" s="31"/>
    </row>
    <row r="123" spans="2:13" ht="15" x14ac:dyDescent="0.25">
      <c r="B123" s="34" t="s">
        <v>62</v>
      </c>
      <c r="C123" s="35">
        <v>45838</v>
      </c>
      <c r="D123" s="35">
        <v>45473</v>
      </c>
      <c r="E123" s="31"/>
      <c r="F123" s="31"/>
    </row>
    <row r="124" spans="2:13" ht="15" x14ac:dyDescent="0.25">
      <c r="B124" s="53" t="s">
        <v>18</v>
      </c>
      <c r="C124" s="54">
        <v>81359280</v>
      </c>
      <c r="D124" s="54">
        <v>80990316</v>
      </c>
      <c r="E124" s="55"/>
      <c r="F124" s="31"/>
    </row>
    <row r="125" spans="2:13" ht="15" x14ac:dyDescent="0.25">
      <c r="B125" s="34" t="s">
        <v>52</v>
      </c>
      <c r="C125" s="56">
        <f>SUM(C124)</f>
        <v>81359280</v>
      </c>
      <c r="D125" s="56">
        <f>SUM(D124)</f>
        <v>80990316</v>
      </c>
      <c r="E125" s="31"/>
      <c r="F125" s="31"/>
    </row>
    <row r="126" spans="2:13" ht="15" x14ac:dyDescent="0.25">
      <c r="B126" s="31"/>
      <c r="C126" s="55"/>
      <c r="D126" s="55"/>
      <c r="E126" s="31"/>
      <c r="F126" s="31"/>
    </row>
    <row r="127" spans="2:13" ht="15" x14ac:dyDescent="0.25">
      <c r="B127" s="198" t="s">
        <v>120</v>
      </c>
      <c r="C127" s="198"/>
      <c r="D127" s="198"/>
      <c r="E127" s="198"/>
      <c r="F127" s="198"/>
    </row>
    <row r="128" spans="2:13" ht="16.5" customHeight="1" x14ac:dyDescent="0.25">
      <c r="B128" s="198"/>
      <c r="C128" s="198"/>
      <c r="D128" s="198"/>
      <c r="E128" s="198"/>
      <c r="F128" s="198"/>
    </row>
    <row r="129" spans="2:6" ht="16.5" customHeight="1" x14ac:dyDescent="0.25">
      <c r="B129" s="34" t="s">
        <v>30</v>
      </c>
      <c r="C129" s="35">
        <v>45838</v>
      </c>
      <c r="D129" s="35">
        <v>45473</v>
      </c>
    </row>
    <row r="130" spans="2:6" ht="16.5" customHeight="1" x14ac:dyDescent="0.25">
      <c r="B130" s="53" t="s">
        <v>88</v>
      </c>
      <c r="C130" s="57">
        <v>338569291</v>
      </c>
      <c r="D130" s="57">
        <v>593694756</v>
      </c>
    </row>
    <row r="131" spans="2:6" ht="16.5" customHeight="1" x14ac:dyDescent="0.25">
      <c r="B131" s="34" t="s">
        <v>52</v>
      </c>
      <c r="C131" s="58">
        <f>SUM(C130)</f>
        <v>338569291</v>
      </c>
      <c r="D131" s="58">
        <f>SUM(D130)</f>
        <v>593694756</v>
      </c>
    </row>
    <row r="132" spans="2:6" ht="16.5" customHeight="1" x14ac:dyDescent="0.25">
      <c r="C132" s="27"/>
      <c r="D132" s="27"/>
    </row>
    <row r="133" spans="2:6" ht="16.5" customHeight="1" x14ac:dyDescent="0.25">
      <c r="B133" s="198" t="s">
        <v>122</v>
      </c>
      <c r="C133" s="198"/>
      <c r="D133" s="198"/>
      <c r="E133" s="198"/>
      <c r="F133" s="198"/>
    </row>
    <row r="134" spans="2:6" ht="16.5" customHeight="1" x14ac:dyDescent="0.25">
      <c r="B134" s="198"/>
      <c r="C134" s="198"/>
      <c r="D134" s="198"/>
      <c r="E134" s="198"/>
      <c r="F134" s="198"/>
    </row>
    <row r="135" spans="2:6" ht="16.5" customHeight="1" x14ac:dyDescent="0.25">
      <c r="B135" s="34" t="s">
        <v>109</v>
      </c>
      <c r="C135" s="35">
        <v>45838</v>
      </c>
      <c r="D135" s="35">
        <v>45473</v>
      </c>
    </row>
    <row r="136" spans="2:6" ht="16.5" customHeight="1" x14ac:dyDescent="0.25">
      <c r="B136" s="96" t="s">
        <v>110</v>
      </c>
      <c r="C136" s="45">
        <v>0</v>
      </c>
      <c r="D136" s="97">
        <v>0</v>
      </c>
    </row>
    <row r="137" spans="2:6" ht="16.5" customHeight="1" x14ac:dyDescent="0.25">
      <c r="B137" s="34" t="s">
        <v>52</v>
      </c>
      <c r="C137" s="56">
        <f>SUM(C136:C136)</f>
        <v>0</v>
      </c>
      <c r="D137" s="95">
        <v>0</v>
      </c>
    </row>
    <row r="139" spans="2:6" ht="16.5" customHeight="1" x14ac:dyDescent="0.25">
      <c r="B139" s="49" t="s">
        <v>103</v>
      </c>
      <c r="C139" s="35">
        <v>45838</v>
      </c>
      <c r="D139" s="35">
        <v>45473</v>
      </c>
    </row>
    <row r="140" spans="2:6" ht="16.5" customHeight="1" x14ac:dyDescent="0.25">
      <c r="B140" s="96" t="s">
        <v>156</v>
      </c>
      <c r="C140" s="45">
        <v>916000</v>
      </c>
      <c r="D140" s="103"/>
    </row>
    <row r="141" spans="2:6" ht="16.5" customHeight="1" x14ac:dyDescent="0.25">
      <c r="B141" s="43" t="s">
        <v>155</v>
      </c>
      <c r="C141" s="46">
        <v>1410576</v>
      </c>
      <c r="D141" s="103"/>
    </row>
    <row r="142" spans="2:6" ht="16.5" customHeight="1" x14ac:dyDescent="0.25">
      <c r="B142" s="43" t="s">
        <v>129</v>
      </c>
      <c r="C142" s="46">
        <v>1981819</v>
      </c>
      <c r="D142" s="103">
        <v>0</v>
      </c>
    </row>
    <row r="143" spans="2:6" ht="16.5" customHeight="1" x14ac:dyDescent="0.25">
      <c r="B143" s="43" t="s">
        <v>111</v>
      </c>
      <c r="C143" s="46">
        <v>2200166</v>
      </c>
      <c r="D143" s="103">
        <v>0</v>
      </c>
    </row>
    <row r="144" spans="2:6" ht="16.5" customHeight="1" x14ac:dyDescent="0.25">
      <c r="B144" s="43" t="s">
        <v>127</v>
      </c>
      <c r="C144" s="46">
        <v>2488688</v>
      </c>
      <c r="D144" s="103">
        <v>0</v>
      </c>
    </row>
    <row r="145" spans="2:10" ht="16.5" customHeight="1" x14ac:dyDescent="0.25">
      <c r="B145" s="43" t="s">
        <v>154</v>
      </c>
      <c r="C145" s="46">
        <v>7902990</v>
      </c>
      <c r="D145" s="103"/>
    </row>
    <row r="146" spans="2:10" ht="16.5" customHeight="1" x14ac:dyDescent="0.25">
      <c r="B146" s="43" t="s">
        <v>128</v>
      </c>
      <c r="C146" s="46">
        <v>40507032</v>
      </c>
      <c r="D146" s="103">
        <v>0</v>
      </c>
    </row>
    <row r="147" spans="2:10" ht="16.5" customHeight="1" x14ac:dyDescent="0.25">
      <c r="B147" s="34" t="s">
        <v>52</v>
      </c>
      <c r="C147" s="61">
        <f>SUM(C140:C146)</f>
        <v>57407271</v>
      </c>
      <c r="D147" s="94">
        <f>SUM(D140)</f>
        <v>0</v>
      </c>
    </row>
    <row r="150" spans="2:10" ht="16.5" customHeight="1" x14ac:dyDescent="0.25">
      <c r="B150" s="3" t="s">
        <v>64</v>
      </c>
      <c r="C150" s="3"/>
      <c r="D150" s="3"/>
      <c r="E150" s="3"/>
      <c r="F150" s="3"/>
      <c r="G150" s="3"/>
      <c r="H150" s="3"/>
      <c r="I150" s="3"/>
      <c r="J150" s="3"/>
    </row>
    <row r="151" spans="2:10" ht="16.5" customHeight="1" x14ac:dyDescent="0.25">
      <c r="B151" s="4" t="s">
        <v>5</v>
      </c>
      <c r="C151" s="5"/>
      <c r="D151" s="5"/>
      <c r="E151" s="5"/>
      <c r="F151" s="5"/>
      <c r="G151" s="5"/>
      <c r="H151" s="5"/>
      <c r="I151" s="5"/>
      <c r="J151" s="6"/>
    </row>
    <row r="152" spans="2:10" ht="16.5" customHeight="1" x14ac:dyDescent="0.25">
      <c r="B152" s="4" t="s">
        <v>65</v>
      </c>
      <c r="C152" s="5"/>
      <c r="D152" s="5"/>
      <c r="E152" s="5"/>
      <c r="F152" s="5"/>
      <c r="G152" s="5"/>
      <c r="H152" s="5"/>
      <c r="I152" s="5"/>
      <c r="J152" s="6"/>
    </row>
    <row r="153" spans="2:10" ht="16.5" customHeight="1" x14ac:dyDescent="0.25">
      <c r="B153" s="7">
        <f>+EAN!C7</f>
        <v>45838</v>
      </c>
      <c r="C153" s="5"/>
      <c r="D153" s="5"/>
      <c r="E153" s="5"/>
      <c r="F153" s="5"/>
      <c r="G153" s="5"/>
      <c r="H153" s="5"/>
      <c r="I153" s="5"/>
      <c r="J153" s="6"/>
    </row>
    <row r="154" spans="2:10" ht="16.5" customHeight="1" x14ac:dyDescent="0.25">
      <c r="B154" s="4" t="s">
        <v>66</v>
      </c>
      <c r="C154" s="5"/>
      <c r="D154" s="5"/>
      <c r="E154" s="5"/>
      <c r="F154" s="5"/>
      <c r="G154" s="5"/>
      <c r="H154" s="5"/>
      <c r="I154" s="5"/>
      <c r="J154" s="6"/>
    </row>
    <row r="155" spans="2:10" ht="60" x14ac:dyDescent="0.25">
      <c r="B155" s="8" t="s">
        <v>67</v>
      </c>
      <c r="C155" s="150" t="s">
        <v>68</v>
      </c>
      <c r="D155" s="8" t="s">
        <v>69</v>
      </c>
      <c r="E155" s="8" t="s">
        <v>70</v>
      </c>
      <c r="F155" s="8" t="s">
        <v>71</v>
      </c>
      <c r="G155" s="8" t="s">
        <v>72</v>
      </c>
      <c r="H155" s="8" t="s">
        <v>73</v>
      </c>
      <c r="I155" s="8" t="s">
        <v>74</v>
      </c>
      <c r="J155" s="8" t="s">
        <v>75</v>
      </c>
    </row>
    <row r="156" spans="2:10" ht="16.5" customHeight="1" x14ac:dyDescent="0.25">
      <c r="B156" s="9" t="s">
        <v>76</v>
      </c>
      <c r="C156" s="149" t="s">
        <v>77</v>
      </c>
      <c r="D156" s="10" t="s">
        <v>78</v>
      </c>
      <c r="E156" s="11" t="s">
        <v>159</v>
      </c>
      <c r="F156" s="12" t="s">
        <v>79</v>
      </c>
      <c r="G156" s="13">
        <v>31927813393</v>
      </c>
      <c r="H156" s="13">
        <v>31927813393</v>
      </c>
      <c r="I156" s="13">
        <v>31927813393</v>
      </c>
      <c r="J156" s="86">
        <v>0.37100273257999916</v>
      </c>
    </row>
    <row r="157" spans="2:10" ht="16.5" customHeight="1" x14ac:dyDescent="0.25">
      <c r="B157" s="14" t="s">
        <v>80</v>
      </c>
      <c r="C157" s="151" t="s">
        <v>81</v>
      </c>
      <c r="D157" s="16" t="s">
        <v>158</v>
      </c>
      <c r="E157" s="17" t="s">
        <v>158</v>
      </c>
      <c r="F157" s="15" t="s">
        <v>79</v>
      </c>
      <c r="G157" s="18">
        <v>0</v>
      </c>
      <c r="H157" s="18">
        <v>0</v>
      </c>
      <c r="I157" s="18">
        <v>8619083402</v>
      </c>
      <c r="J157" s="87">
        <v>0.59572883568925705</v>
      </c>
    </row>
    <row r="158" spans="2:10" ht="16.5" customHeight="1" x14ac:dyDescent="0.25">
      <c r="B158" s="20"/>
      <c r="C158" s="21"/>
      <c r="D158" s="21"/>
      <c r="E158" s="22" t="s">
        <v>82</v>
      </c>
      <c r="F158" s="22"/>
      <c r="G158" s="23">
        <f>+EAN!C8</f>
        <v>74814555</v>
      </c>
      <c r="H158" s="23" t="s">
        <v>83</v>
      </c>
      <c r="I158" s="23" t="s">
        <v>83</v>
      </c>
      <c r="J158" s="82"/>
    </row>
    <row r="159" spans="2:10" ht="16.5" customHeight="1" x14ac:dyDescent="0.25">
      <c r="B159" s="20"/>
      <c r="C159" s="21"/>
      <c r="D159" s="21"/>
      <c r="E159" s="22" t="s">
        <v>84</v>
      </c>
      <c r="F159" s="22"/>
      <c r="G159" s="23">
        <f>+EAN!C16</f>
        <v>81359280</v>
      </c>
      <c r="H159" s="23" t="s">
        <v>83</v>
      </c>
      <c r="I159" s="23" t="s">
        <v>83</v>
      </c>
      <c r="J159" s="24"/>
    </row>
    <row r="160" spans="2:10" ht="16.5" customHeight="1" x14ac:dyDescent="0.25">
      <c r="B160" s="20"/>
      <c r="C160" s="21"/>
      <c r="D160" s="21"/>
      <c r="E160" s="22" t="s">
        <v>85</v>
      </c>
      <c r="F160" s="22"/>
      <c r="G160" s="23">
        <v>0</v>
      </c>
      <c r="H160" s="23" t="s">
        <v>83</v>
      </c>
      <c r="I160" s="23" t="s">
        <v>83</v>
      </c>
      <c r="J160" s="24"/>
    </row>
    <row r="161" spans="2:10" ht="16.5" customHeight="1" x14ac:dyDescent="0.25">
      <c r="B161" s="14"/>
      <c r="C161" s="19"/>
      <c r="D161" s="19"/>
      <c r="E161" s="25" t="s">
        <v>86</v>
      </c>
      <c r="F161" s="25"/>
      <c r="G161" s="26">
        <f>+I156+I157+G158-G159</f>
        <v>40540352070</v>
      </c>
      <c r="H161" s="26">
        <f>SUM(H156:H157)</f>
        <v>31927813393</v>
      </c>
      <c r="I161" s="26">
        <f>SUM(I156:I157)</f>
        <v>40546896795</v>
      </c>
      <c r="J161" s="81"/>
    </row>
    <row r="162" spans="2:10" ht="16.5" customHeight="1" x14ac:dyDescent="0.25">
      <c r="I162" s="27"/>
    </row>
    <row r="163" spans="2:10" ht="16.5" customHeight="1" x14ac:dyDescent="0.25">
      <c r="G163" s="29"/>
      <c r="J163" s="29"/>
    </row>
    <row r="164" spans="2:10" ht="16.5" customHeight="1" x14ac:dyDescent="0.25">
      <c r="B164" s="3" t="s">
        <v>64</v>
      </c>
      <c r="C164" s="3"/>
      <c r="D164" s="3"/>
      <c r="E164" s="3"/>
      <c r="F164" s="3"/>
      <c r="G164" s="3"/>
      <c r="H164" s="3"/>
      <c r="I164" s="3"/>
      <c r="J164" s="3"/>
    </row>
    <row r="165" spans="2:10" ht="16.5" customHeight="1" x14ac:dyDescent="0.25">
      <c r="B165" s="4" t="s">
        <v>5</v>
      </c>
      <c r="C165" s="5"/>
      <c r="D165" s="5"/>
      <c r="E165" s="5"/>
      <c r="F165" s="5"/>
      <c r="G165" s="5"/>
      <c r="H165" s="5"/>
      <c r="I165" s="5"/>
      <c r="J165" s="6"/>
    </row>
    <row r="166" spans="2:10" ht="16.5" customHeight="1" x14ac:dyDescent="0.25">
      <c r="B166" s="4" t="s">
        <v>65</v>
      </c>
      <c r="C166" s="5"/>
      <c r="D166" s="5"/>
      <c r="E166" s="5"/>
      <c r="F166" s="5"/>
      <c r="G166" s="5"/>
      <c r="H166" s="5"/>
      <c r="I166" s="5"/>
      <c r="J166" s="6"/>
    </row>
    <row r="167" spans="2:10" ht="16.5" customHeight="1" x14ac:dyDescent="0.25">
      <c r="B167" s="7">
        <f>+EAN!D7</f>
        <v>45473</v>
      </c>
      <c r="C167" s="5"/>
      <c r="D167" s="5"/>
      <c r="E167" s="5"/>
      <c r="F167" s="5"/>
      <c r="G167" s="5"/>
      <c r="H167" s="5"/>
      <c r="I167" s="5"/>
      <c r="J167" s="6"/>
    </row>
    <row r="168" spans="2:10" ht="16.5" customHeight="1" x14ac:dyDescent="0.25">
      <c r="B168" s="4" t="s">
        <v>66</v>
      </c>
      <c r="C168" s="5"/>
      <c r="D168" s="5"/>
      <c r="E168" s="5"/>
      <c r="F168" s="5"/>
      <c r="G168" s="5"/>
      <c r="H168" s="5"/>
      <c r="I168" s="5"/>
      <c r="J168" s="6"/>
    </row>
    <row r="169" spans="2:10" ht="26.25" customHeight="1" x14ac:dyDescent="0.25">
      <c r="B169" s="8" t="s">
        <v>67</v>
      </c>
      <c r="C169" s="8" t="s">
        <v>68</v>
      </c>
      <c r="D169" s="8" t="s">
        <v>69</v>
      </c>
      <c r="E169" s="8" t="s">
        <v>70</v>
      </c>
      <c r="F169" s="8" t="s">
        <v>71</v>
      </c>
      <c r="G169" s="8" t="s">
        <v>72</v>
      </c>
      <c r="H169" s="8" t="s">
        <v>73</v>
      </c>
      <c r="I169" s="8" t="s">
        <v>74</v>
      </c>
      <c r="J169" s="150" t="s">
        <v>75</v>
      </c>
    </row>
    <row r="170" spans="2:10" ht="16.5" customHeight="1" x14ac:dyDescent="0.25">
      <c r="B170" s="9" t="s">
        <v>76</v>
      </c>
      <c r="C170" s="10" t="s">
        <v>77</v>
      </c>
      <c r="D170" s="10" t="s">
        <v>78</v>
      </c>
      <c r="E170" s="11">
        <v>45473</v>
      </c>
      <c r="F170" s="13" t="s">
        <v>79</v>
      </c>
      <c r="G170" s="13">
        <v>25729241901</v>
      </c>
      <c r="H170" s="13">
        <v>25729241901</v>
      </c>
      <c r="I170" s="172">
        <v>25729241901</v>
      </c>
      <c r="J170" s="178">
        <v>0.58165760821927692</v>
      </c>
    </row>
    <row r="171" spans="2:10" ht="16.5" customHeight="1" x14ac:dyDescent="0.25">
      <c r="B171" s="14"/>
      <c r="C171" s="16"/>
      <c r="D171" s="16"/>
      <c r="E171" s="17"/>
      <c r="F171" s="18"/>
      <c r="G171" s="18"/>
      <c r="H171" s="18"/>
      <c r="I171" s="173"/>
      <c r="J171" s="109"/>
    </row>
    <row r="172" spans="2:10" ht="16.5" customHeight="1" x14ac:dyDescent="0.25">
      <c r="B172" s="9"/>
      <c r="C172" s="174"/>
      <c r="D172" s="174"/>
      <c r="E172" s="175" t="s">
        <v>82</v>
      </c>
      <c r="F172" s="175"/>
      <c r="G172" s="176">
        <f>+EAN!D8</f>
        <v>15858221421</v>
      </c>
      <c r="H172" s="176" t="s">
        <v>83</v>
      </c>
      <c r="I172" s="176" t="s">
        <v>83</v>
      </c>
      <c r="J172" s="177"/>
    </row>
    <row r="173" spans="2:10" ht="16.5" customHeight="1" x14ac:dyDescent="0.25">
      <c r="B173" s="20"/>
      <c r="C173" s="21"/>
      <c r="D173" s="21"/>
      <c r="E173" s="22" t="s">
        <v>84</v>
      </c>
      <c r="F173" s="22"/>
      <c r="G173" s="23">
        <v>80990316</v>
      </c>
      <c r="H173" s="23" t="s">
        <v>83</v>
      </c>
      <c r="I173" s="23" t="s">
        <v>83</v>
      </c>
      <c r="J173" s="24"/>
    </row>
    <row r="174" spans="2:10" ht="16.5" customHeight="1" x14ac:dyDescent="0.25">
      <c r="B174" s="20"/>
      <c r="C174" s="21"/>
      <c r="D174" s="21"/>
      <c r="E174" s="22" t="s">
        <v>85</v>
      </c>
      <c r="F174" s="22"/>
      <c r="G174" s="23">
        <v>0</v>
      </c>
      <c r="H174" s="23" t="s">
        <v>83</v>
      </c>
      <c r="I174" s="23" t="s">
        <v>83</v>
      </c>
      <c r="J174" s="24"/>
    </row>
    <row r="175" spans="2:10" ht="16.5" customHeight="1" x14ac:dyDescent="0.25">
      <c r="B175" s="14"/>
      <c r="C175" s="19"/>
      <c r="D175" s="19"/>
      <c r="E175" s="25" t="s">
        <v>86</v>
      </c>
      <c r="F175" s="25"/>
      <c r="G175" s="26">
        <f>+H170+H171+G172-G173</f>
        <v>41506473006</v>
      </c>
      <c r="H175" s="26">
        <f>SUM(G170:G171)</f>
        <v>25729241901</v>
      </c>
      <c r="I175" s="26">
        <f>SUM(H170:H171)</f>
        <v>25729241901</v>
      </c>
      <c r="J175" s="81"/>
    </row>
    <row r="176" spans="2:10" ht="16.5" customHeight="1" x14ac:dyDescent="0.25">
      <c r="I176" s="27"/>
    </row>
  </sheetData>
  <sortState xmlns:xlrd2="http://schemas.microsoft.com/office/spreadsheetml/2017/richdata2" ref="B140:D146">
    <sortCondition ref="C140:C146"/>
  </sortState>
  <mergeCells count="35">
    <mergeCell ref="B133:F134"/>
    <mergeCell ref="B121:F121"/>
    <mergeCell ref="B127:F128"/>
    <mergeCell ref="B84:F84"/>
    <mergeCell ref="B16:F16"/>
    <mergeCell ref="B75:F75"/>
    <mergeCell ref="B76:F78"/>
    <mergeCell ref="B80:C80"/>
    <mergeCell ref="B81:C81"/>
    <mergeCell ref="B69:F69"/>
    <mergeCell ref="B72:F73"/>
    <mergeCell ref="B17:F43"/>
    <mergeCell ref="B44:F44"/>
    <mergeCell ref="B45:F46"/>
    <mergeCell ref="B47:F47"/>
    <mergeCell ref="B49:F50"/>
    <mergeCell ref="B2:F2"/>
    <mergeCell ref="B3:F3"/>
    <mergeCell ref="B4:F4"/>
    <mergeCell ref="B14:F14"/>
    <mergeCell ref="B5:F13"/>
    <mergeCell ref="B98:F99"/>
    <mergeCell ref="B106:F107"/>
    <mergeCell ref="B114:B115"/>
    <mergeCell ref="M114:M115"/>
    <mergeCell ref="B51:F52"/>
    <mergeCell ref="B53:F53"/>
    <mergeCell ref="B54:F54"/>
    <mergeCell ref="B68:F68"/>
    <mergeCell ref="B82:C82"/>
    <mergeCell ref="B112:F112"/>
    <mergeCell ref="B87:E87"/>
    <mergeCell ref="B97:F97"/>
    <mergeCell ref="B91:E91"/>
    <mergeCell ref="B64:I66"/>
  </mergeCells>
  <hyperlinks>
    <hyperlink ref="A1" location="INDICE!A1" display="INDICE" xr:uid="{88F7E21A-E4EE-4CC8-AEF7-8F9FB0A9F328}"/>
  </hyperlinks>
  <pageMargins left="0.7" right="0.7" top="0.75" bottom="0.75" header="0.3" footer="0.3"/>
  <pageSetup paperSize="9" orientation="portrait" r:id="rId1"/>
  <ignoredErrors>
    <ignoredError sqref="D82 C137 C147 D110 D104" formulaRange="1"/>
  </ignoredError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cptODLGVinefrOnTxTcA/bwW//2OawLaG6j+kGd8hwQ=</DigestValue>
    </Reference>
    <Reference Type="http://www.w3.org/2000/09/xmldsig#Object" URI="#idOfficeObject">
      <DigestMethod Algorithm="http://www.w3.org/2001/04/xmlenc#sha256"/>
      <DigestValue>OLoDMzn8LNU+hTNLeWDmxfPpoPXIWeOniYXMAHumWj4=</DigestValue>
    </Reference>
    <Reference Type="http://uri.etsi.org/01903#SignedProperties" URI="#idSignedProperties">
      <Transforms>
        <Transform Algorithm="http://www.w3.org/TR/2001/REC-xml-c14n-20010315"/>
      </Transforms>
      <DigestMethod Algorithm="http://www.w3.org/2001/04/xmlenc#sha256"/>
      <DigestValue>qcVvaRItNd8d1OX6Tn1f3UvBEYrAoGPvydxi2h1+kcY=</DigestValue>
    </Reference>
  </SignedInfo>
  <SignatureValue>DHXEc0mmjbx/QW9SVqscc8VfOClGNSP/FB9eTv2aPSAllMWgfcB07hn6dUDh4P9zpIZwtPLXvzjv
Djmm3AhQoCGZnJ4DYAg7Y3I6D6NTmuII3KRo1+CZ6d/gbWToay0YJKi1s/kmK+lhoPTDZkGsh17r
HIZ4mIJt9sQ41l8UTeqirAXblHByLgl1rAHiOrS1t3alGC37CGL+b/8GOs/M5oy2XOsqYwzBW6B7
/SY8WdS6sjSrh7zjzYUOtVEXdlkInFmc2fmCpalnK38qjRa+J00Fco/OKX4I3jutLyAlFl8N2OgX
HZ0N6+Hj6U1+94TOvITFc4mvnStnMUX7Ctzn6w==</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5J+4uEG2SgZ2d1X0WziZX5hyEJlCDCA6i97D1VpOpF8=</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cmeupe1s/jWicSCvPtCogw28Ik+Abrd7Sg3Js5akSHM=</DigestValue>
      </Reference>
      <Reference URI="/xl/printerSettings/printerSettings3.bin?ContentType=application/vnd.openxmlformats-officedocument.spreadsheetml.printerSettings">
        <DigestMethod Algorithm="http://www.w3.org/2001/04/xmlenc#sha256"/>
        <DigestValue>UYmPzASXC59m43P6m96AIGO4KjYcYQ21FqAgDyYenmc=</DigestValue>
      </Reference>
      <Reference URI="/xl/sharedStrings.xml?ContentType=application/vnd.openxmlformats-officedocument.spreadsheetml.sharedStrings+xml">
        <DigestMethod Algorithm="http://www.w3.org/2001/04/xmlenc#sha256"/>
        <DigestValue>6raj8z8KzQg2+SHomHc6YPTbYg+mFqZnkSlLuaz0Dlw=</DigestValue>
      </Reference>
      <Reference URI="/xl/styles.xml?ContentType=application/vnd.openxmlformats-officedocument.spreadsheetml.styles+xml">
        <DigestMethod Algorithm="http://www.w3.org/2001/04/xmlenc#sha256"/>
        <DigestValue>HylaAmjaSw6nLiz7DsNDsZ7tkSQcb6V1duHinwq+Bps=</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ftRTqJSRQ8xacQytLC8CBnPJaQGU6IL0g1cslukuAvY=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Sa2/WGK6eAGKmdAFjPz3QdG0vdUrrkFEbOU3h8UMC7I=</DigestValue>
      </Reference>
      <Reference URI="/xl/worksheets/sheet2.xml?ContentType=application/vnd.openxmlformats-officedocument.spreadsheetml.worksheet+xml">
        <DigestMethod Algorithm="http://www.w3.org/2001/04/xmlenc#sha256"/>
        <DigestValue>OCR5LScaHVmsbF3QlE/bY8VcuBJZ9RLyETYzdDPw2/E=</DigestValue>
      </Reference>
      <Reference URI="/xl/worksheets/sheet3.xml?ContentType=application/vnd.openxmlformats-officedocument.spreadsheetml.worksheet+xml">
        <DigestMethod Algorithm="http://www.w3.org/2001/04/xmlenc#sha256"/>
        <DigestValue>suplC/UhwsCc3cy+Ei98EK2X+oTiCwDVeCyL0Uo5IUQ=</DigestValue>
      </Reference>
      <Reference URI="/xl/worksheets/sheet4.xml?ContentType=application/vnd.openxmlformats-officedocument.spreadsheetml.worksheet+xml">
        <DigestMethod Algorithm="http://www.w3.org/2001/04/xmlenc#sha256"/>
        <DigestValue>yDYaLkvPlSWLe738EnjWaeGu87fVWiEcFiqZEN/g/XI=</DigestValue>
      </Reference>
      <Reference URI="/xl/worksheets/sheet5.xml?ContentType=application/vnd.openxmlformats-officedocument.spreadsheetml.worksheet+xml">
        <DigestMethod Algorithm="http://www.w3.org/2001/04/xmlenc#sha256"/>
        <DigestValue>SgVT0FWYG0dg4e8wy5nwO1jAVYFOh/0UwUNnQSfrTQ0=</DigestValue>
      </Reference>
    </Manifest>
    <SignatureProperties>
      <SignatureProperty Id="idSignatureTime" Target="#idPackageSignature">
        <mdssi:SignatureTime xmlns:mdssi="http://schemas.openxmlformats.org/package/2006/digital-signature">
          <mdssi:Format>YYYY-MM-DDThh:mm:ssTZD</mdssi:Format>
          <mdssi:Value>2025-08-14T18:52:17Z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2025-08-14T18:52:17Z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6qqT9cZZGo0r2A2XDP7a3AE4cuzoH65UsffDCWlcZkc=</DigestValue>
    </Reference>
    <Reference Type="http://www.w3.org/2000/09/xmldsig#Object" URI="#idOfficeObject">
      <DigestMethod Algorithm="http://www.w3.org/2001/04/xmlenc#sha256"/>
      <DigestValue>IYFSPt+DKt/FdsV+JcX2nw06wo9WGnKAXYUjrziIvcs=</DigestValue>
    </Reference>
    <Reference Type="http://uri.etsi.org/01903#SignedProperties" URI="#idSignedProperties">
      <Transforms>
        <Transform Algorithm="http://www.w3.org/TR/2001/REC-xml-c14n-20010315"/>
      </Transforms>
      <DigestMethod Algorithm="http://www.w3.org/2001/04/xmlenc#sha256"/>
      <DigestValue>3uqHxIXeQDob/c9Vi0ppo6otsCZC68Oa2FqrKsmfnU0=</DigestValue>
    </Reference>
  </SignedInfo>
  <SignatureValue>g66b+8no6LBS3e4+SIdsvqEm3p1WRW/GskNkQ+SK3mOw9bgOx7MOSWfywR8oq1i9aTWbmzodXqa2
uUI/LWKNwK+7w1T5uOVHO+4XVtqsUxTY65wS+ySQTkI0fMy+k6OF6GCVxQkl/oVJ+EMSqiNirEVn
8X7/JGbDvGU/IX+KR5IiTfGxJPp1Ba71qf9pbqYAYrswDFsLPkJrX3hhkyVSfqigoOwTpxWZf2u8
9S52KRbepEnKaPU/xANtPGeMt3UAF/syHfiZ9Vfq5a7rUoVdT09cyvbnd17+vGUq36V7YOw4GCJI
j+jEeMHQu9eNFV5gnpI7uBWTcaItUBfBX7l8yA==</SignatureValue>
  <KeyInfo>
    <X509Data>
      <X509Certificate>MIIIhjCCBm6gAwIBAgIIRZNR1W/rurQwDQYJKoZIhvcNAQELBQAwWjEaMBgGA1UEAwwRQ0EtRE9DVU1FTlRBIFMuQS4xFjAUBgNVBAUTDVJVQzgwMDUwMTcyLTExFzAVBgNVBAoMDkRPQ1VNRU5UQSBTLkEuMQswCQYDVQQGEwJQWTAeFw0yNTA1MjAxNzUwMDBaFw0yNzA1MjAxNzUw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qywgqmLVQX0USM1kCKkIYWC9FBxinnStL43FA82yflv5aZIASFvR7xwY5ki1zjMSlE3j/77pKJLvf0tlWTy+7/9Ixl4b4C0PPxdl62vAhlVoP7Qa2GV45n5jARb84GGFbTQ4wNKm8ZCRwa/BP3W3GfRfQZaw+pFvuq4aD0A9arjGFnmDl+4UV9TFUVFZIjHoVPmCec6KgzDV9yGzVgUAcI7B+eK2LjkYZ2LXpblQHpzizdaHSMlGxKsh6UhvVyOPyQ2zp5NdxYE8NMi2jXWgGoBKs/cm0oHPSoqh9BGIuh7cS6uQHcKT1/LxtKhUsCttQ0TCEZ17d07sp1Z3wr/Xvw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JpsCxSzZTiij22SbdbQfKlMtXp5MA4GA1UdDwEB/wQEAwIF4DANBgkqhkiG9w0BAQsFAAOCAgEADFlCQhcWwAb/SH+69n7EV+Qfg+VzXyyHi+cE2Een+gjnR6EY6CxP9C8eYNZ5GdXRR5y5yxve6GT1kvRqWGwbC6gttvOZkG/qSVVWFPabKulhyJiBVnUQjZcsIB8b+qDCeMgTdf3BhFHyh/iQKxY93U2dDxFeqdHgEHx3A7YIYd4w75Wc7jCS/mRGYZu55msoFy5znFJmgpTFk3ivsNxzhjCniF1T2JKLP3ke98zcy+1rSudfDR+MLdpwiaoo+j+hg2jX+EAboM0p5tjy/ddEE8jeKfISKKa/irIAHU+ZPZe6noGUrD/6WgFhaDqVqTLxp5yoEZSOaAvlR1O29RL1NvCj8GR+WtlPnznlJ0v///UDKeacmUm1SAiYM+dD2PzeWcLuw1xe0E08uON4dwRo72IOZ1DQ0mYayaoUXG7nAuDhWHkNacgI/IkAqNx2vgzxy3iNCjzxm8Q/P2CIvlDtbHgOGUo1co/HuCvPvk52BTTdoSsDcJ975a/mt9cleJR97fV4BdfkGur8cPheHp6sphoHzUOLHTKBH06Fsvb5l2tSRzMds3EXLxU6X11CudgoEM899D2jKh79iaBJW0/x7qHgvmo/kN/EmVbSass3MEf5tTK9al7lpmJNYZzeKcz1aiB0uV/LoMoQ2O8oCwfAoEJOy6TuWXdSe3hhAuLI7P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5J+4uEG2SgZ2d1X0WziZX5hyEJlCDCA6i97D1VpOpF8=</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cmeupe1s/jWicSCvPtCogw28Ik+Abrd7Sg3Js5akSHM=</DigestValue>
      </Reference>
      <Reference URI="/xl/printerSettings/printerSettings3.bin?ContentType=application/vnd.openxmlformats-officedocument.spreadsheetml.printerSettings">
        <DigestMethod Algorithm="http://www.w3.org/2001/04/xmlenc#sha256"/>
        <DigestValue>UYmPzASXC59m43P6m96AIGO4KjYcYQ21FqAgDyYenmc=</DigestValue>
      </Reference>
      <Reference URI="/xl/sharedStrings.xml?ContentType=application/vnd.openxmlformats-officedocument.spreadsheetml.sharedStrings+xml">
        <DigestMethod Algorithm="http://www.w3.org/2001/04/xmlenc#sha256"/>
        <DigestValue>6raj8z8KzQg2+SHomHc6YPTbYg+mFqZnkSlLuaz0Dlw=</DigestValue>
      </Reference>
      <Reference URI="/xl/styles.xml?ContentType=application/vnd.openxmlformats-officedocument.spreadsheetml.styles+xml">
        <DigestMethod Algorithm="http://www.w3.org/2001/04/xmlenc#sha256"/>
        <DigestValue>HylaAmjaSw6nLiz7DsNDsZ7tkSQcb6V1duHinwq+Bps=</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ftRTqJSRQ8xacQytLC8CBnPJaQGU6IL0g1cslukuAvY=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Sa2/WGK6eAGKmdAFjPz3QdG0vdUrrkFEbOU3h8UMC7I=</DigestValue>
      </Reference>
      <Reference URI="/xl/worksheets/sheet2.xml?ContentType=application/vnd.openxmlformats-officedocument.spreadsheetml.worksheet+xml">
        <DigestMethod Algorithm="http://www.w3.org/2001/04/xmlenc#sha256"/>
        <DigestValue>OCR5LScaHVmsbF3QlE/bY8VcuBJZ9RLyETYzdDPw2/E=</DigestValue>
      </Reference>
      <Reference URI="/xl/worksheets/sheet3.xml?ContentType=application/vnd.openxmlformats-officedocument.spreadsheetml.worksheet+xml">
        <DigestMethod Algorithm="http://www.w3.org/2001/04/xmlenc#sha256"/>
        <DigestValue>suplC/UhwsCc3cy+Ei98EK2X+oTiCwDVeCyL0Uo5IUQ=</DigestValue>
      </Reference>
      <Reference URI="/xl/worksheets/sheet4.xml?ContentType=application/vnd.openxmlformats-officedocument.spreadsheetml.worksheet+xml">
        <DigestMethod Algorithm="http://www.w3.org/2001/04/xmlenc#sha256"/>
        <DigestValue>yDYaLkvPlSWLe738EnjWaeGu87fVWiEcFiqZEN/g/XI=</DigestValue>
      </Reference>
      <Reference URI="/xl/worksheets/sheet5.xml?ContentType=application/vnd.openxmlformats-officedocument.spreadsheetml.worksheet+xml">
        <DigestMethod Algorithm="http://www.w3.org/2001/04/xmlenc#sha256"/>
        <DigestValue>SgVT0FWYG0dg4e8wy5nwO1jAVYFOh/0UwUNnQSfrTQ0=</DigestValue>
      </Reference>
    </Manifest>
    <SignatureProperties>
      <SignatureProperty Id="idSignatureTime" Target="#idPackageSignature">
        <mdssi:SignatureTime xmlns:mdssi="http://schemas.openxmlformats.org/package/2006/digital-signature">
          <mdssi:Format>YYYY-MM-DDThh:mm:ssTZD</mdssi:Format>
          <mdssi:Value>2025-08-14T21:03:21Z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2025-08-14T21:03:21Z</xd:SigningTime>
          <xd:SigningCertificate>
            <xd:Cert>
              <xd:CertDigest>
                <DigestMethod Algorithm="http://www.w3.org/2001/04/xmlenc#sha256"/>
                <DigestValue>8RgV/Ji+rqNzoNGKnzK+PBuSIuPbbvCfjAuYs7Fi9Zo=</DigestValue>
              </xd:CertDigest>
              <xd:IssuerSerial>
                <X509IssuerName>C=PY, O=DOCUMENTA S.A., SERIALNUMBER=RUC80050172-1, CN=CA-DOCUMENTA S.A.</X509IssuerName>
                <X509SerialNumber>5013440787341097652</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DF172B-9A19-4D82-B1DE-977DFBAD9CB6}">
  <ds:schemaRefs>
    <ds:schemaRef ds:uri="http://schemas.microsoft.com/sharepoint/v3/contenttype/forms"/>
  </ds:schemaRefs>
</ds:datastoreItem>
</file>

<file path=customXml/itemProps2.xml><?xml version="1.0" encoding="utf-8"?>
<ds:datastoreItem xmlns:ds="http://schemas.openxmlformats.org/officeDocument/2006/customXml" ds:itemID="{6FC5317F-3733-4605-8FD8-DD2909DCEABA}">
  <ds:schemaRefs>
    <ds:schemaRef ds:uri="http://schemas.microsoft.com/office/2006/metadata/properties"/>
    <ds:schemaRef ds:uri="http://schemas.microsoft.com/office/infopath/2007/PartnerControls"/>
    <ds:schemaRef ds:uri="e22f4d1c-4a35-40b6-96d5-1a9c7e49af38"/>
    <ds:schemaRef ds:uri="50cd21ce-157e-4cef-a9e1-719e8f6c805e"/>
  </ds:schemaRefs>
</ds:datastoreItem>
</file>

<file path=customXml/itemProps3.xml><?xml version="1.0" encoding="utf-8"?>
<ds:datastoreItem xmlns:ds="http://schemas.openxmlformats.org/officeDocument/2006/customXml" ds:itemID="{ABD5FF55-D5A9-464E-814B-BE8E31893D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EAN</vt:lpstr>
      <vt:lpstr>EIE</vt:lpstr>
      <vt:lpstr>EVA</vt:lpstr>
      <vt:lpstr>EFE</vt:lpstr>
      <vt:lpstr>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2025-08-14T18:51:58Z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y fmtid="{D5CDD505-2E9C-101B-9397-08002B2CF9AE}" pid="3" name="MediaServiceImageTags">
    <vt:lpwstr/>
  </property>
</Properties>
</file>