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xr:revisionPtr revIDLastSave="198" documentId="10_ncr:200_{7C91C775-7DAB-4A47-8958-C6EC46F33ED2}" xr6:coauthVersionLast="47" xr6:coauthVersionMax="47" xr10:uidLastSave="{1A1B1B10-365D-4530-A844-979CCD60B92E}"/>
  <bookViews>
    <workbookView xWindow="-120" yWindow="-120" windowWidth="29040" windowHeight="15720" tabRatio="719" activeTab="4" xr2:uid="{00000000-000D-0000-FFFF-FFFF00000000}"/>
  </bookViews>
  <sheets>
    <sheet name="EAN" sheetId="1" r:id="rId1"/>
    <sheet name="EIE" sheetId="2" r:id="rId2"/>
    <sheet name="EVAN" sheetId="3" r:id="rId3"/>
    <sheet name="EFE" sheetId="4" r:id="rId4"/>
    <sheet name="NOTAS" sheetId="5" r:id="rId5"/>
    <sheet name="Hoja1" sheetId="19" state="hidden" r:id="rId6"/>
  </sheets>
  <definedNames>
    <definedName name="_xlnm._FilterDatabase" localSheetId="4" hidden="1">NOTAS!$B$151:$N$462</definedName>
    <definedName name="OLE_LINK2" localSheetId="4">NOTAS!$B$6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7" i="5" l="1"/>
  <c r="C137" i="5"/>
  <c r="D16" i="2"/>
  <c r="D129" i="5" l="1"/>
  <c r="C129" i="5"/>
  <c r="D123" i="5"/>
  <c r="C123" i="5"/>
  <c r="D117" i="5"/>
  <c r="C117" i="5"/>
  <c r="D112" i="5"/>
  <c r="C112" i="5"/>
  <c r="C111" i="5"/>
  <c r="C116" i="5" s="1"/>
  <c r="E93" i="5"/>
  <c r="D93" i="5"/>
  <c r="E92" i="5"/>
  <c r="D111" i="5" s="1"/>
  <c r="D116" i="5" s="1"/>
  <c r="D92" i="5"/>
  <c r="D7" i="2"/>
  <c r="C7" i="2"/>
  <c r="B4" i="2"/>
  <c r="J462" i="5" l="1"/>
  <c r="K462" i="5"/>
  <c r="L462" i="5"/>
  <c r="D141" i="5"/>
  <c r="C141" i="5"/>
  <c r="B146" i="5" l="1"/>
  <c r="B468" i="5"/>
  <c r="C24" i="4" l="1"/>
  <c r="E3" i="19" l="1"/>
  <c r="E4" i="19"/>
  <c r="E5" i="19"/>
  <c r="E6" i="19"/>
  <c r="E7" i="19"/>
  <c r="E8" i="19"/>
  <c r="E9" i="19"/>
  <c r="E10" i="19"/>
  <c r="E11" i="19"/>
  <c r="E12" i="19"/>
  <c r="E13" i="19"/>
  <c r="E14" i="19"/>
  <c r="E15" i="19"/>
  <c r="E16" i="19"/>
  <c r="E17" i="19"/>
  <c r="E18" i="19"/>
  <c r="E19" i="19"/>
  <c r="E20" i="19"/>
  <c r="E21" i="19"/>
  <c r="E22" i="19"/>
  <c r="E23" i="19"/>
  <c r="E2" i="19"/>
  <c r="D130" i="5"/>
  <c r="D124" i="5"/>
  <c r="D118" i="5"/>
  <c r="D113" i="5"/>
  <c r="E94" i="5"/>
  <c r="D29" i="4"/>
  <c r="D24" i="4"/>
  <c r="D11" i="2"/>
  <c r="D7" i="4"/>
  <c r="D17" i="1"/>
  <c r="D12" i="1"/>
  <c r="D122" i="5" l="1"/>
  <c r="E24" i="19"/>
  <c r="F22" i="19" s="1"/>
  <c r="D31" i="4"/>
  <c r="D17" i="2"/>
  <c r="D18" i="1"/>
  <c r="C16" i="2"/>
  <c r="D128" i="5" l="1"/>
  <c r="D134" i="5" s="1"/>
  <c r="F8" i="19"/>
  <c r="F2" i="19"/>
  <c r="F17" i="19"/>
  <c r="F10" i="19"/>
  <c r="F12" i="19"/>
  <c r="F5" i="19"/>
  <c r="F21" i="19"/>
  <c r="F14" i="19"/>
  <c r="F16" i="19"/>
  <c r="F9" i="19"/>
  <c r="F18" i="19"/>
  <c r="F3" i="19"/>
  <c r="F7" i="19"/>
  <c r="F11" i="19"/>
  <c r="F15" i="19"/>
  <c r="F19" i="19"/>
  <c r="F4" i="19"/>
  <c r="F20" i="19"/>
  <c r="F13" i="19"/>
  <c r="F6" i="19"/>
  <c r="F23" i="19"/>
  <c r="C11" i="2"/>
  <c r="C17" i="2" s="1"/>
  <c r="C118" i="5" l="1"/>
  <c r="B2" i="2" l="1"/>
  <c r="B2" i="3" s="1"/>
  <c r="B2" i="4" s="1"/>
  <c r="B2" i="5" s="1"/>
  <c r="B4" i="4" l="1"/>
  <c r="C113" i="5" l="1"/>
  <c r="C12" i="1"/>
  <c r="C12" i="3"/>
  <c r="C18" i="1" l="1"/>
  <c r="C7" i="4" l="1"/>
  <c r="C122" i="5" l="1"/>
  <c r="C128" i="5" s="1"/>
  <c r="C134" i="5" s="1"/>
  <c r="C130" i="5" l="1"/>
  <c r="C124" i="5"/>
  <c r="D94" i="5"/>
  <c r="C29" i="4" l="1"/>
  <c r="C31" i="4" l="1"/>
  <c r="E14" i="3" l="1"/>
</calcChain>
</file>

<file path=xl/sharedStrings.xml><?xml version="1.0" encoding="utf-8"?>
<sst xmlns="http://schemas.openxmlformats.org/spreadsheetml/2006/main" count="5562" uniqueCount="784">
  <si>
    <t>FONDO MUTUO PARA TODOS RENTA FIJA EN GUARANÍES</t>
  </si>
  <si>
    <t>ESTADO DEL ACTIVO NETO</t>
  </si>
  <si>
    <t>ESTADO DE VARIACIÓN DEL ACTIVO NETO</t>
  </si>
  <si>
    <t>ESTADO DE FLUJO DE EFECTIVO</t>
  </si>
  <si>
    <t>NOTAS A LOS ESTADOS FINANCIEROS</t>
  </si>
  <si>
    <t>ÍNDICE</t>
  </si>
  <si>
    <t>En Gs.</t>
  </si>
  <si>
    <t>ACTIVO</t>
  </si>
  <si>
    <r>
      <t xml:space="preserve">Disponibilidades </t>
    </r>
    <r>
      <rPr>
        <b/>
        <sz val="11"/>
        <color rgb="FF000000"/>
        <rFont val="Gantari"/>
      </rPr>
      <t>(Nota 4.1)</t>
    </r>
  </si>
  <si>
    <t>Cuentas a cobrar</t>
  </si>
  <si>
    <t>Intereses Devengados</t>
  </si>
  <si>
    <t>TOTAL ACTIVO BRUTO</t>
  </si>
  <si>
    <t>PASIVO</t>
  </si>
  <si>
    <r>
      <t xml:space="preserve">Acreedores por Operaciones </t>
    </r>
    <r>
      <rPr>
        <b/>
        <sz val="11"/>
        <color rgb="FF000000"/>
        <rFont val="Gantari"/>
      </rPr>
      <t>(Nota 4.2)</t>
    </r>
  </si>
  <si>
    <r>
      <t xml:space="preserve">Comisiones a pagar a la administradora </t>
    </r>
    <r>
      <rPr>
        <b/>
        <sz val="11"/>
        <color rgb="FF000000"/>
        <rFont val="Gantari"/>
      </rPr>
      <t>(Nota 4.3)</t>
    </r>
  </si>
  <si>
    <t xml:space="preserve">Rescates a pagar </t>
  </si>
  <si>
    <t>TOTAL PASIVO</t>
  </si>
  <si>
    <t xml:space="preserve">TOTAL ACTIVO NETO </t>
  </si>
  <si>
    <t>CUOTAS PARTES EN CIRCULACIÓN</t>
  </si>
  <si>
    <t xml:space="preserve">VALOR CUOTA PARTE AL CIERRE </t>
  </si>
  <si>
    <t>Las 4 Notas y el Anexo I, II que acompañan son parte integrante de estos Estados Financieros</t>
  </si>
  <si>
    <t>ESTADO DE INGRESOS Y EGRESOS</t>
  </si>
  <si>
    <t>INGRESO</t>
  </si>
  <si>
    <r>
      <t xml:space="preserve">Resultado por tenencia de inversiones </t>
    </r>
    <r>
      <rPr>
        <b/>
        <sz val="11"/>
        <color theme="1"/>
        <rFont val="Gantari"/>
      </rPr>
      <t>(Nota 4.4)</t>
    </r>
  </si>
  <si>
    <t>Intereses vencimientos de cupones</t>
  </si>
  <si>
    <r>
      <t xml:space="preserve">Otros Ingresos </t>
    </r>
    <r>
      <rPr>
        <b/>
        <sz val="11"/>
        <color theme="1"/>
        <rFont val="Gantari"/>
      </rPr>
      <t>(Nota 4.5)</t>
    </r>
  </si>
  <si>
    <t>TOTAL INGRESOS</t>
  </si>
  <si>
    <t>EGRESOS</t>
  </si>
  <si>
    <t>Comisión por Administración</t>
  </si>
  <si>
    <t>Intereses Op Repo</t>
  </si>
  <si>
    <r>
      <t xml:space="preserve">Otros Egresos </t>
    </r>
    <r>
      <rPr>
        <b/>
        <sz val="11"/>
        <color theme="1"/>
        <rFont val="Gantari"/>
      </rPr>
      <t>(Nota 4.5)</t>
    </r>
  </si>
  <si>
    <t>TOTAL EGRESOS</t>
  </si>
  <si>
    <t>RESULTADO DEL EJERCICIO</t>
  </si>
  <si>
    <t>CUENTA</t>
  </si>
  <si>
    <t>APORTANTES</t>
  </si>
  <si>
    <t>RESULTADO</t>
  </si>
  <si>
    <t>SALDO AL INICIO</t>
  </si>
  <si>
    <t>MOVIMIENTO DEL PERÍODO</t>
  </si>
  <si>
    <t>Suscripciones</t>
  </si>
  <si>
    <t>Rescates</t>
  </si>
  <si>
    <t>Resultado del período</t>
  </si>
  <si>
    <t>SALDO AL FINAL DEL PERÍODO</t>
  </si>
  <si>
    <t>CONCEPTO</t>
  </si>
  <si>
    <t>Efectivo al inicio del periodo</t>
  </si>
  <si>
    <t>Causas de las variaciones del efectivo</t>
  </si>
  <si>
    <t>Actividades Operativas</t>
  </si>
  <si>
    <t>Ganancia ordinaria del período</t>
  </si>
  <si>
    <t>Contratos en Reporto</t>
  </si>
  <si>
    <t>Matriculación</t>
  </si>
  <si>
    <t>Devolución a disponibilidades</t>
  </si>
  <si>
    <t>Cambios en activos y pasivos operativos</t>
  </si>
  <si>
    <t>(Aumento) Disminución Deudores por operaciones</t>
  </si>
  <si>
    <t>Compra de Instrumentos</t>
  </si>
  <si>
    <t>Comisiones pagadas</t>
  </si>
  <si>
    <t>(Aumento) Disminución Intereses a Cobrar</t>
  </si>
  <si>
    <t>Aumento (Disminución) en Acreedores por operación</t>
  </si>
  <si>
    <t>Vencimiento de Instrumentos</t>
  </si>
  <si>
    <t>Ventas de Instrumentos</t>
  </si>
  <si>
    <t>Aumento (Disminución) en Otros Pasivos</t>
  </si>
  <si>
    <t>Flujo neto de efectivo generado por actividades operativas</t>
  </si>
  <si>
    <t>Actividades de financiación</t>
  </si>
  <si>
    <t xml:space="preserve">Rescates </t>
  </si>
  <si>
    <t>Flujo neto de efectivo generado por (utilizado) en actividades de financiación</t>
  </si>
  <si>
    <t>Saldo Final de efectivo</t>
  </si>
  <si>
    <t>1) Información Básica del Fondo</t>
  </si>
  <si>
    <t>LA ADMINISTRADORA será responsable de la administración del FONDO MUTUO PARA TODOS RENTA FIJA EN GUARANÍES, que en adelante se denominará FONDO PARA TODOS, registrado en la Comisión Nacional de Valores de conformidad con la Resolución N.º 51 E/21 de fecha 20 de diciembre del 2021, el cual se regirá por el REGLAMENTO INTERNO, aprobado por Resolución 51 E/21 de fecha 20 de diciembre del 2021. El objeto del FONDO PARA TODOS será invertir en instrumentos de deuda. Está dirigido a personas físicas y jurídicas con horizonte de inversión acordes con la política de inversión del fondo. El riesgo del inversionista estará determinado por la naturaleza de los instrumentos en los que se inviertan los activos del FONDO PARA TODOS, de acuerdo con lo expuesto en la política de inversiones y diversificación de estas.</t>
  </si>
  <si>
    <t>2) Información sobre la Administradora</t>
  </si>
  <si>
    <t xml:space="preserve">    2.1) Información General</t>
  </si>
  <si>
    <r>
      <t>PARAGUAY FUNDS ADMINISTRADORA DE FONDOS MUTUOS S.A. ha sido constituida por Escritura Pública N.º 41, de fecha 20 de octubre de 2006, pasada ante la Esc. Karen Alice Notario Frutos, en la que constan su denominación, domicilio, duración, objeto, formas de administración y demás requisitos legales para su funcionamiento, inscripta en la Dirección General de los Registros Públicos en la Sección Personas Jurídicas y Asociaciones bajo el N.º 212, folio 2859, Serie “D”, en fecha 19 de febrero de 2007; y en el registro Público de Comercio, bajo el N.º 112, Serie “E”, folio 873 y siguientes, Sección Contratos, en fecha 19 de febrero de 2007. Posteriormente complementada por Escritura Pública N.º 3 de fecha 11 de enero de 2007, autorizada por la N. P. Karen Alice Notario Frutos, de cuyo testimonio se tomó razón en la Dirección General de los Registros Públicos, Sección Personas Jurídicas y Asociaciones, bajo el N.º 23, al folio 2872, Serie “D”, y en el Registro Público de Comercio, bajo el N.º 113, Serie “E”, al folio 886 y siguientes, Sección Contratos, ambas del 19 de febrero de 2007. Y por Escritura Pública Complementaria N.º 125, de fecha 24 de julio de 2008, pasada ante el Esc. Martín José Troche Robbiani, inscripta en la Dirección General de los Registros Públicos en la Sección Personas Jurídicas y Asociaciones bajo el N.º 355, folio 4420 y siguientes, Serie ”B”; y en el registro Público de Comercio, bajo el N.º 534, Serie “D”, folio 5488, Sección Contratos, en fecha 24/07/2008. Por Escritura Pública N.º 489 de fecha 29/07/2013 y Escritura Pública Complementaria N.º 984 de fecha 07/11/2013, pasada ante el Esc. Luis Enrique Peroni Giralt, se ha formalizado la Protocolización de las Actas de Asambleas Generales Extraordinaria de accionistas N.º 11/2012 de fecha 18/10/2012 y culminada luego del cuarto intermedio según Acta N.º 12/2012 de fecha 15/11/2012 en la que se modificó la denominación social por CADIEM Administradora de Fondos Mutuos S.A.</t>
    </r>
    <r>
      <rPr>
        <b/>
        <sz val="11"/>
        <color theme="1"/>
        <rFont val="Gantari"/>
      </rPr>
      <t xml:space="preserve"> </t>
    </r>
    <r>
      <rPr>
        <sz val="11"/>
        <color theme="1"/>
        <rFont val="Gantari"/>
      </rPr>
      <t>y se modificaron sus estatutos sociales y la Asamblea General Ordinaria N.º 13/2013 de fecha 30/04/2013, la cual pasó a cuarto intermedio y prosiguió según Acta N.º 14/2013 de fecha 30/05/2013; inscriptas en la Dirección Gral. de Registros Públicos en el Registro de Personas Jurídicas y Asociaciones bajo el N.º 1399 folio 14709 y siguientes, Serie E, en fecha 27/11/2013; y en el Registro Público de Comercio, Reg. de Contratos, bajo el N.º 366, al folio 2825 y siguientes, Serie H, en fecha 27/11/2013. Por Escritura Pública N.º 1227 de fecha 28/12/2016, pasada ante el Esc. Luis Enrique Peroni Giralt, se ha formalizado la Protocolización de las Actas de Asambleas Generales Extraordinaria de accionistas N.º 17/2016 de fecha 30/03/2016 en la que se modificó la denominación social por CADIEM Administradora de Fondos Patrimoniales de Inversión S.A. y se modificaron sus estatutos sociales; inscriptas en la Dirección Gral. de Registros Públicos en el Registro de Personas Jurídicas y Asociaciones bajo el N.º 1 folio 01 y siguientes, Serie Comercial, en fecha 02/02/2017; y en el Registro Público de Comercio, Reg. de Contratos, bajo el N.º 01, al folio 1 al 20, Serie Comercial, en fecha 02/02/2017.</t>
    </r>
  </si>
  <si>
    <t xml:space="preserve">    2.2) Entidad encargada de la Custodia</t>
  </si>
  <si>
    <t>Cadiem AFPISA, es la encargada de la custodia de activos del Fondo. Todos los títulos físicos son resguardados en la caja de Valores del Paraguay.</t>
  </si>
  <si>
    <t>3) Criterios Contables Aplicados</t>
  </si>
  <si>
    <t>Los estados financieros se han preparado de acuerdo con normas contables y criterios de valuación dictados por la Superintendencia de Valores y con normas de información financiera vigentes en el Paraguay dictadas por el Consejo de Contadores Públicos del Paraguay.</t>
  </si>
  <si>
    <t>No se incurrió en ningún cambio de procedimientos en la aplicación contable y/o estimación contable en referencia a los Estados Contables anteriores al presente.</t>
  </si>
  <si>
    <t>La valorización de las inversiones aplicadas en el fondo están constituidas por el valor de compra más el devengado a la fecha de cada periodo informado.</t>
  </si>
  <si>
    <t>La entidad aplica el principio de lo devengado para el reconocimiento de los ingresos y la imputación de costos.</t>
  </si>
  <si>
    <t>Los resultados por ajuste de precio o venta de inversiones sobre la par, si hubieran, se reconocen como ingresos extraordinarios.</t>
  </si>
  <si>
    <t>El informe corresponde al Fondo Mutuo Disponible Renta Fija en Guaraníes, por ende las operaciones están realizadas exclusivamente en moneda local.</t>
  </si>
  <si>
    <t>Tipo de cambio comprador</t>
  </si>
  <si>
    <t xml:space="preserve">Tipo de cambio vendedor       </t>
  </si>
  <si>
    <t>a) Posición en Moneda Extranjera:</t>
  </si>
  <si>
    <r>
      <t xml:space="preserve">El Fondo Mutuo solo opera en moneda local, por eso no cuenta con reporte sobre </t>
    </r>
    <r>
      <rPr>
        <i/>
        <u/>
        <sz val="11"/>
        <color theme="1"/>
        <rFont val="Gantari"/>
      </rPr>
      <t>Posición en Moneda Extranjera.</t>
    </r>
  </si>
  <si>
    <t>b) Diferencia de Cambio en Moneda Extranjera:</t>
  </si>
  <si>
    <r>
      <t xml:space="preserve">El Fondo Mutuo opera de forma exclusiva en moneda local, razón por la cual no arroja con </t>
    </r>
    <r>
      <rPr>
        <i/>
        <u/>
        <sz val="11"/>
        <color theme="1"/>
        <rFont val="Gantari"/>
      </rPr>
      <t>Diferencia de Cambio en Moneda Extranjera</t>
    </r>
  </si>
  <si>
    <t>La comisión de administración que se está utilizando es de 3,3% anual IVA incluido. Esta comisión se calcula diariamente de los fondos bajo manejo y se pagan mensualmente a la administradora, generalmente el primer día hábil siguiente al cierre del mes anterior.</t>
  </si>
  <si>
    <t>TOTAL</t>
  </si>
  <si>
    <t>_Información Estadística</t>
  </si>
  <si>
    <t>MES</t>
  </si>
  <si>
    <t>VALOR CUOTA</t>
  </si>
  <si>
    <t>PATRIMONIO NETO DEL FONDO</t>
  </si>
  <si>
    <t>N° DE PARTICIPES</t>
  </si>
  <si>
    <t>1er. TRIMESTRE</t>
  </si>
  <si>
    <t>Enero</t>
  </si>
  <si>
    <t>Febrero</t>
  </si>
  <si>
    <t>Marzo</t>
  </si>
  <si>
    <t>4) Composición de las Cuentas</t>
  </si>
  <si>
    <r>
      <t xml:space="preserve">    </t>
    </r>
    <r>
      <rPr>
        <b/>
        <sz val="11"/>
        <color theme="1"/>
        <rFont val="Gantari"/>
      </rPr>
      <t xml:space="preserve">4.1) </t>
    </r>
    <r>
      <rPr>
        <b/>
        <u/>
        <sz val="11"/>
        <color theme="1"/>
        <rFont val="Gantari"/>
      </rPr>
      <t>Disponibilidades:</t>
    </r>
    <r>
      <rPr>
        <sz val="11"/>
        <color theme="1"/>
        <rFont val="Gantari"/>
      </rPr>
      <t xml:space="preserve"> Esta cuenta esta compuesta por los saldos en los bancos a la fecha de estos estados financieros</t>
    </r>
  </si>
  <si>
    <t>CUENTAS</t>
  </si>
  <si>
    <t>Ueno Bank S.A</t>
  </si>
  <si>
    <r>
      <t xml:space="preserve">    </t>
    </r>
    <r>
      <rPr>
        <b/>
        <sz val="11"/>
        <color theme="1"/>
        <rFont val="Gantari"/>
      </rPr>
      <t xml:space="preserve">4.2) </t>
    </r>
    <r>
      <rPr>
        <b/>
        <u/>
        <sz val="11"/>
        <color theme="1"/>
        <rFont val="Gantari"/>
      </rPr>
      <t>Acreedores por Operación:</t>
    </r>
    <r>
      <rPr>
        <sz val="11"/>
        <color theme="1"/>
        <rFont val="Gantari"/>
      </rPr>
      <t xml:space="preserve"> Corresponde al cobro por matriculación que le cobra por única vez a cada cuotapartista</t>
    </r>
  </si>
  <si>
    <r>
      <t xml:space="preserve">    </t>
    </r>
    <r>
      <rPr>
        <b/>
        <sz val="11"/>
        <color theme="1"/>
        <rFont val="Gantari"/>
      </rPr>
      <t xml:space="preserve">4.3) </t>
    </r>
    <r>
      <rPr>
        <b/>
        <u/>
        <sz val="11"/>
        <color theme="1"/>
        <rFont val="Gantari"/>
      </rPr>
      <t>Comisión a Pagar a la Administradora</t>
    </r>
    <r>
      <rPr>
        <u/>
        <sz val="11"/>
        <color theme="1"/>
        <rFont val="Gantari"/>
      </rPr>
      <t>:</t>
    </r>
    <r>
      <rPr>
        <sz val="11"/>
        <color theme="1"/>
        <rFont val="Gantari"/>
      </rPr>
      <t xml:space="preserve"> Esta compuesta por los saldos de las comisiones por administración del fondo del mes.</t>
    </r>
  </si>
  <si>
    <r>
      <t xml:space="preserve">    </t>
    </r>
    <r>
      <rPr>
        <b/>
        <sz val="11"/>
        <color theme="1"/>
        <rFont val="Gantari"/>
      </rPr>
      <t xml:space="preserve">4.4) </t>
    </r>
    <r>
      <rPr>
        <b/>
        <u/>
        <sz val="11"/>
        <color theme="1"/>
        <rFont val="Gantari"/>
      </rPr>
      <t>Resultado por Tenencia de Inversiones</t>
    </r>
    <r>
      <rPr>
        <u/>
        <sz val="11"/>
        <color theme="1"/>
        <rFont val="Gantari"/>
      </rPr>
      <t>:</t>
    </r>
    <r>
      <rPr>
        <sz val="11"/>
        <color theme="1"/>
        <rFont val="Gantari"/>
      </rPr>
      <t xml:space="preserve"> Esta cuenta se compone por el rendimiento de las inversiones de títulos en el período, con resultados negativos por constituir inversiones con vencimientos múltiples en el período.</t>
    </r>
  </si>
  <si>
    <t>Resultado por Tenencia</t>
  </si>
  <si>
    <r>
      <t xml:space="preserve">    </t>
    </r>
    <r>
      <rPr>
        <b/>
        <sz val="11"/>
        <color theme="1"/>
        <rFont val="Gantari"/>
      </rPr>
      <t xml:space="preserve">4.5) </t>
    </r>
    <r>
      <rPr>
        <b/>
        <u/>
        <sz val="11"/>
        <color theme="1"/>
        <rFont val="Gantari"/>
      </rPr>
      <t>Otros Ingresos / Otros Egresos</t>
    </r>
    <r>
      <rPr>
        <u/>
        <sz val="11"/>
        <color theme="1"/>
        <rFont val="Gantari"/>
      </rPr>
      <t>:</t>
    </r>
    <r>
      <rPr>
        <sz val="11"/>
        <color theme="1"/>
        <rFont val="Gantari"/>
      </rPr>
      <t xml:space="preserve"> Esta cuenta se compone por importes que no son parte de las operaciones ordinarias.</t>
    </r>
  </si>
  <si>
    <t>OTROS INGRESOS</t>
  </si>
  <si>
    <t>Intereses Financieros</t>
  </si>
  <si>
    <t>ANEXO I</t>
  </si>
  <si>
    <t>COMPOSICIÓN DE LAS INVERSIONES DEL FONDO</t>
  </si>
  <si>
    <t>Instrumento</t>
  </si>
  <si>
    <t>Emisor</t>
  </si>
  <si>
    <t>Grupo</t>
  </si>
  <si>
    <t>Sector</t>
  </si>
  <si>
    <t>País</t>
  </si>
  <si>
    <t>Fecha
Compra</t>
  </si>
  <si>
    <t>Fecha
 Vto.</t>
  </si>
  <si>
    <t>Moneda</t>
  </si>
  <si>
    <t>Monto</t>
  </si>
  <si>
    <t>Val. Compra</t>
  </si>
  <si>
    <t>Val. Contable</t>
  </si>
  <si>
    <t>Tasa</t>
  </si>
  <si>
    <t>Estado</t>
  </si>
  <si>
    <t>BONOS</t>
  </si>
  <si>
    <t>Alamo S.A.</t>
  </si>
  <si>
    <t>Paraguay</t>
  </si>
  <si>
    <t>17/07/2028</t>
  </si>
  <si>
    <t>PYG</t>
  </si>
  <si>
    <t>Alpaca S.A.</t>
  </si>
  <si>
    <t>27/01/2026</t>
  </si>
  <si>
    <t>BONOS SUBORDINADOS</t>
  </si>
  <si>
    <t>Banco Continental S.A.E.C.A.</t>
  </si>
  <si>
    <t>19/06/2025</t>
  </si>
  <si>
    <t>Biotec del Paraguay S.A.</t>
  </si>
  <si>
    <t>24/02/2026</t>
  </si>
  <si>
    <t>28/04/2027</t>
  </si>
  <si>
    <t>14/10/2027</t>
  </si>
  <si>
    <t>20/05/2027</t>
  </si>
  <si>
    <t>20/06/2028</t>
  </si>
  <si>
    <t>22/05/2025</t>
  </si>
  <si>
    <t>17/02/2028</t>
  </si>
  <si>
    <t>03/03/2027</t>
  </si>
  <si>
    <t>28/04/2026</t>
  </si>
  <si>
    <t>18/02/2027</t>
  </si>
  <si>
    <t>Cementos Concepción S.A.E.</t>
  </si>
  <si>
    <t>18/03/2030</t>
  </si>
  <si>
    <t>25/03/2030</t>
  </si>
  <si>
    <t>15/08/2031</t>
  </si>
  <si>
    <t>16/12/2030</t>
  </si>
  <si>
    <t>COOFY Ltda.</t>
  </si>
  <si>
    <t>05/04/2027</t>
  </si>
  <si>
    <t>Electroban S.A.E.C.A.</t>
  </si>
  <si>
    <t>17/06/2025</t>
  </si>
  <si>
    <t>17/03/2026</t>
  </si>
  <si>
    <t>07/07/2026</t>
  </si>
  <si>
    <t>19/06/2029</t>
  </si>
  <si>
    <t>17/06/2030</t>
  </si>
  <si>
    <t>21/08/2029</t>
  </si>
  <si>
    <t>21/11/2025</t>
  </si>
  <si>
    <t>16/10/2029</t>
  </si>
  <si>
    <t>20/03/2029</t>
  </si>
  <si>
    <t>Financiera Paraguayo Japonesa</t>
  </si>
  <si>
    <t>24/04/2029</t>
  </si>
  <si>
    <t>16/05/2028</t>
  </si>
  <si>
    <t>21/01/2031</t>
  </si>
  <si>
    <t>Frigorífico Concepción S.A.</t>
  </si>
  <si>
    <t>31/08/2027</t>
  </si>
  <si>
    <t>16/10/2025</t>
  </si>
  <si>
    <t>23/03/2026</t>
  </si>
  <si>
    <t>06/04/2028</t>
  </si>
  <si>
    <t>Gas Corona S.A.E.C.A.</t>
  </si>
  <si>
    <t>10/07/2025</t>
  </si>
  <si>
    <t>Grupo Vazquez S.A.E.</t>
  </si>
  <si>
    <t>27/06/2028</t>
  </si>
  <si>
    <t>29/06/2026</t>
  </si>
  <si>
    <t>28/06/2028</t>
  </si>
  <si>
    <t>INDEX S.A.C.I.</t>
  </si>
  <si>
    <t>22/09/2027</t>
  </si>
  <si>
    <t>02/11/2028</t>
  </si>
  <si>
    <t>06/05/2027</t>
  </si>
  <si>
    <t>04/05/2028</t>
  </si>
  <si>
    <t>22/03/2028</t>
  </si>
  <si>
    <t>Interfisa Banco S.A.E.C.A.</t>
  </si>
  <si>
    <t>ITTI S.A.E.C.A.</t>
  </si>
  <si>
    <t>24/11/2031</t>
  </si>
  <si>
    <t>19/12/2031</t>
  </si>
  <si>
    <t>21/06/2029</t>
  </si>
  <si>
    <t>29/01/2027</t>
  </si>
  <si>
    <t>27/11/2031</t>
  </si>
  <si>
    <t>19/05/2027</t>
  </si>
  <si>
    <t>23/11/2028</t>
  </si>
  <si>
    <t>26/06/2025</t>
  </si>
  <si>
    <t>Izaguirre Barrail Inversora S.A.E.C.A.</t>
  </si>
  <si>
    <t>03/11/2025</t>
  </si>
  <si>
    <t>22/01/2026</t>
  </si>
  <si>
    <t>02/04/2026</t>
  </si>
  <si>
    <t>20/07/2029</t>
  </si>
  <si>
    <t>20/02/2030</t>
  </si>
  <si>
    <t>19/05/2028</t>
  </si>
  <si>
    <t>04/10/2027</t>
  </si>
  <si>
    <t>Núcleo S.A.</t>
  </si>
  <si>
    <t>02/02/2028</t>
  </si>
  <si>
    <t>17/01/2031</t>
  </si>
  <si>
    <t>S.A.C.I. H. Petersen</t>
  </si>
  <si>
    <t>15/03/2027</t>
  </si>
  <si>
    <t>10/09/2029</t>
  </si>
  <si>
    <t>Telecel S.A.</t>
  </si>
  <si>
    <t>29/05/2026</t>
  </si>
  <si>
    <t>31/05/2029</t>
  </si>
  <si>
    <t>29/09/2028</t>
  </si>
  <si>
    <t>24/12/2029</t>
  </si>
  <si>
    <t>30/09/2031</t>
  </si>
  <si>
    <t>UENO BANK S.A.</t>
  </si>
  <si>
    <t>24/04/2025</t>
  </si>
  <si>
    <t>16/04/2025</t>
  </si>
  <si>
    <t>10/02/2026</t>
  </si>
  <si>
    <t>ueno Holding S.A.E.C.A.</t>
  </si>
  <si>
    <t>18/12/2025</t>
  </si>
  <si>
    <t>15/01/2026</t>
  </si>
  <si>
    <t>28/08/2026</t>
  </si>
  <si>
    <t>10/12/2026</t>
  </si>
  <si>
    <t>11/09/2025</t>
  </si>
  <si>
    <t>18/08/2026</t>
  </si>
  <si>
    <t>02/07/2025</t>
  </si>
  <si>
    <t>Zeta Banco S.A.E.C.A.</t>
  </si>
  <si>
    <t>BONOS FINANCIEROS</t>
  </si>
  <si>
    <t>Financiero</t>
  </si>
  <si>
    <t>Automaq S.A.E.C.A.</t>
  </si>
  <si>
    <t>Banco Regional S.A.E.C.A.</t>
  </si>
  <si>
    <t>Finexpar S.A.E.C.A.</t>
  </si>
  <si>
    <t>Vision Banco S.A.E.C.A.</t>
  </si>
  <si>
    <t>SOLO</t>
  </si>
  <si>
    <t>Banco Familiar S.A.E.C.A.</t>
  </si>
  <si>
    <t>Banco Itaú Paraguay S.A.</t>
  </si>
  <si>
    <t>Banco Rio S.A.E.C.A.</t>
  </si>
  <si>
    <t>Cementos Concepción S.A.</t>
  </si>
  <si>
    <t>GRUPO CARTES</t>
  </si>
  <si>
    <t xml:space="preserve">Financiera Paraguayo </t>
  </si>
  <si>
    <t>GRUPO VAZQUEZ</t>
  </si>
  <si>
    <t xml:space="preserve">Izaguirre Barrail Inversora </t>
  </si>
  <si>
    <t>Sudameris Bank S.A.E.C.A.</t>
  </si>
  <si>
    <t>TOTAL 31/12/2024</t>
  </si>
  <si>
    <t>ENERSUR S.A.</t>
  </si>
  <si>
    <t>21/12/2027</t>
  </si>
  <si>
    <t>27/10/2026</t>
  </si>
  <si>
    <t>03/01/2030</t>
  </si>
  <si>
    <t>16/03/2027</t>
  </si>
  <si>
    <t>01/07/2026</t>
  </si>
  <si>
    <t>24/06/2027</t>
  </si>
  <si>
    <t>30/12/2026</t>
  </si>
  <si>
    <t>16/08/2028</t>
  </si>
  <si>
    <t>Grupo Cartes Montañez</t>
  </si>
  <si>
    <t>Ajuste por Redondeo</t>
  </si>
  <si>
    <t>Cementos ConcepciÃ³n S.A.E.</t>
  </si>
  <si>
    <t>Financiera FIC S.A.E.C.A.</t>
  </si>
  <si>
    <t>FrigorÃ­fico ConcepciÃ³n S.A.</t>
  </si>
  <si>
    <t>NÃºcleo S.A.</t>
  </si>
  <si>
    <t>Tu Financiera S.A.E.C.A.</t>
  </si>
  <si>
    <t>BURSATIL</t>
  </si>
  <si>
    <t>Comercial</t>
  </si>
  <si>
    <t>30/07/2024 15:12:32</t>
  </si>
  <si>
    <t>31/07/2024 13:10:28</t>
  </si>
  <si>
    <t>05/08/2024 15:07:57</t>
  </si>
  <si>
    <t>11/10/2024 10:49:31</t>
  </si>
  <si>
    <t>18/04/2023 11:49:55</t>
  </si>
  <si>
    <t>25/09/2023 12:28:49</t>
  </si>
  <si>
    <t>27/09/2023 15:49:49</t>
  </si>
  <si>
    <t>28/09/2023 15:45:34</t>
  </si>
  <si>
    <t>02/04/2024 15:03:08</t>
  </si>
  <si>
    <t>08/10/2024 11:56:50</t>
  </si>
  <si>
    <t>08/05/2023 14:29:30</t>
  </si>
  <si>
    <t>04/04/2023 14:43:45</t>
  </si>
  <si>
    <t>17/05/2023 11:50:04</t>
  </si>
  <si>
    <t>02/06/2023 13:13:59</t>
  </si>
  <si>
    <t>06/06/2023 15:12:10</t>
  </si>
  <si>
    <t>05/07/2023 14:49:16</t>
  </si>
  <si>
    <t>27/07/2023 12:48:23</t>
  </si>
  <si>
    <t>01/08/2023 12:09:11</t>
  </si>
  <si>
    <t>07/08/2023 14:36:11</t>
  </si>
  <si>
    <t>25/08/2023 12:43:01</t>
  </si>
  <si>
    <t>01/09/2023 14:21:38</t>
  </si>
  <si>
    <t>04/09/2023 12:28:24</t>
  </si>
  <si>
    <t>08/09/2023 14:57:41</t>
  </si>
  <si>
    <t>18/10/2023 14:47:53</t>
  </si>
  <si>
    <t>08/11/2023 11:50:21</t>
  </si>
  <si>
    <t>28/11/2023 11:15:44</t>
  </si>
  <si>
    <t>17/05/2024 10:24:25</t>
  </si>
  <si>
    <t>23/05/2024 15:06:47</t>
  </si>
  <si>
    <t>20/06/2024 14:34:22</t>
  </si>
  <si>
    <t>27/06/2024 14:58:04</t>
  </si>
  <si>
    <t>08/07/2024 16:15:48</t>
  </si>
  <si>
    <t>05/08/2024 15:09:22</t>
  </si>
  <si>
    <t>03/10/2024 12:15:20</t>
  </si>
  <si>
    <t>14/11/2024 11:09:55</t>
  </si>
  <si>
    <t>14/11/2024 11:10:48</t>
  </si>
  <si>
    <t>11/03/2022 12:46:29</t>
  </si>
  <si>
    <t>01/04/2022 10:38:46</t>
  </si>
  <si>
    <t>04/04/2022 09:20:49</t>
  </si>
  <si>
    <t>07/04/2022 14:19:09</t>
  </si>
  <si>
    <t>26/04/2022 12:32:58</t>
  </si>
  <si>
    <t>05/05/2022 12:46:29</t>
  </si>
  <si>
    <t>06/05/2022 12:21:10</t>
  </si>
  <si>
    <t>23/05/2022 14:33:26</t>
  </si>
  <si>
    <t>27/05/2022 11:55:33</t>
  </si>
  <si>
    <t>31/05/2022 12:25:57</t>
  </si>
  <si>
    <t>01/06/2022 12:33:31</t>
  </si>
  <si>
    <t>09/06/2022 12:03:25</t>
  </si>
  <si>
    <t>30/06/2022 12:26:45</t>
  </si>
  <si>
    <t>02/08/2022 15:23:20</t>
  </si>
  <si>
    <t>05/08/2022 12:00:50</t>
  </si>
  <si>
    <t>11/08/2022 12:39:29</t>
  </si>
  <si>
    <t>16/08/2022 13:00:18</t>
  </si>
  <si>
    <t>02/01/2023 15:28:17</t>
  </si>
  <si>
    <t>23/11/2023 14:25:35</t>
  </si>
  <si>
    <t>28/11/2023 11:18:28</t>
  </si>
  <si>
    <t>05/02/2024 10:46:20</t>
  </si>
  <si>
    <t>02/07/2024 15:23:47</t>
  </si>
  <si>
    <t>19/08/2024 12:30:45</t>
  </si>
  <si>
    <t>05/09/2024 12:58:03</t>
  </si>
  <si>
    <t>03/10/2024 12:08:41</t>
  </si>
  <si>
    <t>10/10/2024 14:14:27</t>
  </si>
  <si>
    <t>13/01/2025 11:47:52</t>
  </si>
  <si>
    <t>16/01/2031</t>
  </si>
  <si>
    <t>27/01/2025 13:40:18</t>
  </si>
  <si>
    <t>08/08/2024 17:03:44</t>
  </si>
  <si>
    <t>02/08/2022 15:33:25</t>
  </si>
  <si>
    <t>17/08/2022 12:52:22</t>
  </si>
  <si>
    <t>23/08/2022 12:45:06</t>
  </si>
  <si>
    <t>01/11/2022 13:06:08</t>
  </si>
  <si>
    <t>04/11/2022 11:19:51</t>
  </si>
  <si>
    <t>14/12/2022 13:20:27</t>
  </si>
  <si>
    <t>02/05/2023 14:40:54</t>
  </si>
  <si>
    <t>03/05/2023 11:41:04</t>
  </si>
  <si>
    <t>18/05/2023 15:42:03</t>
  </si>
  <si>
    <t>19/05/2023 13:15:01</t>
  </si>
  <si>
    <t>26/05/2023 12:24:04</t>
  </si>
  <si>
    <t>20/06/2023 12:37:21</t>
  </si>
  <si>
    <t>02/08/2023 11:59:06</t>
  </si>
  <si>
    <t>09/10/2023 12:07:10</t>
  </si>
  <si>
    <t>28/11/2023 11:13:02</t>
  </si>
  <si>
    <t>02/02/2024 12:33:35</t>
  </si>
  <si>
    <t>12/06/2024 13:08:06</t>
  </si>
  <si>
    <t>27/06/2024 14:52:44</t>
  </si>
  <si>
    <t>08/07/2024 16:14:53</t>
  </si>
  <si>
    <t>12/08/2024 12:49:07</t>
  </si>
  <si>
    <t>10/10/2024 14:30:59</t>
  </si>
  <si>
    <t>27/01/2025 13:41:33</t>
  </si>
  <si>
    <t>20/11/2029</t>
  </si>
  <si>
    <t>27/01/2025 13:46:49</t>
  </si>
  <si>
    <t>20/11/2026</t>
  </si>
  <si>
    <t>27/01/2025 13:56:40</t>
  </si>
  <si>
    <t>27/01/2025 14:15:18</t>
  </si>
  <si>
    <t>28/05/2026</t>
  </si>
  <si>
    <t>27/01/2025 14:38:30</t>
  </si>
  <si>
    <t>27/02/2031</t>
  </si>
  <si>
    <t>28/01/2025 12:03:11</t>
  </si>
  <si>
    <t>10/02/2025 10:28:20</t>
  </si>
  <si>
    <t>04/12/2024 11:25:42</t>
  </si>
  <si>
    <t>23/01/2025 13:31:29</t>
  </si>
  <si>
    <t>24/08/2027</t>
  </si>
  <si>
    <t>27/01/2025 13:37:09</t>
  </si>
  <si>
    <t>10/02/2025 10:34:37</t>
  </si>
  <si>
    <t>26/08/2026</t>
  </si>
  <si>
    <t>18/05/2022 12:47:40</t>
  </si>
  <si>
    <t>24/05/2022 15:24:02</t>
  </si>
  <si>
    <t>26/05/2022 12:09:05</t>
  </si>
  <si>
    <t>27/05/2022 12:56:56</t>
  </si>
  <si>
    <t>27/05/2022 13:02:57</t>
  </si>
  <si>
    <t>08/06/2022 12:39:31</t>
  </si>
  <si>
    <t>10/06/2022 12:16:59</t>
  </si>
  <si>
    <t>05/07/2022 14:10:36</t>
  </si>
  <si>
    <t>01/03/2023 14:54:17</t>
  </si>
  <si>
    <t>03/10/2023 14:40:29</t>
  </si>
  <si>
    <t>18/10/2023 14:47:02</t>
  </si>
  <si>
    <t>30/10/2023 14:36:33</t>
  </si>
  <si>
    <t>23/11/2023 14:32:48</t>
  </si>
  <si>
    <t>05/03/2024 11:35:55</t>
  </si>
  <si>
    <t>05/03/2024 15:34:04</t>
  </si>
  <si>
    <t>07/03/2024 10:17:44</t>
  </si>
  <si>
    <t>11/03/2024 11:54:05</t>
  </si>
  <si>
    <t>18/10/2024 12:57:13</t>
  </si>
  <si>
    <t>18/10/2024 12:58:22</t>
  </si>
  <si>
    <t>25/10/2024 11:10:59</t>
  </si>
  <si>
    <t>14/11/2024 11:17:50</t>
  </si>
  <si>
    <t>10/02/2025 10:47:05</t>
  </si>
  <si>
    <t>21/12/2022 13:56:41</t>
  </si>
  <si>
    <t>03/03/2023 15:37:34</t>
  </si>
  <si>
    <t>30/03/2023 13:11:32</t>
  </si>
  <si>
    <t>10/05/2023 12:37:02</t>
  </si>
  <si>
    <t>16/06/2023 14:15:31</t>
  </si>
  <si>
    <t>07/07/2023 12:40:20</t>
  </si>
  <si>
    <t>31/08/2023 12:29:25</t>
  </si>
  <si>
    <t>31/10/2023 12:25:38</t>
  </si>
  <si>
    <t>02/11/2023 14:12:11</t>
  </si>
  <si>
    <t>03/11/2023 11:39:28</t>
  </si>
  <si>
    <t>01/02/2024 12:08:28</t>
  </si>
  <si>
    <t>13/03/2024 11:15:46</t>
  </si>
  <si>
    <t>29/04/2024 12:34:47</t>
  </si>
  <si>
    <t>06/05/2024 12:46:19</t>
  </si>
  <si>
    <t>07/05/2024 12:42:42</t>
  </si>
  <si>
    <t>12/07/2024 14:08:56</t>
  </si>
  <si>
    <t>14/11/2024 11:13:57</t>
  </si>
  <si>
    <t>14/11/2024 11:15:38</t>
  </si>
  <si>
    <t>10/12/2024 11:52:55</t>
  </si>
  <si>
    <t>10/12/2024 11:54:38</t>
  </si>
  <si>
    <t>10/12/2024 11:55:45</t>
  </si>
  <si>
    <t>03/02/2025 11:44:44</t>
  </si>
  <si>
    <t>18/02/2025 13:09:45</t>
  </si>
  <si>
    <t>25/02/2025 11:03:19</t>
  </si>
  <si>
    <t>18/03/2025 11:54:20</t>
  </si>
  <si>
    <t>23/11/2027</t>
  </si>
  <si>
    <t>18/03/2025 11:58:11</t>
  </si>
  <si>
    <t>27/03/2025 09:24:59</t>
  </si>
  <si>
    <t>08/01/2030</t>
  </si>
  <si>
    <t>14/12/2023 12:05:17</t>
  </si>
  <si>
    <t>18/07/2024 15:28:30</t>
  </si>
  <si>
    <t>23/07/2024 15:40:32</t>
  </si>
  <si>
    <t>19/05/2022 12:33:27</t>
  </si>
  <si>
    <t>02/06/2022 12:45:09</t>
  </si>
  <si>
    <t>03/06/2022 12:41:30</t>
  </si>
  <si>
    <t>06/06/2022 12:57:44</t>
  </si>
  <si>
    <t>09/06/2022 12:11:13</t>
  </si>
  <si>
    <t>01/07/2022 14:47:32</t>
  </si>
  <si>
    <t>04/07/2022 12:06:03</t>
  </si>
  <si>
    <t>10/08/2022 12:00:41</t>
  </si>
  <si>
    <t>17/08/2022 12:51:40</t>
  </si>
  <si>
    <t>30/08/2022 12:07:04</t>
  </si>
  <si>
    <t>02/09/2022 12:32:00</t>
  </si>
  <si>
    <t>01/06/2023 13:17:04</t>
  </si>
  <si>
    <t>19/06/2023 13:16:11</t>
  </si>
  <si>
    <t>10/08/2023 12:26:32</t>
  </si>
  <si>
    <t>18/09/2023 14:29:12</t>
  </si>
  <si>
    <t>28/09/2023 15:47:38</t>
  </si>
  <si>
    <t>08/01/2024 12:33:00</t>
  </si>
  <si>
    <t>06/03/2024 11:36:07</t>
  </si>
  <si>
    <t>24/04/2024 10:28:27</t>
  </si>
  <si>
    <t>03/10/2024 12:05:18</t>
  </si>
  <si>
    <t>10/10/2024 14:29:46</t>
  </si>
  <si>
    <t>14/10/2024 15:27:58</t>
  </si>
  <si>
    <t>14/11/2024 11:16:46</t>
  </si>
  <si>
    <t>10/02/2025 10:50:16</t>
  </si>
  <si>
    <t>20/02/2025 11:23:59</t>
  </si>
  <si>
    <t>27/12/2023 15:31:37</t>
  </si>
  <si>
    <t>22/05/2024 14:55:43</t>
  </si>
  <si>
    <t>20/06/2024 14:33:37</t>
  </si>
  <si>
    <t>12/07/2024 14:08:10</t>
  </si>
  <si>
    <t>29/08/2024 11:30:08</t>
  </si>
  <si>
    <t>29/08/2024 11:31:08</t>
  </si>
  <si>
    <t>29/08/2024 11:32:29</t>
  </si>
  <si>
    <t>20/09/2024 14:53:22</t>
  </si>
  <si>
    <t>26/09/2024 14:34:28</t>
  </si>
  <si>
    <t>10/12/2024 11:57:02</t>
  </si>
  <si>
    <t>04/03/2025 10:25:11</t>
  </si>
  <si>
    <t>30/09/2022 12:51:01</t>
  </si>
  <si>
    <t>30/09/2022 12:58:48</t>
  </si>
  <si>
    <t>12/10/2022 12:42:25</t>
  </si>
  <si>
    <t>14/10/2022 14:32:51</t>
  </si>
  <si>
    <t>06/12/2022 14:50:27</t>
  </si>
  <si>
    <t>22/12/2022 11:44:40</t>
  </si>
  <si>
    <t>20/03/2023 12:52:43</t>
  </si>
  <si>
    <t>11/04/2023 12:17:10</t>
  </si>
  <si>
    <t>20/04/2023 12:53:00</t>
  </si>
  <si>
    <t>24/04/2023 15:23:57</t>
  </si>
  <si>
    <t>27/04/2023 11:54:36</t>
  </si>
  <si>
    <t>05/06/2023 14:52:50</t>
  </si>
  <si>
    <t>04/07/2023 15:21:37</t>
  </si>
  <si>
    <t>19/07/2023 12:18:54</t>
  </si>
  <si>
    <t>06/10/2023 13:01:51</t>
  </si>
  <si>
    <t>03/01/2024 12:41:45</t>
  </si>
  <si>
    <t>19/03/2024 11:17:30</t>
  </si>
  <si>
    <t>10/10/2024 14:16:25</t>
  </si>
  <si>
    <t>07/11/2024 13:35:51</t>
  </si>
  <si>
    <t>03/01/2025 12:44:46</t>
  </si>
  <si>
    <t>10/02/2025 10:58:00</t>
  </si>
  <si>
    <t>17/05/2028</t>
  </si>
  <si>
    <t>10/02/2025 11:05:24</t>
  </si>
  <si>
    <t>04/03/2025 10:16:42</t>
  </si>
  <si>
    <t>08/03/2022 15:48:52</t>
  </si>
  <si>
    <t>31/03/2022 13:04:26</t>
  </si>
  <si>
    <t>04/04/2022 09:19:49</t>
  </si>
  <si>
    <t>10/05/2022 12:42:07</t>
  </si>
  <si>
    <t>18/05/2022 12:36:27</t>
  </si>
  <si>
    <t>03/06/2022 13:03:20</t>
  </si>
  <si>
    <t>08/06/2022 11:19:23</t>
  </si>
  <si>
    <t>30/06/2022 12:30:30</t>
  </si>
  <si>
    <t>08/07/2022 15:05:42</t>
  </si>
  <si>
    <t>04/08/2022 15:08:43</t>
  </si>
  <si>
    <t>18/08/2022 12:36:44</t>
  </si>
  <si>
    <t>24/08/2022 12:49:06</t>
  </si>
  <si>
    <t>12/09/2022 12:57:25</t>
  </si>
  <si>
    <t>10/10/2022 12:38:08</t>
  </si>
  <si>
    <t>18/10/2022 14:28:31</t>
  </si>
  <si>
    <t>11/11/2022 12:16:58</t>
  </si>
  <si>
    <t>06/12/2022 14:51:18</t>
  </si>
  <si>
    <t>13/12/2022 12:08:31</t>
  </si>
  <si>
    <t>06/01/2023 15:14:17</t>
  </si>
  <si>
    <t>13/01/2023 12:18:05</t>
  </si>
  <si>
    <t>28/04/2023 13:07:17</t>
  </si>
  <si>
    <t>04/05/2023 15:09:37</t>
  </si>
  <si>
    <t>11/05/2023 12:17:55</t>
  </si>
  <si>
    <t>12/05/2023 12:51:45</t>
  </si>
  <si>
    <t>24/05/2023 12:36:01</t>
  </si>
  <si>
    <t>25/05/2023 14:33:32</t>
  </si>
  <si>
    <t>07/06/2023 13:00:41</t>
  </si>
  <si>
    <t>09/06/2023 14:25:36</t>
  </si>
  <si>
    <t>28/06/2023 13:05:51</t>
  </si>
  <si>
    <t>24/07/2023 14:11:01</t>
  </si>
  <si>
    <t>28/07/2023 13:07:33</t>
  </si>
  <si>
    <t>08/08/2023 12:35:18</t>
  </si>
  <si>
    <t>11/09/2023 12:07:25</t>
  </si>
  <si>
    <t>06/10/2023 13:01:04</t>
  </si>
  <si>
    <t>20/11/2023 13:02:25</t>
  </si>
  <si>
    <t>18/01/2024 12:03:49</t>
  </si>
  <si>
    <t>15/02/2024 12:08:49</t>
  </si>
  <si>
    <t>06/03/2024 11:35:19</t>
  </si>
  <si>
    <t>11/03/2024 11:50:51</t>
  </si>
  <si>
    <t>19/03/2024 11:14:41</t>
  </si>
  <si>
    <t>12/04/2024 11:23:47</t>
  </si>
  <si>
    <t>13/05/2024 10:06:36</t>
  </si>
  <si>
    <t>08/07/2024 16:14:12</t>
  </si>
  <si>
    <t>29/08/2024 11:33:29</t>
  </si>
  <si>
    <t>08/11/2024 11:14:23</t>
  </si>
  <si>
    <t>07/02/2025 13:35:57</t>
  </si>
  <si>
    <t>06/09/2027</t>
  </si>
  <si>
    <t>07/02/2025 13:39:22</t>
  </si>
  <si>
    <t>07/06/2027</t>
  </si>
  <si>
    <t>24/01/2023 11:27:03</t>
  </si>
  <si>
    <t>02/02/2023 15:38:22</t>
  </si>
  <si>
    <t>05/04/2023 13:20:14</t>
  </si>
  <si>
    <t>04/06/2024 10:40:01</t>
  </si>
  <si>
    <t>12/09/2024 13:07:54</t>
  </si>
  <si>
    <t>12/07/2023 12:00:16</t>
  </si>
  <si>
    <t>23/11/2023 14:33:36</t>
  </si>
  <si>
    <t>07/12/2023 12:54:32</t>
  </si>
  <si>
    <t>19/03/2024 11:25:30</t>
  </si>
  <si>
    <t>30/04/2024 09:30:35</t>
  </si>
  <si>
    <t>14/11/2024 11:12:08</t>
  </si>
  <si>
    <t>03/02/2025 11:44:05</t>
  </si>
  <si>
    <t>31/05/2022 12:31:45</t>
  </si>
  <si>
    <t>01/06/2022 12:33:27</t>
  </si>
  <si>
    <t>03/06/2022 12:41:36</t>
  </si>
  <si>
    <t>21/12/2022 13:55:59</t>
  </si>
  <si>
    <t>10/01/2023 12:27:30</t>
  </si>
  <si>
    <t>03/03/2023 15:36:53</t>
  </si>
  <si>
    <t>14/06/2023 12:46:10</t>
  </si>
  <si>
    <t>19/06/2023 13:17:03</t>
  </si>
  <si>
    <t>04/07/2023 15:20:42</t>
  </si>
  <si>
    <t>07/11/2023 14:13:30</t>
  </si>
  <si>
    <t>10/05/2024 10:32:59</t>
  </si>
  <si>
    <t>23/08/2024 13:03:31</t>
  </si>
  <si>
    <t>04/09/2024 14:56:27</t>
  </si>
  <si>
    <t>10/10/2024 14:17:58</t>
  </si>
  <si>
    <t>14/11/2024 11:20:55</t>
  </si>
  <si>
    <t>14/11/2024 11:23:04</t>
  </si>
  <si>
    <t>14/11/2024 11:24:00</t>
  </si>
  <si>
    <t>19/12/2024 10:10:56</t>
  </si>
  <si>
    <t>03/02/2025 11:43:17</t>
  </si>
  <si>
    <t>04/03/2025 10:19:47</t>
  </si>
  <si>
    <t>12/03/2025 09:52:09</t>
  </si>
  <si>
    <t>02/03/2032</t>
  </si>
  <si>
    <t>03/05/2022 18:11:27</t>
  </si>
  <si>
    <t>10/05/2022 12:40:59</t>
  </si>
  <si>
    <t>30/05/2022 12:27:04</t>
  </si>
  <si>
    <t>01/06/2022 12:33:11</t>
  </si>
  <si>
    <t>30/06/2022 12:57:40</t>
  </si>
  <si>
    <t>26/07/2022 12:17:25</t>
  </si>
  <si>
    <t>02/08/2022 15:26:06</t>
  </si>
  <si>
    <t>09/08/2022 12:37:34</t>
  </si>
  <si>
    <t>06/10/2022 12:50:26</t>
  </si>
  <si>
    <t>08/03/2023 14:38:39</t>
  </si>
  <si>
    <t>23/05/2023 14:33:43</t>
  </si>
  <si>
    <t>29/05/2023 13:18:23</t>
  </si>
  <si>
    <t>18/12/2023 12:52:14</t>
  </si>
  <si>
    <t>19/12/2023 14:17:36</t>
  </si>
  <si>
    <t>21/12/2023 12:09:29</t>
  </si>
  <si>
    <t>19/03/2024 11:30:49</t>
  </si>
  <si>
    <t>31/03/2022 12:29:54</t>
  </si>
  <si>
    <t>04/04/2022 09:23:14</t>
  </si>
  <si>
    <t>26/04/2022 12:37:26</t>
  </si>
  <si>
    <t>20/05/2022 12:10:53</t>
  </si>
  <si>
    <t>07/06/2022 12:14:59</t>
  </si>
  <si>
    <t>30/06/2022 12:39:12</t>
  </si>
  <si>
    <t>30/06/2022 12:44:21</t>
  </si>
  <si>
    <t>08/07/2022 14:50:08</t>
  </si>
  <si>
    <t>01/08/2022 14:30:11</t>
  </si>
  <si>
    <t>24/08/2022 12:56:02</t>
  </si>
  <si>
    <t>02/09/2022 12:41:09</t>
  </si>
  <si>
    <t>07/09/2022 12:46:32</t>
  </si>
  <si>
    <t>02/12/2022 12:15:25</t>
  </si>
  <si>
    <t>03/01/2023 13:17:53</t>
  </si>
  <si>
    <t>18/04/2023 11:50:48</t>
  </si>
  <si>
    <t>09/05/2023 14:33:17</t>
  </si>
  <si>
    <t>12/05/2023 12:50:54</t>
  </si>
  <si>
    <t>18/05/2023 15:44:42</t>
  </si>
  <si>
    <t>29/05/2023 13:08:38</t>
  </si>
  <si>
    <t>01/06/2023 13:18:38</t>
  </si>
  <si>
    <t>09/06/2023 14:24:44</t>
  </si>
  <si>
    <t>13/06/2023 12:56:01</t>
  </si>
  <si>
    <t>01/08/2023 12:07:55</t>
  </si>
  <si>
    <t>07/08/2023 15:11:43</t>
  </si>
  <si>
    <t>12/09/2023 13:54:13</t>
  </si>
  <si>
    <t>23/10/2023 14:24:48</t>
  </si>
  <si>
    <t>12/12/2023 12:22:05</t>
  </si>
  <si>
    <t>29/01/2024 13:52:00</t>
  </si>
  <si>
    <t>15/03/2024 12:16:47</t>
  </si>
  <si>
    <t>16/06/2023 14:32:34</t>
  </si>
  <si>
    <t>31/10/2023 12:24:15</t>
  </si>
  <si>
    <t>30/11/2023 10:55:18</t>
  </si>
  <si>
    <t>09/02/2024 13:43:12</t>
  </si>
  <si>
    <t>19/02/2024 11:22:55</t>
  </si>
  <si>
    <t>23/02/2024 11:15:20</t>
  </si>
  <si>
    <t>28/02/2024 12:42:44</t>
  </si>
  <si>
    <t>05/04/2024 12:48:54</t>
  </si>
  <si>
    <t>09/04/2024 10:16:52</t>
  </si>
  <si>
    <t>17/04/2024 12:32:15</t>
  </si>
  <si>
    <t>07/05/2024 12:45:34</t>
  </si>
  <si>
    <t>09/05/2024 11:54:47</t>
  </si>
  <si>
    <t>31/10/2024 14:50:56</t>
  </si>
  <si>
    <t>04/11/2024 09:23:00</t>
  </si>
  <si>
    <t>TOTAL INVERSIONES</t>
  </si>
  <si>
    <r>
      <t xml:space="preserve">Inversiones </t>
    </r>
    <r>
      <rPr>
        <b/>
        <sz val="11"/>
        <rFont val="Gantari"/>
      </rPr>
      <t>Anexo I</t>
    </r>
  </si>
  <si>
    <t>C) Gastos Operacionales y comisión de la Sociedad Administradora:</t>
  </si>
  <si>
    <r>
      <t xml:space="preserve">Comisión por Administración </t>
    </r>
    <r>
      <rPr>
        <b/>
        <sz val="11"/>
        <color theme="1"/>
        <rFont val="Gantari"/>
      </rPr>
      <t>(Nota 3.C)</t>
    </r>
  </si>
  <si>
    <t>Correspondiente al 30/06/2025 comparativo al 30/06/2024</t>
  </si>
  <si>
    <t>Correspondiente al 30/06/2025 comparativo al 31/12/2024</t>
  </si>
  <si>
    <t>TOTAL 30/06/2025</t>
  </si>
  <si>
    <t xml:space="preserve">El período que cubre los Estados Contables es del 01 de enero al 30 de junio de 2025 de forma comparativa con el mismo periodo del año anterior. </t>
  </si>
  <si>
    <t>2do. TRIMESTRE</t>
  </si>
  <si>
    <t>Abril</t>
  </si>
  <si>
    <t>Mayo</t>
  </si>
  <si>
    <t>Junio</t>
  </si>
  <si>
    <t>BONO CORPORATIVO</t>
  </si>
  <si>
    <t>Exxel Technologies S.A.E.</t>
  </si>
  <si>
    <t>24/06/2025 09:09:47</t>
  </si>
  <si>
    <t>25/04/2025 10:52:57</t>
  </si>
  <si>
    <t>20/05/2025 13:29:48</t>
  </si>
  <si>
    <t>21/05/2025 12:33:29</t>
  </si>
  <si>
    <t>25/04/2025 12:32:30</t>
  </si>
  <si>
    <t>21/10/2025</t>
  </si>
  <si>
    <t>25/04/2025 12:37:50</t>
  </si>
  <si>
    <t>03/06/2027</t>
  </si>
  <si>
    <t>25/04/2025 12:43:42</t>
  </si>
  <si>
    <t>08/05/2025 09:25:58</t>
  </si>
  <si>
    <t>12/05/2028</t>
  </si>
  <si>
    <t>05/06/2025 11:53:20</t>
  </si>
  <si>
    <t>20/05/2025 12:18:18</t>
  </si>
  <si>
    <t>27/05/2025 10:14:15</t>
  </si>
  <si>
    <t>20/05/2025 13:16:10</t>
  </si>
  <si>
    <t>20/05/2025 13:20:43</t>
  </si>
  <si>
    <t>01/04/2025 10:41:53</t>
  </si>
  <si>
    <t>09/04/2025 11:46:25</t>
  </si>
  <si>
    <t>11/04/2025 09:55:42</t>
  </si>
  <si>
    <t>05/04/2030</t>
  </si>
  <si>
    <t>13/06/2025 10:56:14</t>
  </si>
  <si>
    <t>25/04/2025 11:25:55</t>
  </si>
  <si>
    <t>10/11/2027</t>
  </si>
  <si>
    <t>25/04/2025 12:00:34</t>
  </si>
  <si>
    <t>25/04/2025 12:10:11</t>
  </si>
  <si>
    <t>20/11/2028</t>
  </si>
  <si>
    <t>25/06/2025 11:50:22</t>
  </si>
  <si>
    <t>26/06/2025 15:34:33</t>
  </si>
  <si>
    <t>07/04/2025 09:44:34</t>
  </si>
  <si>
    <t>21/04/2025 10:59:59</t>
  </si>
  <si>
    <t>30/04/2025 11:13:20</t>
  </si>
  <si>
    <t>20/05/2025 12:26:53</t>
  </si>
  <si>
    <t>Grupo Vázquez</t>
  </si>
  <si>
    <t>Hasta la fecha, la cartera está compuesta por el siguiente saldo, valorizado al costo histórico mas el devengado. La exposición por grupo de empresas se detalla de la siguiente manera: Grupo Vázquez con un 20,53% con relación al Patrimonio Total del Fondo.</t>
  </si>
  <si>
    <t>Penalización</t>
  </si>
  <si>
    <t>Hasta la fecha, la cartera está compuesta por el siguiente saldo, valorizado al costo histórico mas el devengado. La exposición por grupo de empresas se detalla de la siguiente manera: Grupo Vázquez con un 18,62% y el Grupo Cartes Montañez de 3,69%</t>
  </si>
  <si>
    <t>08/08/2022 12:46:09</t>
  </si>
  <si>
    <t>28/01/2025</t>
  </si>
  <si>
    <t>20/07/2023 11:07:54</t>
  </si>
  <si>
    <t>11/03/2022 13:13:14</t>
  </si>
  <si>
    <t>22/11/2028</t>
  </si>
  <si>
    <t>04/04/2022 09:17:45</t>
  </si>
  <si>
    <t>28/11/2028</t>
  </si>
  <si>
    <t>07/04/2022 14:22:13</t>
  </si>
  <si>
    <t>21/04/2022 13:33:18</t>
  </si>
  <si>
    <t>28/04/2022 14:18:29</t>
  </si>
  <si>
    <t>09/05/2022 12:12:06</t>
  </si>
  <si>
    <t>24/06/2022 13:04:09</t>
  </si>
  <si>
    <t>27/06/2022 14:30:38</t>
  </si>
  <si>
    <t>01/07/2022 14:50:54</t>
  </si>
  <si>
    <t>11/07/2022 14:48:23</t>
  </si>
  <si>
    <t>05/12/2025</t>
  </si>
  <si>
    <t>21/07/2022 14:14:08</t>
  </si>
  <si>
    <t>25/07/2022 12:37:44</t>
  </si>
  <si>
    <t>03/08/2022 14:33:00</t>
  </si>
  <si>
    <t>05/09/2022 14:16:18</t>
  </si>
  <si>
    <t>20/10/2022 12:44:47</t>
  </si>
  <si>
    <t>31/10/2022 14:12:48</t>
  </si>
  <si>
    <t>05/12/2022 14:16:33</t>
  </si>
  <si>
    <t>14/12/2022 13:04:32</t>
  </si>
  <si>
    <t>20/12/2022 12:02:24</t>
  </si>
  <si>
    <t>26/12/2022 14:09:03</t>
  </si>
  <si>
    <t>29/12/2022 14:50:05</t>
  </si>
  <si>
    <t>15/02/2023 11:58:10</t>
  </si>
  <si>
    <t>08/03/2023 14:32:47</t>
  </si>
  <si>
    <t>04/04/2023 14:42:45</t>
  </si>
  <si>
    <t>23/05/2023 14:32:20</t>
  </si>
  <si>
    <t>22/06/2023 12:41:12</t>
  </si>
  <si>
    <t>04/09/2023 12:27:36</t>
  </si>
  <si>
    <t>07/11/2023 14:14:17</t>
  </si>
  <si>
    <t>04/12/2023 14:52:12</t>
  </si>
  <si>
    <t>13/02/2024 11:46:10</t>
  </si>
  <si>
    <t>15/02/2024 11:51:18</t>
  </si>
  <si>
    <t>26/03/2024 10:37:51</t>
  </si>
  <si>
    <t>24/04/2024 11:50:35</t>
  </si>
  <si>
    <t>03/05/2024 14:48:21</t>
  </si>
  <si>
    <t>08/03/2022 15:53:48</t>
  </si>
  <si>
    <t>25/07/2024</t>
  </si>
  <si>
    <t>04/07/2022 12:17:43</t>
  </si>
  <si>
    <t>02/08/2022 15:24:13</t>
  </si>
  <si>
    <t>26/08/2022 12:19:32</t>
  </si>
  <si>
    <t>29/08/2022 12:50:19</t>
  </si>
  <si>
    <t>21/11/2022 13:16:09</t>
  </si>
  <si>
    <t>31/03/2025</t>
  </si>
  <si>
    <t>29/11/2022 12:39:35</t>
  </si>
  <si>
    <t>05/12/2022 14:17:52</t>
  </si>
  <si>
    <t>29/12/2022 14:48:29</t>
  </si>
  <si>
    <t>02/01/2023 15:26:28</t>
  </si>
  <si>
    <t>16/03/2023 12:42:23</t>
  </si>
  <si>
    <t>16/03/2023 12:43:10</t>
  </si>
  <si>
    <t>03/05/2023 11:46:47</t>
  </si>
  <si>
    <t>25/07/2025</t>
  </si>
  <si>
    <t>16/06/2023 14:19:48</t>
  </si>
  <si>
    <t>22/04/2022 15:00:31</t>
  </si>
  <si>
    <t>12/09/2024</t>
  </si>
  <si>
    <t>28/04/2022 14:19:30</t>
  </si>
  <si>
    <t>13/05/2022 12:32:25</t>
  </si>
  <si>
    <t>17/05/2022 14:46:57</t>
  </si>
  <si>
    <t>19/05/2022 12:31:15</t>
  </si>
  <si>
    <t>06/06/2022 13:06:45</t>
  </si>
  <si>
    <t>09/06/2022 12:05:39</t>
  </si>
  <si>
    <t>14/07/2022 14:28:53</t>
  </si>
  <si>
    <t>01/08/2022 14:26:22</t>
  </si>
  <si>
    <t>16/08/2022 13:02:33</t>
  </si>
  <si>
    <t>07/11/2024</t>
  </si>
  <si>
    <t>17/08/2022 12:50:53</t>
  </si>
  <si>
    <t>10/01/2023 10:38:37</t>
  </si>
  <si>
    <t>05/05/2023 14:41:39</t>
  </si>
  <si>
    <t>16/08/2023 12:54:03</t>
  </si>
  <si>
    <t>10/11/2023 14:00:57</t>
  </si>
  <si>
    <t>13/03/2025</t>
  </si>
  <si>
    <t>27/04/2022 11:57:33</t>
  </si>
  <si>
    <t>11/07/2024</t>
  </si>
  <si>
    <t>28/04/2022 12:02:24</t>
  </si>
  <si>
    <t>04/05/2022 12:05:42</t>
  </si>
  <si>
    <t>12/05/2022 12:44:52</t>
  </si>
  <si>
    <t>18/05/2022 12:33:29</t>
  </si>
  <si>
    <t>01/06/2022 12:33:20</t>
  </si>
  <si>
    <t>07/12/2023 14:17:58</t>
  </si>
  <si>
    <t>10/05/2024 10:29:28</t>
  </si>
  <si>
    <t>Grupo Vazzquez</t>
  </si>
  <si>
    <t>15/07/2022 13:07:11</t>
  </si>
  <si>
    <t>02/12/2024</t>
  </si>
  <si>
    <t>18/07/2022 13:08:53</t>
  </si>
  <si>
    <t>19/07/2022 12:52:55</t>
  </si>
  <si>
    <t>22/07/2022 14:47:07</t>
  </si>
  <si>
    <t>03/05/2023 11:43:07</t>
  </si>
  <si>
    <t>14/09/2023 12:47:53</t>
  </si>
  <si>
    <t>21/06/2022 12:43:17</t>
  </si>
  <si>
    <t>21/11/2024</t>
  </si>
  <si>
    <t>05/04/2023 13:18:00</t>
  </si>
  <si>
    <t>24/09/2024</t>
  </si>
  <si>
    <t>10/05/2023 12:38:09</t>
  </si>
  <si>
    <t>20/02/2025</t>
  </si>
  <si>
    <t>31/05/2022 12:28:44</t>
  </si>
  <si>
    <t>10/03/2025</t>
  </si>
  <si>
    <t>30/06/2022 12:36:54</t>
  </si>
  <si>
    <t>04/07/2022 12:08:49</t>
  </si>
  <si>
    <t>18/08/2022 12:36:06</t>
  </si>
  <si>
    <t>11/10/2022 14:42:29</t>
  </si>
  <si>
    <t>01/07/2024</t>
  </si>
  <si>
    <t>08/11/2022 12:46:08</t>
  </si>
  <si>
    <t>14/11/2022 12:44:58</t>
  </si>
  <si>
    <t>02/12/2022 12:14:20</t>
  </si>
  <si>
    <t>08/03/2023 14:26:47</t>
  </si>
  <si>
    <t>28/07/2023 13:06:55</t>
  </si>
  <si>
    <t>05/12/2023 14:58:34</t>
  </si>
  <si>
    <t>19/03/2024 11:21:12</t>
  </si>
  <si>
    <t>TOTAL GENERAL</t>
  </si>
  <si>
    <t>Tipo de cambio DNIT</t>
  </si>
  <si>
    <t>Tipo de cambio BCP</t>
  </si>
  <si>
    <t>Tipo de cambio unico</t>
  </si>
  <si>
    <t>Las partidas de activos y pasivos en moneda extranjera fueron valuadas al tipo de cambio de cierre proporcionado por la Dirección Nacional de Ingresos Tributarios (DNIT), hasta el mes de diciembre del 2024, el cual no difiere significativamente respecto del vigente en el mercado libre de cambios, y de acuerdo a la Resolución SV. SG.N° 00003/2024 se considera la cotización Referencial Mensual, publicada por el Banco Central del Paraguay.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</si>
</sst>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43" formatCode="_ * #,##0.00_ ;_ * \-#,##0.00_ ;_ * &quot;-&quot;??_ ;_ @_ "/>
    <numFmt numFmtId="164" formatCode="_ * #,##0.000000_ ;_ * \-#,##0.000000_ ;_ * &quot;-&quot;_ ;_ @_ "/>
    <numFmt numFmtId="165" formatCode="_ * #,##0.00_ ;_ * \-#,##0.00_ ;_ * &quot;-&quot;_ ;_ @_ "/>
    <numFmt numFmtId="166" formatCode="dd\ mmmmm\ yyyy"/>
    <numFmt numFmtId="167" formatCode="_ * #,##0.000000_ ;_ * \-#,##0.000000_ ;_ * &quot;-&quot;??????_ ;_ @_ "/>
    <numFmt numFmtId="168" formatCode="_(* #,##0.00_);_(* \(#,##0.00\);_(* &quot;-&quot;??_);_(@_)"/>
    <numFmt numFmtId="169" formatCode="#,##0.00#;\(#,##0.00#\-\)"/>
    <numFmt numFmtId="170" formatCode="#,##0.0000000000"/>
    <numFmt numFmtId="172" formatCode="_(* #,##0.00_);_(* \(#,##0.00\);_(* &quot;-&quot;_);_(@_)"/>
  </numFmts>
  <fonts count="25">
    <font>
      <sz val="11"/>
      <color theme="1"/>
      <name val="Calibri"/>
      <family val="2"/>
      <scheme val="minor"/>
    </font>
    <font>
      <sz val="11"/>
      <color theme="1"/>
      <name val="Calibri"/>
      <family val="2"/>
      <scheme val="minor"/>
    </font>
    <font>
      <sz val="10"/>
      <name val="Arial"/>
      <family val="2"/>
    </font>
    <font>
      <sz val="10"/>
      <name val="Verdana"/>
      <family val="2"/>
    </font>
    <font>
      <sz val="8"/>
      <name val="Verdana"/>
      <family val="2"/>
    </font>
    <font>
      <sz val="10"/>
      <color indexed="8"/>
      <name val="Arial"/>
      <family val="2"/>
    </font>
    <font>
      <u/>
      <sz val="11"/>
      <color theme="10"/>
      <name val="Calibri"/>
      <family val="2"/>
      <scheme val="minor"/>
    </font>
    <font>
      <sz val="11"/>
      <color indexed="8"/>
      <name val="Museo Sans 100"/>
      <family val="3"/>
    </font>
    <font>
      <b/>
      <sz val="11"/>
      <color theme="1"/>
      <name val="Calibri"/>
      <family val="2"/>
      <scheme val="minor"/>
    </font>
    <font>
      <sz val="11"/>
      <color theme="1"/>
      <name val="Gantari"/>
    </font>
    <font>
      <u/>
      <sz val="11"/>
      <color theme="10"/>
      <name val="Gantari"/>
    </font>
    <font>
      <sz val="11"/>
      <name val="Gantari"/>
    </font>
    <font>
      <b/>
      <sz val="11"/>
      <color indexed="72"/>
      <name val="Gantari"/>
    </font>
    <font>
      <b/>
      <sz val="11"/>
      <name val="Gantari"/>
    </font>
    <font>
      <sz val="11"/>
      <color indexed="8"/>
      <name val="Gantari"/>
    </font>
    <font>
      <b/>
      <sz val="11"/>
      <color theme="1"/>
      <name val="Gantari"/>
    </font>
    <font>
      <b/>
      <u/>
      <sz val="11"/>
      <color theme="1"/>
      <name val="Gantari"/>
    </font>
    <font>
      <i/>
      <u/>
      <sz val="11"/>
      <color theme="1"/>
      <name val="Gantari"/>
    </font>
    <font>
      <sz val="11"/>
      <color rgb="FF000000"/>
      <name val="Gantari"/>
    </font>
    <font>
      <u/>
      <sz val="11"/>
      <color theme="1"/>
      <name val="Gantari"/>
    </font>
    <font>
      <sz val="11"/>
      <color rgb="FFFF0000"/>
      <name val="Gantari"/>
    </font>
    <font>
      <b/>
      <sz val="8"/>
      <color theme="1"/>
      <name val="Gantari"/>
    </font>
    <font>
      <b/>
      <sz val="11"/>
      <color rgb="FF000000"/>
      <name val="Gantari"/>
    </font>
    <font>
      <b/>
      <sz val="8"/>
      <color indexed="72"/>
      <name val="Gantari"/>
    </font>
    <font>
      <sz val="11"/>
      <color rgb="FF001D35"/>
      <name val="Gantari"/>
    </font>
  </fonts>
  <fills count="4">
    <fill>
      <patternFill patternType="none"/>
    </fill>
    <fill>
      <patternFill patternType="gray125"/>
    </fill>
    <fill>
      <patternFill patternType="solid">
        <fgColor rgb="FFFFFFFF"/>
        <bgColor indexed="64"/>
      </patternFill>
    </fill>
    <fill>
      <patternFill patternType="solid">
        <fgColor theme="9"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s>
  <cellStyleXfs count="11">
    <xf numFmtId="0" fontId="0" fillId="0" borderId="0"/>
    <xf numFmtId="41" fontId="1" fillId="0" borderId="0" applyFont="0" applyFill="0" applyBorder="0" applyAlignment="0" applyProtection="0"/>
    <xf numFmtId="0" fontId="2" fillId="0" borderId="0" applyNumberFormat="0" applyFont="0" applyFill="0" applyBorder="0" applyAlignment="0" applyProtection="0"/>
    <xf numFmtId="41" fontId="1" fillId="0" borderId="0" applyFont="0" applyFill="0" applyBorder="0" applyAlignment="0" applyProtection="0"/>
    <xf numFmtId="0" fontId="3" fillId="0" borderId="0"/>
    <xf numFmtId="0" fontId="3" fillId="0" borderId="0"/>
    <xf numFmtId="9" fontId="4" fillId="0" borderId="0" applyFont="0" applyFill="0" applyBorder="0" applyAlignment="0" applyProtection="0"/>
    <xf numFmtId="168" fontId="4" fillId="0" borderId="0" applyFont="0" applyFill="0" applyBorder="0" applyAlignment="0" applyProtection="0"/>
    <xf numFmtId="0" fontId="5" fillId="0" borderId="0"/>
    <xf numFmtId="0" fontId="6" fillId="0" borderId="0" applyNumberFormat="0" applyFill="0" applyBorder="0" applyAlignment="0" applyProtection="0"/>
    <xf numFmtId="9" fontId="1" fillId="0" borderId="0" applyFont="0" applyFill="0" applyBorder="0" applyAlignment="0" applyProtection="0"/>
  </cellStyleXfs>
  <cellXfs count="191">
    <xf numFmtId="0" fontId="0" fillId="0" borderId="0" xfId="0"/>
    <xf numFmtId="0" fontId="7" fillId="0" borderId="0" xfId="0" applyFont="1" applyAlignment="1">
      <alignment vertical="top"/>
    </xf>
    <xf numFmtId="41" fontId="0" fillId="0" borderId="0" xfId="1" applyFont="1"/>
    <xf numFmtId="41" fontId="8" fillId="0" borderId="0" xfId="0" applyNumberFormat="1" applyFont="1"/>
    <xf numFmtId="10" fontId="0" fillId="0" borderId="0" xfId="10" applyNumberFormat="1" applyFont="1"/>
    <xf numFmtId="0" fontId="9" fillId="0" borderId="0" xfId="0" applyFont="1"/>
    <xf numFmtId="0" fontId="10" fillId="0" borderId="0" xfId="9" applyNumberFormat="1" applyFont="1" applyFill="1" applyBorder="1" applyAlignment="1"/>
    <xf numFmtId="0" fontId="11" fillId="0" borderId="0" xfId="0" applyFont="1" applyAlignment="1">
      <alignment horizontal="left" vertical="top"/>
    </xf>
    <xf numFmtId="0" fontId="13" fillId="0" borderId="14" xfId="0" applyFont="1" applyBorder="1" applyAlignment="1">
      <alignment horizontal="centerContinuous" vertical="top"/>
    </xf>
    <xf numFmtId="0" fontId="13" fillId="0" borderId="1" xfId="0" applyFont="1" applyBorder="1" applyAlignment="1">
      <alignment horizontal="centerContinuous" vertical="top"/>
    </xf>
    <xf numFmtId="166" fontId="12" fillId="0" borderId="0" xfId="0" applyNumberFormat="1" applyFont="1" applyAlignment="1">
      <alignment vertical="top"/>
    </xf>
    <xf numFmtId="14" fontId="13" fillId="0" borderId="1" xfId="0" applyNumberFormat="1" applyFont="1" applyBorder="1" applyAlignment="1">
      <alignment horizontal="centerContinuous" vertical="top"/>
    </xf>
    <xf numFmtId="14" fontId="11" fillId="0" borderId="0" xfId="0" applyNumberFormat="1" applyFont="1" applyAlignment="1">
      <alignment horizontal="center" vertical="center"/>
    </xf>
    <xf numFmtId="0" fontId="11" fillId="0" borderId="0" xfId="0" applyFont="1" applyAlignment="1">
      <alignment horizontal="center" vertical="center"/>
    </xf>
    <xf numFmtId="0" fontId="9" fillId="0" borderId="0" xfId="0" applyFont="1" applyAlignment="1">
      <alignment wrapText="1"/>
    </xf>
    <xf numFmtId="0" fontId="12" fillId="0" borderId="1" xfId="0" applyFont="1" applyBorder="1" applyAlignment="1">
      <alignment horizontal="center" vertical="center" wrapText="1"/>
    </xf>
    <xf numFmtId="0" fontId="14" fillId="0" borderId="8" xfId="0" applyFont="1" applyBorder="1" applyAlignment="1">
      <alignment horizontal="left"/>
    </xf>
    <xf numFmtId="0" fontId="14" fillId="0" borderId="0" xfId="0" applyFont="1" applyAlignment="1">
      <alignment vertical="top"/>
    </xf>
    <xf numFmtId="0" fontId="14" fillId="0" borderId="0" xfId="0" applyFont="1" applyAlignment="1">
      <alignment horizontal="center" vertical="top"/>
    </xf>
    <xf numFmtId="14" fontId="14" fillId="0" borderId="0" xfId="0" applyNumberFormat="1" applyFont="1" applyAlignment="1">
      <alignment horizontal="center" vertical="top"/>
    </xf>
    <xf numFmtId="3" fontId="14" fillId="0" borderId="0" xfId="0" applyNumberFormat="1" applyFont="1" applyAlignment="1">
      <alignment horizontal="right" vertical="top"/>
    </xf>
    <xf numFmtId="3" fontId="14" fillId="0" borderId="0" xfId="0" applyNumberFormat="1" applyFont="1" applyAlignment="1">
      <alignment vertical="top"/>
    </xf>
    <xf numFmtId="169" fontId="14" fillId="0" borderId="9" xfId="0" applyNumberFormat="1" applyFont="1" applyBorder="1" applyAlignment="1">
      <alignment horizontal="center" vertical="top"/>
    </xf>
    <xf numFmtId="0" fontId="15" fillId="0" borderId="8" xfId="0" applyFont="1" applyBorder="1"/>
    <xf numFmtId="0" fontId="15" fillId="0" borderId="0" xfId="0" applyFont="1"/>
    <xf numFmtId="41" fontId="15" fillId="0" borderId="16" xfId="1" applyFont="1" applyBorder="1" applyAlignment="1"/>
    <xf numFmtId="0" fontId="9" fillId="0" borderId="13" xfId="0" applyFont="1" applyBorder="1"/>
    <xf numFmtId="0" fontId="9" fillId="0" borderId="14" xfId="0" applyFont="1" applyBorder="1"/>
    <xf numFmtId="0" fontId="10" fillId="0" borderId="0" xfId="9" applyFont="1" applyAlignment="1"/>
    <xf numFmtId="165" fontId="9" fillId="0" borderId="0" xfId="1" applyNumberFormat="1" applyFont="1"/>
    <xf numFmtId="43" fontId="9" fillId="0" borderId="0" xfId="0" applyNumberFormat="1" applyFont="1"/>
    <xf numFmtId="0" fontId="15" fillId="0" borderId="0" xfId="0" applyFont="1" applyAlignment="1">
      <alignment horizontal="left" wrapText="1"/>
    </xf>
    <xf numFmtId="0" fontId="9" fillId="0" borderId="0" xfId="0" applyFont="1" applyAlignment="1">
      <alignment vertical="top" wrapText="1"/>
    </xf>
    <xf numFmtId="0" fontId="15" fillId="0" borderId="0" xfId="0" applyFont="1" applyAlignment="1">
      <alignment horizontal="left" vertical="center" wrapText="1"/>
    </xf>
    <xf numFmtId="0" fontId="9" fillId="0" borderId="0" xfId="0" applyFont="1" applyAlignment="1">
      <alignment horizontal="left" wrapText="1"/>
    </xf>
    <xf numFmtId="0" fontId="15" fillId="0" borderId="1" xfId="0" applyFont="1" applyBorder="1" applyAlignment="1">
      <alignment horizontal="center" vertical="center"/>
    </xf>
    <xf numFmtId="14" fontId="15" fillId="0" borderId="1" xfId="0" applyNumberFormat="1" applyFont="1" applyBorder="1" applyAlignment="1">
      <alignment horizontal="center" vertical="center"/>
    </xf>
    <xf numFmtId="0" fontId="15" fillId="0" borderId="0" xfId="0" applyFont="1" applyAlignment="1">
      <alignment wrapText="1"/>
    </xf>
    <xf numFmtId="41" fontId="9" fillId="0" borderId="2" xfId="1" applyFont="1" applyBorder="1" applyAlignment="1">
      <alignment horizontal="center" vertical="center"/>
    </xf>
    <xf numFmtId="41" fontId="9" fillId="0" borderId="4" xfId="1" applyFont="1" applyBorder="1" applyAlignment="1">
      <alignment horizontal="center" vertical="center"/>
    </xf>
    <xf numFmtId="41" fontId="15" fillId="0" borderId="1" xfId="1" applyFont="1" applyBorder="1" applyAlignment="1">
      <alignment horizontal="center" vertical="center"/>
    </xf>
    <xf numFmtId="0" fontId="15" fillId="0" borderId="1" xfId="0" applyFont="1" applyBorder="1" applyAlignment="1">
      <alignment horizontal="center" vertical="center" wrapText="1"/>
    </xf>
    <xf numFmtId="0" fontId="15" fillId="0" borderId="10" xfId="0" applyFont="1" applyBorder="1"/>
    <xf numFmtId="0" fontId="15" fillId="0" borderId="6" xfId="0" applyFont="1" applyBorder="1"/>
    <xf numFmtId="0" fontId="15" fillId="0" borderId="7" xfId="0" applyFont="1" applyBorder="1"/>
    <xf numFmtId="0" fontId="9" fillId="0" borderId="2" xfId="0" applyFont="1" applyBorder="1"/>
    <xf numFmtId="164" fontId="9" fillId="0" borderId="2" xfId="1" applyNumberFormat="1" applyFont="1" applyBorder="1" applyAlignment="1">
      <alignment horizontal="center" vertical="center"/>
    </xf>
    <xf numFmtId="0" fontId="9" fillId="0" borderId="3" xfId="0" applyFont="1" applyBorder="1"/>
    <xf numFmtId="164" fontId="9" fillId="0" borderId="3" xfId="1" applyNumberFormat="1" applyFont="1" applyBorder="1" applyAlignment="1">
      <alignment horizontal="center" vertical="center"/>
    </xf>
    <xf numFmtId="41" fontId="9" fillId="0" borderId="3" xfId="1" applyFont="1" applyBorder="1" applyAlignment="1">
      <alignment horizontal="center" vertical="center"/>
    </xf>
    <xf numFmtId="0" fontId="9" fillId="0" borderId="4" xfId="0" applyFont="1" applyBorder="1"/>
    <xf numFmtId="164" fontId="9" fillId="0" borderId="4" xfId="1" applyNumberFormat="1" applyFont="1" applyBorder="1" applyAlignment="1">
      <alignment horizontal="center" vertical="center"/>
    </xf>
    <xf numFmtId="0" fontId="15" fillId="0" borderId="5" xfId="0" applyFont="1" applyBorder="1"/>
    <xf numFmtId="164" fontId="9" fillId="0" borderId="0" xfId="1" applyNumberFormat="1" applyFont="1" applyBorder="1" applyAlignment="1">
      <alignment horizontal="right" vertical="center"/>
    </xf>
    <xf numFmtId="41" fontId="18" fillId="0" borderId="0" xfId="1" applyFont="1" applyBorder="1"/>
    <xf numFmtId="41" fontId="9" fillId="0" borderId="0" xfId="1" applyFont="1" applyBorder="1" applyAlignment="1">
      <alignment horizontal="center" vertical="center"/>
    </xf>
    <xf numFmtId="0" fontId="15" fillId="0" borderId="2" xfId="0" applyFont="1" applyBorder="1" applyAlignment="1">
      <alignment horizontal="center" vertical="center"/>
    </xf>
    <xf numFmtId="41" fontId="9" fillId="0" borderId="2" xfId="1" applyFont="1" applyBorder="1"/>
    <xf numFmtId="41" fontId="9" fillId="0" borderId="0" xfId="1" applyFont="1" applyBorder="1"/>
    <xf numFmtId="41" fontId="9" fillId="0" borderId="0" xfId="0" applyNumberFormat="1" applyFont="1"/>
    <xf numFmtId="0" fontId="9" fillId="0" borderId="1" xfId="0" applyFont="1" applyBorder="1"/>
    <xf numFmtId="41" fontId="9" fillId="0" borderId="1" xfId="1" applyFont="1" applyBorder="1"/>
    <xf numFmtId="41" fontId="9" fillId="0" borderId="0" xfId="0" applyNumberFormat="1" applyFont="1" applyAlignment="1">
      <alignment wrapText="1"/>
    </xf>
    <xf numFmtId="41" fontId="20" fillId="0" borderId="0" xfId="0" applyNumberFormat="1" applyFont="1"/>
    <xf numFmtId="0" fontId="10" fillId="0" borderId="0" xfId="9" applyFont="1"/>
    <xf numFmtId="0" fontId="15" fillId="0" borderId="1" xfId="0" applyFont="1" applyBorder="1"/>
    <xf numFmtId="0" fontId="16" fillId="0" borderId="8" xfId="0" applyFont="1" applyBorder="1"/>
    <xf numFmtId="0" fontId="9" fillId="0" borderId="8" xfId="0" applyFont="1" applyBorder="1"/>
    <xf numFmtId="0" fontId="15" fillId="0" borderId="1" xfId="0" applyFont="1" applyBorder="1" applyAlignment="1">
      <alignment horizontal="left" vertical="center" wrapText="1"/>
    </xf>
    <xf numFmtId="0" fontId="15" fillId="0" borderId="1" xfId="0" applyFont="1" applyBorder="1" applyAlignment="1">
      <alignment horizontal="left" wrapText="1"/>
    </xf>
    <xf numFmtId="0" fontId="21" fillId="0" borderId="0" xfId="0" applyFont="1" applyAlignment="1">
      <alignment horizontal="left"/>
    </xf>
    <xf numFmtId="41" fontId="9" fillId="0" borderId="0" xfId="1" applyFont="1"/>
    <xf numFmtId="0" fontId="15" fillId="0" borderId="1" xfId="0" applyFont="1" applyBorder="1" applyAlignment="1">
      <alignment horizontal="center"/>
    </xf>
    <xf numFmtId="0" fontId="15" fillId="0" borderId="2" xfId="0" applyFont="1" applyBorder="1"/>
    <xf numFmtId="0" fontId="15" fillId="0" borderId="4" xfId="0" applyFont="1" applyBorder="1"/>
    <xf numFmtId="14" fontId="15" fillId="0" borderId="1" xfId="0" applyNumberFormat="1" applyFont="1" applyBorder="1" applyAlignment="1">
      <alignment horizontal="center"/>
    </xf>
    <xf numFmtId="41" fontId="15" fillId="0" borderId="1" xfId="1" applyFont="1" applyBorder="1"/>
    <xf numFmtId="41" fontId="15" fillId="0" borderId="6" xfId="1" applyFont="1" applyBorder="1"/>
    <xf numFmtId="0" fontId="22" fillId="2" borderId="1" xfId="0" applyFont="1" applyFill="1" applyBorder="1" applyAlignment="1">
      <alignment horizontal="center" vertical="center"/>
    </xf>
    <xf numFmtId="14" fontId="22" fillId="2" borderId="1" xfId="0" applyNumberFormat="1" applyFont="1" applyFill="1" applyBorder="1" applyAlignment="1">
      <alignment horizontal="center" vertical="center"/>
    </xf>
    <xf numFmtId="14" fontId="22" fillId="2" borderId="0" xfId="0" applyNumberFormat="1" applyFont="1" applyFill="1" applyAlignment="1">
      <alignment horizontal="center" vertical="center"/>
    </xf>
    <xf numFmtId="0" fontId="18" fillId="2" borderId="3" xfId="0" applyFont="1" applyFill="1" applyBorder="1" applyAlignment="1">
      <alignment vertical="center"/>
    </xf>
    <xf numFmtId="41" fontId="18" fillId="2" borderId="0" xfId="1" applyFont="1" applyFill="1" applyBorder="1" applyAlignment="1">
      <alignment horizontal="center" vertical="center"/>
    </xf>
    <xf numFmtId="41" fontId="18" fillId="2" borderId="8" xfId="1" applyFont="1" applyFill="1" applyBorder="1" applyAlignment="1">
      <alignment horizontal="center" vertical="center"/>
    </xf>
    <xf numFmtId="0" fontId="22" fillId="2" borderId="4" xfId="0" applyFont="1" applyFill="1" applyBorder="1" applyAlignment="1">
      <alignment vertical="center"/>
    </xf>
    <xf numFmtId="41" fontId="22" fillId="2" borderId="1" xfId="1" applyFont="1" applyFill="1" applyBorder="1" applyAlignment="1">
      <alignment horizontal="center" vertical="center"/>
    </xf>
    <xf numFmtId="41" fontId="22" fillId="2" borderId="0" xfId="1" applyFont="1" applyFill="1" applyBorder="1" applyAlignment="1">
      <alignment horizontal="center" vertical="center"/>
    </xf>
    <xf numFmtId="0" fontId="22" fillId="2" borderId="1" xfId="0" applyFont="1" applyFill="1" applyBorder="1" applyAlignment="1">
      <alignment vertical="center"/>
    </xf>
    <xf numFmtId="0" fontId="18" fillId="2" borderId="2" xfId="0" applyFont="1" applyFill="1" applyBorder="1" applyAlignment="1">
      <alignment vertical="center"/>
    </xf>
    <xf numFmtId="0" fontId="18" fillId="2" borderId="3" xfId="0" applyFont="1" applyFill="1" applyBorder="1" applyAlignment="1">
      <alignment horizontal="left" vertical="center"/>
    </xf>
    <xf numFmtId="164" fontId="22" fillId="2" borderId="0" xfId="1" applyNumberFormat="1" applyFont="1" applyFill="1" applyBorder="1" applyAlignment="1">
      <alignment horizontal="center" vertical="center"/>
    </xf>
    <xf numFmtId="164" fontId="22" fillId="2" borderId="1" xfId="1" applyNumberFormat="1" applyFont="1" applyFill="1" applyBorder="1" applyAlignment="1">
      <alignment horizontal="center" vertical="center"/>
    </xf>
    <xf numFmtId="164" fontId="22" fillId="0" borderId="1" xfId="1" applyNumberFormat="1" applyFont="1" applyFill="1" applyBorder="1" applyAlignment="1">
      <alignment horizontal="center" vertical="center"/>
    </xf>
    <xf numFmtId="3" fontId="23" fillId="0" borderId="0" xfId="0" applyNumberFormat="1" applyFont="1" applyAlignment="1">
      <alignment vertical="top"/>
    </xf>
    <xf numFmtId="165" fontId="9" fillId="0" borderId="0" xfId="0" applyNumberFormat="1" applyFont="1"/>
    <xf numFmtId="164" fontId="9" fillId="0" borderId="0" xfId="1" applyNumberFormat="1" applyFont="1"/>
    <xf numFmtId="167" fontId="9" fillId="0" borderId="0" xfId="0" applyNumberFormat="1" applyFont="1"/>
    <xf numFmtId="14" fontId="15" fillId="0" borderId="2" xfId="0" applyNumberFormat="1" applyFont="1" applyBorder="1" applyAlignment="1">
      <alignment horizontal="center" vertical="center"/>
    </xf>
    <xf numFmtId="167" fontId="21" fillId="0" borderId="0" xfId="0" applyNumberFormat="1" applyFont="1" applyAlignment="1">
      <alignment horizontal="left"/>
    </xf>
    <xf numFmtId="170" fontId="23" fillId="0" borderId="0" xfId="0" applyNumberFormat="1" applyFont="1" applyAlignment="1">
      <alignment vertical="top"/>
    </xf>
    <xf numFmtId="0" fontId="0" fillId="0" borderId="8" xfId="0" applyBorder="1"/>
    <xf numFmtId="0" fontId="0" fillId="0" borderId="9" xfId="0" applyBorder="1"/>
    <xf numFmtId="10" fontId="9" fillId="0" borderId="0" xfId="10" applyNumberFormat="1" applyFont="1"/>
    <xf numFmtId="0" fontId="9" fillId="0" borderId="10" xfId="0" applyFont="1" applyBorder="1" applyAlignment="1">
      <alignment horizontal="left" vertical="center"/>
    </xf>
    <xf numFmtId="0" fontId="0" fillId="0" borderId="11" xfId="0" applyBorder="1"/>
    <xf numFmtId="41" fontId="0" fillId="0" borderId="0" xfId="1" applyFont="1" applyBorder="1"/>
    <xf numFmtId="41" fontId="9" fillId="0" borderId="12" xfId="1" applyFont="1" applyBorder="1" applyAlignment="1">
      <alignment horizontal="center" vertical="center"/>
    </xf>
    <xf numFmtId="41" fontId="9" fillId="0" borderId="2" xfId="1" applyFont="1" applyBorder="1" applyAlignment="1"/>
    <xf numFmtId="41" fontId="9" fillId="0" borderId="3" xfId="1" applyFont="1" applyBorder="1"/>
    <xf numFmtId="41" fontId="21" fillId="0" borderId="0" xfId="1" applyFont="1" applyAlignment="1">
      <alignment horizontal="left"/>
    </xf>
    <xf numFmtId="0" fontId="15" fillId="0" borderId="14" xfId="0" applyFont="1" applyBorder="1" applyAlignment="1">
      <alignment horizontal="center" vertical="center"/>
    </xf>
    <xf numFmtId="41" fontId="15" fillId="0" borderId="14" xfId="1" applyFont="1" applyBorder="1" applyAlignment="1">
      <alignment horizontal="center" vertical="center"/>
    </xf>
    <xf numFmtId="0" fontId="24" fillId="0" borderId="0" xfId="0" applyFont="1"/>
    <xf numFmtId="0" fontId="15" fillId="0" borderId="13" xfId="0" applyFont="1" applyBorder="1" applyAlignment="1">
      <alignment horizontal="right"/>
    </xf>
    <xf numFmtId="0" fontId="15" fillId="0" borderId="14" xfId="0" applyFont="1" applyBorder="1" applyAlignment="1">
      <alignment horizontal="right"/>
    </xf>
    <xf numFmtId="0" fontId="15" fillId="0" borderId="16" xfId="0" applyFont="1" applyBorder="1" applyAlignment="1">
      <alignment horizontal="right"/>
    </xf>
    <xf numFmtId="0" fontId="15" fillId="0" borderId="18" xfId="0" applyFont="1" applyBorder="1" applyAlignment="1">
      <alignment horizontal="right"/>
    </xf>
    <xf numFmtId="0" fontId="9" fillId="0" borderId="17" xfId="0" applyFont="1" applyBorder="1"/>
    <xf numFmtId="14" fontId="11" fillId="0" borderId="10" xfId="0" applyNumberFormat="1"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2" borderId="4" xfId="9" applyFont="1" applyFill="1" applyBorder="1" applyAlignment="1">
      <alignment vertical="center"/>
    </xf>
    <xf numFmtId="41" fontId="18" fillId="2" borderId="2" xfId="1" applyFont="1" applyFill="1" applyBorder="1" applyAlignment="1">
      <alignment horizontal="center" vertical="center"/>
    </xf>
    <xf numFmtId="41" fontId="18" fillId="2" borderId="3" xfId="1" applyFont="1" applyFill="1" applyBorder="1" applyAlignment="1">
      <alignment horizontal="center" vertical="center"/>
    </xf>
    <xf numFmtId="41" fontId="22" fillId="0" borderId="1" xfId="1" applyFont="1" applyFill="1" applyBorder="1" applyAlignment="1">
      <alignment horizontal="center" vertical="center"/>
    </xf>
    <xf numFmtId="41" fontId="18" fillId="0" borderId="3" xfId="1" applyFont="1" applyBorder="1" applyAlignment="1">
      <alignment horizontal="center" vertical="center"/>
    </xf>
    <xf numFmtId="41" fontId="18" fillId="0" borderId="3" xfId="1" applyFont="1" applyFill="1" applyBorder="1" applyAlignment="1">
      <alignment horizontal="center" vertical="center"/>
    </xf>
    <xf numFmtId="41" fontId="18" fillId="2" borderId="4" xfId="1" applyFont="1" applyFill="1" applyBorder="1" applyAlignment="1">
      <alignment horizontal="center" vertical="center"/>
    </xf>
    <xf numFmtId="41" fontId="15" fillId="0" borderId="1" xfId="1" applyFont="1" applyFill="1" applyBorder="1"/>
    <xf numFmtId="41" fontId="9" fillId="0" borderId="2" xfId="1" applyFont="1" applyFill="1" applyBorder="1"/>
    <xf numFmtId="41" fontId="9" fillId="0" borderId="3" xfId="1" applyFont="1" applyFill="1" applyBorder="1"/>
    <xf numFmtId="41" fontId="15" fillId="0" borderId="4" xfId="1" applyFont="1" applyFill="1" applyBorder="1"/>
    <xf numFmtId="41" fontId="9" fillId="0" borderId="4" xfId="1" applyFont="1" applyFill="1" applyBorder="1"/>
    <xf numFmtId="41" fontId="15" fillId="0" borderId="2" xfId="0" applyNumberFormat="1" applyFont="1" applyBorder="1"/>
    <xf numFmtId="41" fontId="15" fillId="0" borderId="2" xfId="1" applyFont="1" applyBorder="1"/>
    <xf numFmtId="41" fontId="15" fillId="0" borderId="3" xfId="1" applyFont="1" applyBorder="1"/>
    <xf numFmtId="41" fontId="9" fillId="0" borderId="4" xfId="1" applyFont="1" applyBorder="1"/>
    <xf numFmtId="41" fontId="15" fillId="0" borderId="1" xfId="1" applyFont="1" applyBorder="1" applyAlignment="1">
      <alignment horizontal="center" vertical="center" wrapText="1"/>
    </xf>
    <xf numFmtId="41" fontId="9" fillId="0" borderId="9" xfId="1" applyFont="1" applyBorder="1" applyAlignment="1">
      <alignment horizontal="center"/>
    </xf>
    <xf numFmtId="41" fontId="15" fillId="0" borderId="1" xfId="1" applyFont="1" applyBorder="1" applyAlignment="1">
      <alignment horizontal="center"/>
    </xf>
    <xf numFmtId="0" fontId="9" fillId="0" borderId="0" xfId="0" applyFont="1" applyAlignment="1">
      <alignment horizontal="left" vertical="center" wrapText="1"/>
    </xf>
    <xf numFmtId="3" fontId="9" fillId="0" borderId="0" xfId="0" applyNumberFormat="1" applyFont="1"/>
    <xf numFmtId="0" fontId="21" fillId="0" borderId="0" xfId="0" applyFont="1" applyAlignment="1">
      <alignment horizontal="left"/>
    </xf>
    <xf numFmtId="0" fontId="9" fillId="0" borderId="0" xfId="0" applyFont="1" applyAlignment="1">
      <alignment horizontal="center"/>
    </xf>
    <xf numFmtId="0" fontId="15" fillId="3" borderId="0" xfId="0" applyFont="1" applyFill="1" applyAlignment="1">
      <alignment horizontal="center"/>
    </xf>
    <xf numFmtId="0" fontId="16" fillId="0" borderId="0" xfId="0" applyFont="1" applyAlignment="1">
      <alignment horizontal="center"/>
    </xf>
    <xf numFmtId="0" fontId="15" fillId="0" borderId="0" xfId="0" applyFont="1" applyAlignment="1">
      <alignment horizontal="center"/>
    </xf>
    <xf numFmtId="41" fontId="15" fillId="3" borderId="0" xfId="1" applyFont="1" applyFill="1" applyAlignment="1">
      <alignment horizontal="center"/>
    </xf>
    <xf numFmtId="0" fontId="15" fillId="0" borderId="0" xfId="0" applyFont="1" applyAlignment="1">
      <alignment horizontal="center" wrapText="1"/>
    </xf>
    <xf numFmtId="0" fontId="15" fillId="0" borderId="2" xfId="0" applyFont="1" applyBorder="1" applyAlignment="1">
      <alignment horizontal="left" wrapText="1"/>
    </xf>
    <xf numFmtId="0" fontId="15" fillId="0" borderId="4" xfId="0" applyFont="1" applyBorder="1" applyAlignment="1">
      <alignment horizontal="left" wrapText="1"/>
    </xf>
    <xf numFmtId="41" fontId="15" fillId="0" borderId="2" xfId="1" applyFont="1" applyFill="1" applyBorder="1" applyAlignment="1">
      <alignment horizontal="center"/>
    </xf>
    <xf numFmtId="41" fontId="15" fillId="0" borderId="4" xfId="1" applyFont="1" applyFill="1" applyBorder="1" applyAlignment="1">
      <alignment horizontal="center"/>
    </xf>
    <xf numFmtId="0" fontId="9" fillId="0" borderId="0" xfId="0" applyFont="1" applyAlignment="1">
      <alignment horizontal="left" wrapText="1"/>
    </xf>
    <xf numFmtId="0" fontId="9" fillId="0" borderId="0" xfId="0" applyFont="1" applyAlignment="1">
      <alignment horizontal="left" vertical="center" wrapText="1"/>
    </xf>
    <xf numFmtId="0" fontId="9" fillId="0" borderId="0" xfId="0" applyFont="1" applyAlignment="1">
      <alignment horizontal="left" vertical="top" wrapText="1"/>
    </xf>
    <xf numFmtId="0" fontId="15" fillId="0" borderId="0" xfId="0" applyFont="1" applyAlignment="1">
      <alignment horizontal="left" wrapText="1"/>
    </xf>
    <xf numFmtId="0" fontId="9" fillId="0" borderId="0" xfId="0" applyFont="1" applyAlignment="1">
      <alignment horizontal="center" wrapText="1"/>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left"/>
    </xf>
    <xf numFmtId="0" fontId="16" fillId="0" borderId="0" xfId="0" applyFont="1" applyAlignment="1">
      <alignment horizontal="center" wrapText="1"/>
    </xf>
    <xf numFmtId="0" fontId="15" fillId="0" borderId="0" xfId="0" applyFont="1" applyAlignment="1">
      <alignment horizontal="left" vertical="center" wrapText="1"/>
    </xf>
    <xf numFmtId="0" fontId="9" fillId="0" borderId="10" xfId="0" applyFont="1" applyBorder="1" applyAlignment="1">
      <alignment horizontal="left" vertical="center"/>
    </xf>
    <xf numFmtId="0" fontId="9" fillId="0" borderId="12" xfId="0" applyFont="1" applyBorder="1" applyAlignment="1">
      <alignment horizontal="left" vertical="center"/>
    </xf>
    <xf numFmtId="14" fontId="11" fillId="0" borderId="0" xfId="0" applyNumberFormat="1" applyFont="1" applyAlignment="1">
      <alignment horizontal="left" vertical="center" wrapText="1"/>
    </xf>
    <xf numFmtId="0" fontId="13" fillId="0" borderId="5" xfId="0" applyFont="1" applyBorder="1" applyAlignment="1">
      <alignment horizontal="center" vertical="top"/>
    </xf>
    <xf numFmtId="0" fontId="13" fillId="0" borderId="6" xfId="0" applyFont="1" applyBorder="1" applyAlignment="1">
      <alignment horizontal="center" vertical="top"/>
    </xf>
    <xf numFmtId="0" fontId="13" fillId="0" borderId="7" xfId="0" applyFont="1" applyBorder="1" applyAlignment="1">
      <alignment horizontal="center" vertical="top"/>
    </xf>
    <xf numFmtId="14" fontId="13" fillId="0" borderId="5" xfId="0" applyNumberFormat="1" applyFont="1" applyBorder="1" applyAlignment="1">
      <alignment horizontal="center" vertical="top"/>
    </xf>
    <xf numFmtId="14" fontId="13" fillId="0" borderId="6" xfId="0" applyNumberFormat="1" applyFont="1" applyBorder="1" applyAlignment="1">
      <alignment horizontal="center" vertical="top"/>
    </xf>
    <xf numFmtId="14" fontId="13" fillId="0" borderId="7" xfId="0" applyNumberFormat="1" applyFont="1" applyBorder="1" applyAlignment="1">
      <alignment horizontal="center" vertical="top"/>
    </xf>
    <xf numFmtId="0" fontId="0" fillId="0" borderId="0" xfId="0" applyNumberFormat="1"/>
    <xf numFmtId="0" fontId="9" fillId="0" borderId="2" xfId="0" applyFont="1" applyBorder="1" applyAlignment="1">
      <alignment horizontal="left" vertical="center"/>
    </xf>
    <xf numFmtId="0" fontId="15" fillId="0" borderId="16" xfId="0" applyFont="1" applyBorder="1" applyAlignment="1">
      <alignment horizontal="center"/>
    </xf>
    <xf numFmtId="0" fontId="9" fillId="0" borderId="15" xfId="0" applyFont="1" applyBorder="1"/>
    <xf numFmtId="0" fontId="15" fillId="0" borderId="0" xfId="0" applyFont="1" applyAlignment="1">
      <alignment horizontal="left" vertical="center"/>
    </xf>
    <xf numFmtId="14" fontId="15" fillId="0" borderId="2" xfId="0" applyNumberFormat="1" applyFont="1" applyBorder="1"/>
    <xf numFmtId="0" fontId="9" fillId="0" borderId="10" xfId="0" applyFont="1" applyBorder="1" applyAlignment="1">
      <alignment horizontal="left" vertical="center" wrapText="1"/>
    </xf>
    <xf numFmtId="172" fontId="9" fillId="0" borderId="11" xfId="1" applyNumberFormat="1" applyFont="1" applyBorder="1" applyAlignment="1">
      <alignment horizontal="center"/>
    </xf>
    <xf numFmtId="172" fontId="9" fillId="0" borderId="12" xfId="1" applyNumberFormat="1" applyFont="1" applyBorder="1" applyAlignment="1">
      <alignment horizontal="center"/>
    </xf>
    <xf numFmtId="0" fontId="9" fillId="0" borderId="13" xfId="0" applyFont="1" applyBorder="1" applyAlignment="1">
      <alignment horizontal="left" vertical="center" wrapText="1"/>
    </xf>
    <xf numFmtId="172" fontId="9" fillId="0" borderId="14" xfId="1" applyNumberFormat="1" applyFont="1" applyBorder="1" applyAlignment="1">
      <alignment horizontal="center"/>
    </xf>
    <xf numFmtId="172" fontId="9" fillId="0" borderId="15" xfId="1" applyNumberFormat="1" applyFont="1" applyBorder="1" applyAlignment="1">
      <alignment horizontal="center"/>
    </xf>
    <xf numFmtId="172" fontId="9" fillId="0" borderId="0" xfId="1" applyNumberFormat="1" applyFont="1" applyBorder="1" applyAlignment="1">
      <alignment horizontal="center"/>
    </xf>
    <xf numFmtId="0" fontId="15" fillId="0" borderId="5" xfId="0" applyFont="1" applyBorder="1" applyAlignment="1">
      <alignment horizontal="center" vertical="center" wrapText="1"/>
    </xf>
    <xf numFmtId="14" fontId="15" fillId="0" borderId="1" xfId="1" applyNumberFormat="1" applyFont="1" applyBorder="1" applyAlignment="1">
      <alignment horizontal="right"/>
    </xf>
    <xf numFmtId="14" fontId="15" fillId="0" borderId="7" xfId="1" applyNumberFormat="1" applyFont="1" applyBorder="1" applyAlignment="1">
      <alignment horizontal="right"/>
    </xf>
    <xf numFmtId="0" fontId="9" fillId="0" borderId="5" xfId="0" applyFont="1" applyBorder="1" applyAlignment="1">
      <alignment horizontal="left" vertical="center" wrapText="1"/>
    </xf>
    <xf numFmtId="172" fontId="9" fillId="0" borderId="6" xfId="1" applyNumberFormat="1" applyFont="1" applyBorder="1" applyAlignment="1">
      <alignment horizontal="center"/>
    </xf>
    <xf numFmtId="172" fontId="9" fillId="0" borderId="7" xfId="1" applyNumberFormat="1" applyFont="1" applyBorder="1" applyAlignment="1">
      <alignment horizontal="center"/>
    </xf>
  </cellXfs>
  <cellStyles count="11">
    <cellStyle name="Hipervínculo" xfId="9" builtinId="8"/>
    <cellStyle name="Millares [0]" xfId="1" builtinId="6"/>
    <cellStyle name="Millares [0] 2" xfId="3" xr:uid="{CA1E6C81-B413-441C-A440-8F99D266C71F}"/>
    <cellStyle name="Millares 2" xfId="7" xr:uid="{C7B6F4A7-0D07-4EBA-9738-8E1BDD7BAD6E}"/>
    <cellStyle name="Normal" xfId="0" builtinId="0"/>
    <cellStyle name="Normal 10" xfId="8" xr:uid="{FCE95D7B-5E7A-4FBC-9DA3-FA7A6391054A}"/>
    <cellStyle name="Normal 11" xfId="4" xr:uid="{6DEE41A6-C6CF-4935-8FD5-9AB6E42DDEBF}"/>
    <cellStyle name="Normal 2" xfId="2" xr:uid="{90BE483F-5CEF-4F2F-9D04-D05D94E5D190}"/>
    <cellStyle name="Normal 3" xfId="5" xr:uid="{AF09A1A4-806C-4584-9E84-33D92D8761AE}"/>
    <cellStyle name="Porcentaje" xfId="10" builtinId="5"/>
    <cellStyle name="Porcentaje 2" xfId="6" xr:uid="{62D33D5D-FE28-4C50-BE35-AAEFD4A4F6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I27"/>
  <sheetViews>
    <sheetView showGridLines="0" zoomScale="115" zoomScaleNormal="115" workbookViewId="0">
      <selection activeCell="C15" sqref="C15"/>
    </sheetView>
  </sheetViews>
  <sheetFormatPr baseColWidth="10" defaultColWidth="9.140625" defaultRowHeight="15"/>
  <cols>
    <col min="1" max="1" width="3.5703125" style="5" customWidth="1"/>
    <col min="2" max="2" width="52.7109375" style="5" customWidth="1"/>
    <col min="3" max="3" width="23.140625" style="5" bestFit="1" customWidth="1"/>
    <col min="4" max="4" width="21.28515625" style="5" customWidth="1"/>
    <col min="5" max="5" width="3.5703125" style="5" customWidth="1"/>
    <col min="6" max="6" width="12.7109375" style="5" bestFit="1" customWidth="1"/>
    <col min="7" max="7" width="15.5703125" style="29" bestFit="1" customWidth="1"/>
    <col min="8" max="8" width="9.140625" style="5"/>
    <col min="9" max="9" width="15.5703125" style="5" bestFit="1" customWidth="1"/>
    <col min="10" max="16384" width="9.140625" style="5"/>
  </cols>
  <sheetData>
    <row r="1" spans="1:6">
      <c r="A1" s="64" t="s">
        <v>5</v>
      </c>
    </row>
    <row r="2" spans="1:6">
      <c r="B2" s="144" t="s">
        <v>0</v>
      </c>
      <c r="C2" s="144"/>
      <c r="D2" s="144"/>
    </row>
    <row r="3" spans="1:6">
      <c r="B3" s="145" t="s">
        <v>1</v>
      </c>
      <c r="C3" s="145"/>
      <c r="D3" s="145"/>
    </row>
    <row r="4" spans="1:6">
      <c r="B4" s="146" t="s">
        <v>621</v>
      </c>
      <c r="C4" s="146"/>
      <c r="D4" s="146"/>
    </row>
    <row r="5" spans="1:6">
      <c r="B5" s="146" t="s">
        <v>6</v>
      </c>
      <c r="C5" s="146"/>
      <c r="D5" s="146"/>
    </row>
    <row r="7" spans="1:6">
      <c r="B7" s="78" t="s">
        <v>7</v>
      </c>
      <c r="C7" s="79">
        <v>45838</v>
      </c>
      <c r="D7" s="79">
        <v>45473</v>
      </c>
      <c r="E7" s="80"/>
    </row>
    <row r="8" spans="1:6">
      <c r="B8" s="81" t="s">
        <v>8</v>
      </c>
      <c r="C8" s="125">
        <v>636807352</v>
      </c>
      <c r="D8" s="125">
        <v>160085903</v>
      </c>
      <c r="E8" s="82"/>
    </row>
    <row r="9" spans="1:6">
      <c r="B9" s="81" t="s">
        <v>9</v>
      </c>
      <c r="C9" s="123">
        <v>0</v>
      </c>
      <c r="D9" s="123">
        <v>0</v>
      </c>
      <c r="E9" s="82"/>
    </row>
    <row r="10" spans="1:6">
      <c r="B10" s="81" t="s">
        <v>10</v>
      </c>
      <c r="C10" s="126">
        <v>9009634</v>
      </c>
      <c r="D10" s="126">
        <v>4358101</v>
      </c>
      <c r="E10" s="83"/>
      <c r="F10" s="143"/>
    </row>
    <row r="11" spans="1:6">
      <c r="B11" s="121" t="s">
        <v>618</v>
      </c>
      <c r="C11" s="127">
        <v>31212211773</v>
      </c>
      <c r="D11" s="127">
        <v>14261645772.430008</v>
      </c>
      <c r="E11" s="83"/>
      <c r="F11" s="143"/>
    </row>
    <row r="12" spans="1:6">
      <c r="B12" s="84" t="s">
        <v>11</v>
      </c>
      <c r="C12" s="85">
        <f>SUM(C8:C11)</f>
        <v>31858028759</v>
      </c>
      <c r="D12" s="85">
        <f>SUM(D8:D11)</f>
        <v>14426089776.430008</v>
      </c>
      <c r="E12" s="86"/>
    </row>
    <row r="13" spans="1:6">
      <c r="B13" s="87" t="s">
        <v>12</v>
      </c>
      <c r="C13" s="85"/>
      <c r="D13" s="85"/>
      <c r="E13" s="86"/>
    </row>
    <row r="14" spans="1:6">
      <c r="B14" s="88" t="s">
        <v>13</v>
      </c>
      <c r="C14" s="122">
        <v>74500000</v>
      </c>
      <c r="D14" s="122">
        <v>30150000</v>
      </c>
      <c r="E14" s="82"/>
    </row>
    <row r="15" spans="1:6">
      <c r="B15" s="89" t="s">
        <v>14</v>
      </c>
      <c r="C15" s="123">
        <v>84646230</v>
      </c>
      <c r="D15" s="123">
        <v>37964896</v>
      </c>
      <c r="E15" s="82"/>
    </row>
    <row r="16" spans="1:6">
      <c r="B16" s="81" t="s">
        <v>15</v>
      </c>
      <c r="C16" s="123">
        <v>0</v>
      </c>
      <c r="D16" s="123">
        <v>6085900</v>
      </c>
      <c r="E16" s="82"/>
    </row>
    <row r="17" spans="2:9">
      <c r="B17" s="87" t="s">
        <v>16</v>
      </c>
      <c r="C17" s="85">
        <v>79084356</v>
      </c>
      <c r="D17" s="85">
        <f>+SUM(D14:D16)</f>
        <v>74200796</v>
      </c>
      <c r="E17" s="86"/>
    </row>
    <row r="18" spans="2:9">
      <c r="B18" s="87" t="s">
        <v>17</v>
      </c>
      <c r="C18" s="124">
        <f>+C12-C17</f>
        <v>31778944403</v>
      </c>
      <c r="D18" s="124">
        <f>+D12-D17</f>
        <v>14351888980.430008</v>
      </c>
      <c r="E18" s="90"/>
      <c r="F18" s="59"/>
    </row>
    <row r="19" spans="2:9">
      <c r="B19" s="87" t="s">
        <v>18</v>
      </c>
      <c r="C19" s="91">
        <v>237331.21706213176</v>
      </c>
      <c r="D19" s="92">
        <v>116792.27595162953</v>
      </c>
      <c r="E19" s="90"/>
      <c r="I19" s="96"/>
    </row>
    <row r="20" spans="2:9">
      <c r="B20" s="87" t="s">
        <v>19</v>
      </c>
      <c r="C20" s="92">
        <v>133230.67468500001</v>
      </c>
      <c r="D20" s="92">
        <v>122883.888198</v>
      </c>
    </row>
    <row r="22" spans="2:9">
      <c r="B22" s="142" t="s">
        <v>20</v>
      </c>
      <c r="C22" s="142"/>
      <c r="D22" s="98"/>
      <c r="E22" s="59"/>
    </row>
    <row r="23" spans="2:9">
      <c r="B23" s="24"/>
      <c r="C23" s="93"/>
      <c r="D23" s="99"/>
      <c r="E23" s="71"/>
    </row>
    <row r="24" spans="2:9">
      <c r="C24" s="58"/>
      <c r="D24" s="58"/>
      <c r="E24" s="94"/>
    </row>
    <row r="25" spans="2:9">
      <c r="C25" s="58"/>
      <c r="D25" s="58"/>
    </row>
    <row r="26" spans="2:9">
      <c r="C26" s="95"/>
      <c r="D26" s="95"/>
    </row>
    <row r="27" spans="2:9">
      <c r="C27" s="96"/>
      <c r="D27" s="96"/>
    </row>
  </sheetData>
  <mergeCells count="6">
    <mergeCell ref="B22:C22"/>
    <mergeCell ref="F10:F11"/>
    <mergeCell ref="B2:D2"/>
    <mergeCell ref="B3:D3"/>
    <mergeCell ref="B4:D4"/>
    <mergeCell ref="B5:D5"/>
  </mergeCells>
  <hyperlinks>
    <hyperlink ref="A1" location="INDICE!A1" display="INDICE!A1" xr:uid="{6B0E43CA-D2DB-4852-9D6C-9F9A602766EB}"/>
    <hyperlink ref="B11" location="'06'!A1" display="Inversiones " xr:uid="{B9FB7D52-3CFD-407E-993D-9DA8C6D9BAA8}"/>
  </hyperlinks>
  <pageMargins left="0.7" right="0.7" top="0.75" bottom="0.75" header="0.3" footer="0.3"/>
  <pageSetup orientation="portrait" r:id="rId1"/>
  <ignoredErrors>
    <ignoredError sqref="C12:D12"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G21"/>
  <sheetViews>
    <sheetView showGridLines="0" zoomScale="145" zoomScaleNormal="145" workbookViewId="0">
      <selection activeCell="D17" sqref="D17"/>
    </sheetView>
  </sheetViews>
  <sheetFormatPr baseColWidth="10" defaultColWidth="11.42578125" defaultRowHeight="15"/>
  <cols>
    <col min="1" max="1" width="3.5703125" style="5" customWidth="1"/>
    <col min="2" max="2" width="52.7109375" style="5" customWidth="1"/>
    <col min="3" max="4" width="18.7109375" style="5" customWidth="1"/>
    <col min="5" max="5" width="3.5703125" style="5" customWidth="1"/>
    <col min="6" max="6" width="12.42578125" style="5" bestFit="1" customWidth="1"/>
    <col min="7" max="16384" width="11.42578125" style="5"/>
  </cols>
  <sheetData>
    <row r="1" spans="1:7">
      <c r="A1" s="64" t="s">
        <v>5</v>
      </c>
    </row>
    <row r="2" spans="1:7">
      <c r="B2" s="144" t="str">
        <f>+EAN!B2</f>
        <v>FONDO MUTUO PARA TODOS RENTA FIJA EN GUARANÍES</v>
      </c>
      <c r="C2" s="144"/>
      <c r="D2" s="144"/>
    </row>
    <row r="3" spans="1:7">
      <c r="B3" s="145" t="s">
        <v>21</v>
      </c>
      <c r="C3" s="145"/>
      <c r="D3" s="145"/>
    </row>
    <row r="4" spans="1:7">
      <c r="B4" s="146" t="str">
        <f>+EAN!B4</f>
        <v>Correspondiente al 30/06/2025 comparativo al 30/06/2024</v>
      </c>
      <c r="C4" s="146"/>
      <c r="D4" s="146"/>
    </row>
    <row r="5" spans="1:7">
      <c r="B5" s="146" t="s">
        <v>6</v>
      </c>
      <c r="C5" s="146"/>
      <c r="D5" s="146"/>
    </row>
    <row r="7" spans="1:7" s="24" customFormat="1">
      <c r="B7" s="72" t="s">
        <v>22</v>
      </c>
      <c r="C7" s="75">
        <f>+EAN!C7</f>
        <v>45838</v>
      </c>
      <c r="D7" s="75">
        <f>+EAN!D7</f>
        <v>45473</v>
      </c>
    </row>
    <row r="8" spans="1:7">
      <c r="B8" s="47" t="s">
        <v>23</v>
      </c>
      <c r="C8" s="107">
        <v>36772183</v>
      </c>
      <c r="D8" s="107">
        <v>-12019875.57</v>
      </c>
      <c r="F8" s="29"/>
      <c r="G8" s="30"/>
    </row>
    <row r="9" spans="1:7">
      <c r="B9" s="47" t="s">
        <v>24</v>
      </c>
      <c r="C9" s="108">
        <v>1397782445</v>
      </c>
      <c r="D9" s="108">
        <v>654971802</v>
      </c>
    </row>
    <row r="10" spans="1:7">
      <c r="B10" s="47" t="s">
        <v>25</v>
      </c>
      <c r="C10" s="108">
        <v>15561</v>
      </c>
      <c r="D10" s="108">
        <v>181953</v>
      </c>
    </row>
    <row r="11" spans="1:7" s="24" customFormat="1">
      <c r="B11" s="65" t="s">
        <v>26</v>
      </c>
      <c r="C11" s="76">
        <f>SUM(C8:C10)</f>
        <v>1434570189</v>
      </c>
      <c r="D11" s="76">
        <f>SUM(D8:D10)</f>
        <v>643133879.42999995</v>
      </c>
    </row>
    <row r="12" spans="1:7" s="24" customFormat="1">
      <c r="B12" s="52" t="s">
        <v>27</v>
      </c>
      <c r="C12" s="77"/>
      <c r="D12" s="77"/>
    </row>
    <row r="13" spans="1:7">
      <c r="B13" s="45" t="s">
        <v>620</v>
      </c>
      <c r="C13" s="57">
        <v>444538230</v>
      </c>
      <c r="D13" s="57">
        <v>190611991</v>
      </c>
    </row>
    <row r="14" spans="1:7">
      <c r="B14" s="47" t="s">
        <v>29</v>
      </c>
      <c r="C14" s="108">
        <v>0</v>
      </c>
      <c r="D14" s="108">
        <v>0</v>
      </c>
    </row>
    <row r="15" spans="1:7">
      <c r="B15" s="47" t="s">
        <v>30</v>
      </c>
      <c r="C15" s="108">
        <v>108</v>
      </c>
      <c r="D15" s="108">
        <v>0</v>
      </c>
    </row>
    <row r="16" spans="1:7" s="24" customFormat="1">
      <c r="B16" s="65" t="s">
        <v>31</v>
      </c>
      <c r="C16" s="76">
        <f>SUM(C13:C15)</f>
        <v>444538338</v>
      </c>
      <c r="D16" s="76">
        <f>SUM(D13:D15)</f>
        <v>190611991</v>
      </c>
    </row>
    <row r="17" spans="2:4" s="24" customFormat="1">
      <c r="B17" s="65" t="s">
        <v>32</v>
      </c>
      <c r="C17" s="76">
        <f>+C11-C16</f>
        <v>990031851</v>
      </c>
      <c r="D17" s="76">
        <f>+D11-D16</f>
        <v>452521888.42999995</v>
      </c>
    </row>
    <row r="19" spans="2:4">
      <c r="B19" s="142" t="s">
        <v>20</v>
      </c>
      <c r="C19" s="142"/>
      <c r="D19" s="70"/>
    </row>
    <row r="20" spans="2:4">
      <c r="C20" s="59"/>
      <c r="D20" s="59"/>
    </row>
    <row r="21" spans="2:4">
      <c r="C21" s="59"/>
      <c r="D21" s="59"/>
    </row>
  </sheetData>
  <mergeCells count="5">
    <mergeCell ref="B19:C19"/>
    <mergeCell ref="B2:D2"/>
    <mergeCell ref="B3:D3"/>
    <mergeCell ref="B4:D4"/>
    <mergeCell ref="B5:D5"/>
  </mergeCells>
  <hyperlinks>
    <hyperlink ref="A1" location="INDICE!A1" display="INDICE!A1" xr:uid="{A23ED2F9-D8EB-426D-AF3D-BC6E2634EFB9}"/>
  </hyperlinks>
  <pageMargins left="0.7" right="0.7" top="0.75" bottom="0.75" header="0.3" footer="0.3"/>
  <pageSetup orientation="portrait" r:id="rId1"/>
  <ignoredErrors>
    <ignoredError sqref="C11:D1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A1:J26"/>
  <sheetViews>
    <sheetView showGridLines="0" topLeftCell="A2" zoomScale="145" zoomScaleNormal="145" workbookViewId="0">
      <selection activeCell="D11" sqref="D11"/>
    </sheetView>
  </sheetViews>
  <sheetFormatPr baseColWidth="10" defaultColWidth="11.42578125" defaultRowHeight="15"/>
  <cols>
    <col min="1" max="1" width="3.5703125" style="5" customWidth="1"/>
    <col min="2" max="2" width="30.85546875" style="5" customWidth="1"/>
    <col min="3" max="3" width="21.140625" style="5" bestFit="1" customWidth="1"/>
    <col min="4" max="4" width="20" style="5" customWidth="1"/>
    <col min="5" max="5" width="21.28515625" style="5" bestFit="1" customWidth="1"/>
    <col min="6" max="6" width="3.5703125" style="5" customWidth="1"/>
    <col min="7" max="7" width="18.7109375" style="5" bestFit="1" customWidth="1"/>
    <col min="8" max="8" width="13.5703125" style="5" bestFit="1" customWidth="1"/>
    <col min="9" max="16384" width="11.42578125" style="5"/>
  </cols>
  <sheetData>
    <row r="1" spans="1:10">
      <c r="A1" s="64" t="s">
        <v>5</v>
      </c>
    </row>
    <row r="2" spans="1:10">
      <c r="B2" s="147" t="str">
        <f>+EIE!B2</f>
        <v>FONDO MUTUO PARA TODOS RENTA FIJA EN GUARANÍES</v>
      </c>
      <c r="C2" s="147"/>
      <c r="D2" s="147"/>
      <c r="E2" s="147"/>
    </row>
    <row r="3" spans="1:10">
      <c r="B3" s="145" t="s">
        <v>2</v>
      </c>
      <c r="C3" s="145"/>
      <c r="D3" s="145"/>
      <c r="E3" s="145"/>
    </row>
    <row r="4" spans="1:10" ht="15" customHeight="1">
      <c r="B4" s="148" t="s">
        <v>622</v>
      </c>
      <c r="C4" s="148"/>
      <c r="D4" s="148"/>
      <c r="E4" s="148"/>
    </row>
    <row r="5" spans="1:10">
      <c r="B5" s="146" t="s">
        <v>6</v>
      </c>
      <c r="C5" s="146"/>
      <c r="D5" s="146"/>
      <c r="E5" s="146"/>
    </row>
    <row r="7" spans="1:10">
      <c r="B7" s="72" t="s">
        <v>33</v>
      </c>
      <c r="C7" s="72" t="s">
        <v>34</v>
      </c>
      <c r="D7" s="72" t="s">
        <v>35</v>
      </c>
      <c r="E7" s="72" t="s">
        <v>239</v>
      </c>
    </row>
    <row r="8" spans="1:10">
      <c r="B8" s="65" t="s">
        <v>36</v>
      </c>
      <c r="C8" s="128">
        <v>21085894965</v>
      </c>
      <c r="D8" s="128">
        <v>1176028845</v>
      </c>
      <c r="E8" s="128">
        <v>22261923810</v>
      </c>
      <c r="G8" s="29"/>
      <c r="H8" s="29"/>
      <c r="I8" s="29"/>
      <c r="J8" s="30"/>
    </row>
    <row r="9" spans="1:10">
      <c r="B9" s="73" t="s">
        <v>37</v>
      </c>
      <c r="C9" s="129"/>
      <c r="D9" s="129"/>
      <c r="E9" s="129"/>
    </row>
    <row r="10" spans="1:10">
      <c r="B10" s="47" t="s">
        <v>38</v>
      </c>
      <c r="C10" s="130">
        <v>12357746497</v>
      </c>
      <c r="D10" s="130"/>
      <c r="E10" s="130"/>
    </row>
    <row r="11" spans="1:10">
      <c r="B11" s="47" t="s">
        <v>39</v>
      </c>
      <c r="C11" s="130">
        <v>-3989903985</v>
      </c>
      <c r="D11" s="130"/>
      <c r="E11" s="130"/>
    </row>
    <row r="12" spans="1:10">
      <c r="B12" s="74" t="s">
        <v>40</v>
      </c>
      <c r="C12" s="131">
        <f>+C10+C11</f>
        <v>8367842512</v>
      </c>
      <c r="D12" s="132"/>
      <c r="E12" s="132"/>
    </row>
    <row r="13" spans="1:10" ht="15" customHeight="1">
      <c r="B13" s="149" t="s">
        <v>41</v>
      </c>
      <c r="C13" s="151">
        <v>26082747712</v>
      </c>
      <c r="D13" s="151">
        <v>990031851</v>
      </c>
      <c r="E13" s="133" t="s">
        <v>623</v>
      </c>
    </row>
    <row r="14" spans="1:10" ht="15" customHeight="1">
      <c r="B14" s="150"/>
      <c r="C14" s="152"/>
      <c r="D14" s="152"/>
      <c r="E14" s="131">
        <f>+C13+D13</f>
        <v>27072779563</v>
      </c>
      <c r="G14" s="71"/>
      <c r="H14" s="59"/>
    </row>
    <row r="15" spans="1:10">
      <c r="D15" s="59"/>
      <c r="E15" s="59"/>
    </row>
    <row r="16" spans="1:10">
      <c r="B16" s="142" t="s">
        <v>20</v>
      </c>
      <c r="C16" s="142"/>
      <c r="D16" s="142"/>
      <c r="E16" s="142"/>
    </row>
    <row r="17" spans="3:3">
      <c r="C17" s="71"/>
    </row>
    <row r="19" spans="3:3">
      <c r="C19" s="71"/>
    </row>
    <row r="20" spans="3:3">
      <c r="C20" s="71"/>
    </row>
    <row r="21" spans="3:3">
      <c r="C21" s="71"/>
    </row>
    <row r="22" spans="3:3">
      <c r="C22" s="71"/>
    </row>
    <row r="23" spans="3:3">
      <c r="C23" s="71"/>
    </row>
    <row r="24" spans="3:3">
      <c r="C24" s="71"/>
    </row>
    <row r="26" spans="3:3">
      <c r="C26" s="59"/>
    </row>
  </sheetData>
  <mergeCells count="8">
    <mergeCell ref="B16:E16"/>
    <mergeCell ref="B2:E2"/>
    <mergeCell ref="B3:E3"/>
    <mergeCell ref="B4:E4"/>
    <mergeCell ref="B5:E5"/>
    <mergeCell ref="B13:B14"/>
    <mergeCell ref="C13:C14"/>
    <mergeCell ref="D13:D14"/>
  </mergeCells>
  <hyperlinks>
    <hyperlink ref="A1" location="INDICE!A1" display="INDICE" xr:uid="{3E3F3719-C5F9-4CB7-B7E1-53B29CBAE32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D33"/>
  <sheetViews>
    <sheetView showGridLines="0" workbookViewId="0">
      <selection activeCell="C7" sqref="C7"/>
    </sheetView>
  </sheetViews>
  <sheetFormatPr baseColWidth="10" defaultColWidth="11.42578125" defaultRowHeight="15"/>
  <cols>
    <col min="1" max="1" width="3.5703125" style="5" customWidth="1"/>
    <col min="2" max="2" width="58.140625" style="5" bestFit="1" customWidth="1"/>
    <col min="3" max="4" width="22.7109375" style="71" customWidth="1"/>
    <col min="5" max="5" width="3.5703125" style="5" customWidth="1"/>
    <col min="6" max="16384" width="11.42578125" style="5"/>
  </cols>
  <sheetData>
    <row r="1" spans="1:4">
      <c r="A1" s="64" t="s">
        <v>5</v>
      </c>
    </row>
    <row r="2" spans="1:4">
      <c r="B2" s="144" t="str">
        <f>+EVAN!B2</f>
        <v>FONDO MUTUO PARA TODOS RENTA FIJA EN GUARANÍES</v>
      </c>
      <c r="C2" s="144"/>
      <c r="D2" s="144"/>
    </row>
    <row r="3" spans="1:4">
      <c r="B3" s="145" t="s">
        <v>3</v>
      </c>
      <c r="C3" s="145"/>
      <c r="D3" s="145"/>
    </row>
    <row r="4" spans="1:4">
      <c r="B4" s="146" t="str">
        <f>+EIE!B4</f>
        <v>Correspondiente al 30/06/2025 comparativo al 30/06/2024</v>
      </c>
      <c r="C4" s="146"/>
      <c r="D4" s="146"/>
    </row>
    <row r="5" spans="1:4">
      <c r="B5" s="146" t="s">
        <v>6</v>
      </c>
      <c r="C5" s="146"/>
      <c r="D5" s="146"/>
    </row>
    <row r="7" spans="1:4" s="24" customFormat="1">
      <c r="B7" s="35" t="s">
        <v>42</v>
      </c>
      <c r="C7" s="36">
        <f>+EIE!C7</f>
        <v>45838</v>
      </c>
      <c r="D7" s="36">
        <f>+EIE!D7</f>
        <v>45473</v>
      </c>
    </row>
    <row r="8" spans="1:4" s="24" customFormat="1">
      <c r="B8" s="65" t="s">
        <v>43</v>
      </c>
      <c r="C8" s="134">
        <v>532650206</v>
      </c>
      <c r="D8" s="134">
        <v>36684505</v>
      </c>
    </row>
    <row r="9" spans="1:4" s="24" customFormat="1">
      <c r="B9" s="66" t="s">
        <v>44</v>
      </c>
      <c r="C9" s="134"/>
      <c r="D9" s="134"/>
    </row>
    <row r="10" spans="1:4" s="24" customFormat="1">
      <c r="B10" s="66" t="s">
        <v>45</v>
      </c>
      <c r="C10" s="135"/>
      <c r="D10" s="135"/>
    </row>
    <row r="11" spans="1:4">
      <c r="B11" s="67" t="s">
        <v>46</v>
      </c>
      <c r="C11" s="108">
        <v>15453</v>
      </c>
      <c r="D11" s="108">
        <v>181953</v>
      </c>
    </row>
    <row r="12" spans="1:4">
      <c r="B12" s="67" t="s">
        <v>47</v>
      </c>
      <c r="C12" s="108"/>
      <c r="D12" s="108">
        <v>0</v>
      </c>
    </row>
    <row r="13" spans="1:4">
      <c r="B13" s="67" t="s">
        <v>48</v>
      </c>
      <c r="C13" s="108">
        <v>39200000</v>
      </c>
      <c r="D13" s="108">
        <v>27900000</v>
      </c>
    </row>
    <row r="14" spans="1:4">
      <c r="B14" s="67" t="s">
        <v>49</v>
      </c>
      <c r="C14" s="108"/>
      <c r="D14" s="108"/>
    </row>
    <row r="15" spans="1:4" s="24" customFormat="1">
      <c r="B15" s="23" t="s">
        <v>50</v>
      </c>
      <c r="C15" s="135"/>
      <c r="D15" s="135"/>
    </row>
    <row r="16" spans="1:4">
      <c r="B16" s="67" t="s">
        <v>51</v>
      </c>
      <c r="C16" s="108"/>
      <c r="D16" s="108"/>
    </row>
    <row r="17" spans="2:4">
      <c r="B17" s="67" t="s">
        <v>52</v>
      </c>
      <c r="C17" s="108">
        <v>-13292439048</v>
      </c>
      <c r="D17" s="108">
        <v>-7089165197</v>
      </c>
    </row>
    <row r="18" spans="2:4">
      <c r="B18" s="67" t="s">
        <v>53</v>
      </c>
      <c r="C18" s="108">
        <v>-420638497</v>
      </c>
      <c r="D18" s="108">
        <v>-175682589</v>
      </c>
    </row>
    <row r="19" spans="2:4">
      <c r="B19" s="67" t="s">
        <v>54</v>
      </c>
      <c r="C19" s="108"/>
      <c r="D19" s="108"/>
    </row>
    <row r="20" spans="2:4">
      <c r="B20" s="67" t="s">
        <v>55</v>
      </c>
      <c r="C20" s="108"/>
      <c r="D20" s="108"/>
    </row>
    <row r="21" spans="2:4">
      <c r="B21" s="67" t="s">
        <v>56</v>
      </c>
      <c r="C21" s="108">
        <v>3723782444</v>
      </c>
      <c r="D21" s="108">
        <v>1706911725</v>
      </c>
    </row>
    <row r="22" spans="2:4">
      <c r="B22" s="67" t="s">
        <v>57</v>
      </c>
      <c r="C22" s="108">
        <v>1607309926</v>
      </c>
      <c r="D22" s="108">
        <v>331963359</v>
      </c>
    </row>
    <row r="23" spans="2:4">
      <c r="B23" s="67" t="s">
        <v>58</v>
      </c>
      <c r="C23" s="136"/>
      <c r="D23" s="136"/>
    </row>
    <row r="24" spans="2:4" s="33" customFormat="1" ht="30">
      <c r="B24" s="68" t="s">
        <v>59</v>
      </c>
      <c r="C24" s="137">
        <f>SUM(C9:C23)</f>
        <v>-8342769722</v>
      </c>
      <c r="D24" s="137">
        <f>SUM(D9:D23)</f>
        <v>-5197890749</v>
      </c>
    </row>
    <row r="25" spans="2:4" ht="6.75" customHeight="1">
      <c r="B25" s="67"/>
      <c r="C25" s="57"/>
      <c r="D25" s="57"/>
    </row>
    <row r="26" spans="2:4" s="24" customFormat="1">
      <c r="B26" s="66" t="s">
        <v>60</v>
      </c>
      <c r="C26" s="135"/>
      <c r="D26" s="135"/>
    </row>
    <row r="27" spans="2:4">
      <c r="B27" s="67" t="s">
        <v>61</v>
      </c>
      <c r="C27" s="108">
        <v>-3910819629</v>
      </c>
      <c r="D27" s="108">
        <v>-2043787258</v>
      </c>
    </row>
    <row r="28" spans="2:4">
      <c r="B28" s="67" t="s">
        <v>38</v>
      </c>
      <c r="C28" s="136">
        <v>12357746497</v>
      </c>
      <c r="D28" s="136">
        <v>7365079405</v>
      </c>
    </row>
    <row r="29" spans="2:4" s="31" customFormat="1" ht="30">
      <c r="B29" s="69" t="s">
        <v>62</v>
      </c>
      <c r="C29" s="137">
        <f>+C27+C28</f>
        <v>8446926868</v>
      </c>
      <c r="D29" s="137">
        <f>+D27+D28</f>
        <v>5321292147</v>
      </c>
    </row>
    <row r="30" spans="2:4" ht="6.75" customHeight="1">
      <c r="B30" s="67"/>
      <c r="C30" s="138"/>
      <c r="D30" s="138"/>
    </row>
    <row r="31" spans="2:4" s="24" customFormat="1">
      <c r="B31" s="65" t="s">
        <v>63</v>
      </c>
      <c r="C31" s="139">
        <f>+C8+C24+C29</f>
        <v>636807352</v>
      </c>
      <c r="D31" s="139">
        <f>+D8+D24+D29</f>
        <v>160085903</v>
      </c>
    </row>
    <row r="33" spans="2:4">
      <c r="B33" s="142" t="s">
        <v>20</v>
      </c>
      <c r="C33" s="142"/>
      <c r="D33" s="109"/>
    </row>
  </sheetData>
  <mergeCells count="5">
    <mergeCell ref="B33:C33"/>
    <mergeCell ref="B2:D2"/>
    <mergeCell ref="B3:D3"/>
    <mergeCell ref="B4:D4"/>
    <mergeCell ref="B5:D5"/>
  </mergeCells>
  <hyperlinks>
    <hyperlink ref="A1" location="INDICE!A1" display="INDICE" xr:uid="{630895AD-8647-40C8-91E2-41E112A0799E}"/>
  </hyperlinks>
  <pageMargins left="0.7" right="0.7" top="0.75" bottom="0.75" header="0.3" footer="0.3"/>
  <pageSetup orientation="portrait" r:id="rId1"/>
  <ignoredErrors>
    <ignoredError sqref="C24:D24"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O826"/>
  <sheetViews>
    <sheetView showGridLines="0" tabSelected="1" zoomScaleNormal="100" workbookViewId="0">
      <pane ySplit="3" topLeftCell="A53" activePane="bottomLeft" state="frozen"/>
      <selection activeCell="A4" sqref="A4"/>
      <selection pane="bottomLeft" activeCell="B68" sqref="B68"/>
    </sheetView>
  </sheetViews>
  <sheetFormatPr baseColWidth="10" defaultColWidth="11.42578125" defaultRowHeight="15"/>
  <cols>
    <col min="1" max="1" width="3.5703125" style="5" customWidth="1"/>
    <col min="2" max="2" width="34.28515625" style="5" customWidth="1"/>
    <col min="3" max="3" width="22.140625" style="5" bestFit="1" customWidth="1"/>
    <col min="4" max="4" width="26.85546875" style="5" bestFit="1" customWidth="1"/>
    <col min="5" max="5" width="19.28515625" style="5" customWidth="1"/>
    <col min="6" max="6" width="24.140625" style="5" customWidth="1"/>
    <col min="7" max="7" width="14.5703125" style="5" customWidth="1"/>
    <col min="8" max="8" width="13.42578125" style="5" bestFit="1" customWidth="1"/>
    <col min="9" max="9" width="11.42578125" style="5"/>
    <col min="10" max="11" width="21" style="5" bestFit="1" customWidth="1"/>
    <col min="12" max="12" width="20.5703125" style="5" bestFit="1" customWidth="1"/>
    <col min="13" max="13" width="21" style="5" bestFit="1" customWidth="1"/>
    <col min="14" max="16384" width="11.42578125" style="5"/>
  </cols>
  <sheetData>
    <row r="1" spans="1:12">
      <c r="A1" s="28" t="s">
        <v>5</v>
      </c>
    </row>
    <row r="2" spans="1:12" s="14" customFormat="1">
      <c r="B2" s="144" t="str">
        <f>+EFE!B2</f>
        <v>FONDO MUTUO PARA TODOS RENTA FIJA EN GUARANÍES</v>
      </c>
      <c r="C2" s="144"/>
      <c r="D2" s="144"/>
      <c r="E2" s="144"/>
      <c r="F2" s="144"/>
    </row>
    <row r="3" spans="1:12" s="14" customFormat="1">
      <c r="B3" s="161" t="s">
        <v>4</v>
      </c>
      <c r="C3" s="161"/>
      <c r="D3" s="161"/>
      <c r="E3" s="161"/>
      <c r="F3" s="161"/>
      <c r="H3" s="29"/>
      <c r="I3" s="29"/>
      <c r="J3" s="29"/>
      <c r="K3" s="30"/>
    </row>
    <row r="4" spans="1:12" s="14" customFormat="1">
      <c r="B4" s="156" t="s">
        <v>64</v>
      </c>
      <c r="C4" s="156"/>
      <c r="D4" s="156"/>
      <c r="E4" s="156"/>
      <c r="F4" s="156"/>
    </row>
    <row r="5" spans="1:12" s="14" customFormat="1">
      <c r="B5" s="31"/>
      <c r="C5" s="31"/>
      <c r="D5" s="31"/>
      <c r="E5" s="31"/>
      <c r="F5" s="31"/>
    </row>
    <row r="6" spans="1:12" s="14" customFormat="1">
      <c r="B6" s="155" t="s">
        <v>65</v>
      </c>
      <c r="C6" s="155"/>
      <c r="D6" s="155"/>
      <c r="E6" s="155"/>
      <c r="F6" s="155"/>
      <c r="H6" s="32"/>
      <c r="I6" s="32"/>
      <c r="J6" s="32"/>
      <c r="K6" s="32"/>
      <c r="L6" s="32"/>
    </row>
    <row r="7" spans="1:12" s="14" customFormat="1">
      <c r="B7" s="155"/>
      <c r="C7" s="155"/>
      <c r="D7" s="155"/>
      <c r="E7" s="155"/>
      <c r="F7" s="155"/>
      <c r="H7" s="32"/>
      <c r="I7" s="32"/>
      <c r="J7" s="32"/>
      <c r="K7" s="32"/>
      <c r="L7" s="32"/>
    </row>
    <row r="8" spans="1:12" s="14" customFormat="1">
      <c r="B8" s="155"/>
      <c r="C8" s="155"/>
      <c r="D8" s="155"/>
      <c r="E8" s="155"/>
      <c r="F8" s="155"/>
      <c r="H8" s="32"/>
      <c r="I8" s="32"/>
      <c r="J8" s="32"/>
      <c r="K8" s="32"/>
      <c r="L8" s="32"/>
    </row>
    <row r="9" spans="1:12" s="14" customFormat="1">
      <c r="B9" s="155"/>
      <c r="C9" s="155"/>
      <c r="D9" s="155"/>
      <c r="E9" s="155"/>
      <c r="F9" s="155"/>
      <c r="H9" s="32"/>
      <c r="I9" s="32"/>
      <c r="J9" s="32"/>
      <c r="K9" s="32"/>
      <c r="L9" s="32"/>
    </row>
    <row r="10" spans="1:12" s="14" customFormat="1">
      <c r="B10" s="155"/>
      <c r="C10" s="155"/>
      <c r="D10" s="155"/>
      <c r="E10" s="155"/>
      <c r="F10" s="155"/>
      <c r="H10" s="32"/>
      <c r="I10" s="32"/>
      <c r="J10" s="32"/>
      <c r="K10" s="32"/>
      <c r="L10" s="32"/>
    </row>
    <row r="11" spans="1:12" s="14" customFormat="1">
      <c r="B11" s="155"/>
      <c r="C11" s="155"/>
      <c r="D11" s="155"/>
      <c r="E11" s="155"/>
      <c r="F11" s="155"/>
      <c r="H11" s="32"/>
      <c r="I11" s="32"/>
      <c r="J11" s="32"/>
      <c r="K11" s="32"/>
      <c r="L11" s="32"/>
    </row>
    <row r="12" spans="1:12" s="14" customFormat="1">
      <c r="B12" s="155"/>
      <c r="C12" s="155"/>
      <c r="D12" s="155"/>
      <c r="E12" s="155"/>
      <c r="F12" s="155"/>
    </row>
    <row r="13" spans="1:12" s="14" customFormat="1">
      <c r="B13" s="155"/>
      <c r="C13" s="155"/>
      <c r="D13" s="155"/>
      <c r="E13" s="155"/>
      <c r="F13" s="155"/>
    </row>
    <row r="14" spans="1:12" s="14" customFormat="1">
      <c r="B14" s="155"/>
      <c r="C14" s="155"/>
      <c r="D14" s="155"/>
      <c r="E14" s="155"/>
      <c r="F14" s="155"/>
    </row>
    <row r="15" spans="1:12" s="14" customFormat="1">
      <c r="B15" s="156" t="s">
        <v>66</v>
      </c>
      <c r="C15" s="156"/>
      <c r="D15" s="156"/>
      <c r="E15" s="156"/>
      <c r="F15" s="156"/>
    </row>
    <row r="16" spans="1:12" s="14" customFormat="1">
      <c r="B16" s="31"/>
      <c r="C16" s="31"/>
      <c r="D16" s="31"/>
      <c r="E16" s="31"/>
      <c r="F16" s="31"/>
    </row>
    <row r="17" spans="2:6" s="14" customFormat="1">
      <c r="B17" s="156" t="s">
        <v>67</v>
      </c>
      <c r="C17" s="156"/>
      <c r="D17" s="156"/>
      <c r="E17" s="156"/>
      <c r="F17" s="156"/>
    </row>
    <row r="18" spans="2:6" s="14" customFormat="1">
      <c r="B18" s="155" t="s">
        <v>68</v>
      </c>
      <c r="C18" s="155"/>
      <c r="D18" s="155"/>
      <c r="E18" s="155"/>
      <c r="F18" s="155"/>
    </row>
    <row r="19" spans="2:6" s="14" customFormat="1">
      <c r="B19" s="155"/>
      <c r="C19" s="155"/>
      <c r="D19" s="155"/>
      <c r="E19" s="155"/>
      <c r="F19" s="155"/>
    </row>
    <row r="20" spans="2:6" s="14" customFormat="1">
      <c r="B20" s="155"/>
      <c r="C20" s="155"/>
      <c r="D20" s="155"/>
      <c r="E20" s="155"/>
      <c r="F20" s="155"/>
    </row>
    <row r="21" spans="2:6" s="14" customFormat="1">
      <c r="B21" s="155"/>
      <c r="C21" s="155"/>
      <c r="D21" s="155"/>
      <c r="E21" s="155"/>
      <c r="F21" s="155"/>
    </row>
    <row r="22" spans="2:6" s="14" customFormat="1">
      <c r="B22" s="155"/>
      <c r="C22" s="155"/>
      <c r="D22" s="155"/>
      <c r="E22" s="155"/>
      <c r="F22" s="155"/>
    </row>
    <row r="23" spans="2:6" s="14" customFormat="1">
      <c r="B23" s="155"/>
      <c r="C23" s="155"/>
      <c r="D23" s="155"/>
      <c r="E23" s="155"/>
      <c r="F23" s="155"/>
    </row>
    <row r="24" spans="2:6" s="14" customFormat="1">
      <c r="B24" s="155"/>
      <c r="C24" s="155"/>
      <c r="D24" s="155"/>
      <c r="E24" s="155"/>
      <c r="F24" s="155"/>
    </row>
    <row r="25" spans="2:6" s="14" customFormat="1">
      <c r="B25" s="155"/>
      <c r="C25" s="155"/>
      <c r="D25" s="155"/>
      <c r="E25" s="155"/>
      <c r="F25" s="155"/>
    </row>
    <row r="26" spans="2:6" s="14" customFormat="1">
      <c r="B26" s="155"/>
      <c r="C26" s="155"/>
      <c r="D26" s="155"/>
      <c r="E26" s="155"/>
      <c r="F26" s="155"/>
    </row>
    <row r="27" spans="2:6" s="14" customFormat="1">
      <c r="B27" s="155"/>
      <c r="C27" s="155"/>
      <c r="D27" s="155"/>
      <c r="E27" s="155"/>
      <c r="F27" s="155"/>
    </row>
    <row r="28" spans="2:6" s="14" customFormat="1">
      <c r="B28" s="155"/>
      <c r="C28" s="155"/>
      <c r="D28" s="155"/>
      <c r="E28" s="155"/>
      <c r="F28" s="155"/>
    </row>
    <row r="29" spans="2:6" s="14" customFormat="1">
      <c r="B29" s="155"/>
      <c r="C29" s="155"/>
      <c r="D29" s="155"/>
      <c r="E29" s="155"/>
      <c r="F29" s="155"/>
    </row>
    <row r="30" spans="2:6" s="14" customFormat="1">
      <c r="B30" s="155"/>
      <c r="C30" s="155"/>
      <c r="D30" s="155"/>
      <c r="E30" s="155"/>
      <c r="F30" s="155"/>
    </row>
    <row r="31" spans="2:6" s="14" customFormat="1">
      <c r="B31" s="155"/>
      <c r="C31" s="155"/>
      <c r="D31" s="155"/>
      <c r="E31" s="155"/>
      <c r="F31" s="155"/>
    </row>
    <row r="32" spans="2:6" s="14" customFormat="1">
      <c r="B32" s="155"/>
      <c r="C32" s="155"/>
      <c r="D32" s="155"/>
      <c r="E32" s="155"/>
      <c r="F32" s="155"/>
    </row>
    <row r="33" spans="2:6" s="14" customFormat="1">
      <c r="B33" s="155"/>
      <c r="C33" s="155"/>
      <c r="D33" s="155"/>
      <c r="E33" s="155"/>
      <c r="F33" s="155"/>
    </row>
    <row r="34" spans="2:6" s="14" customFormat="1">
      <c r="B34" s="155"/>
      <c r="C34" s="155"/>
      <c r="D34" s="155"/>
      <c r="E34" s="155"/>
      <c r="F34" s="155"/>
    </row>
    <row r="35" spans="2:6" s="14" customFormat="1">
      <c r="B35" s="155"/>
      <c r="C35" s="155"/>
      <c r="D35" s="155"/>
      <c r="E35" s="155"/>
      <c r="F35" s="155"/>
    </row>
    <row r="36" spans="2:6" s="14" customFormat="1">
      <c r="B36" s="155"/>
      <c r="C36" s="155"/>
      <c r="D36" s="155"/>
      <c r="E36" s="155"/>
      <c r="F36" s="155"/>
    </row>
    <row r="37" spans="2:6" s="14" customFormat="1">
      <c r="B37" s="155"/>
      <c r="C37" s="155"/>
      <c r="D37" s="155"/>
      <c r="E37" s="155"/>
      <c r="F37" s="155"/>
    </row>
    <row r="38" spans="2:6" s="14" customFormat="1">
      <c r="B38" s="155"/>
      <c r="C38" s="155"/>
      <c r="D38" s="155"/>
      <c r="E38" s="155"/>
      <c r="F38" s="155"/>
    </row>
    <row r="39" spans="2:6" s="14" customFormat="1">
      <c r="B39" s="155"/>
      <c r="C39" s="155"/>
      <c r="D39" s="155"/>
      <c r="E39" s="155"/>
      <c r="F39" s="155"/>
    </row>
    <row r="40" spans="2:6" s="14" customFormat="1">
      <c r="B40" s="155"/>
      <c r="C40" s="155"/>
      <c r="D40" s="155"/>
      <c r="E40" s="155"/>
      <c r="F40" s="155"/>
    </row>
    <row r="41" spans="2:6" s="14" customFormat="1">
      <c r="B41" s="155"/>
      <c r="C41" s="155"/>
      <c r="D41" s="155"/>
      <c r="E41" s="155"/>
      <c r="F41" s="155"/>
    </row>
    <row r="42" spans="2:6" s="14" customFormat="1">
      <c r="B42" s="155"/>
      <c r="C42" s="155"/>
      <c r="D42" s="155"/>
      <c r="E42" s="155"/>
      <c r="F42" s="155"/>
    </row>
    <row r="43" spans="2:6" s="14" customFormat="1">
      <c r="B43" s="155"/>
      <c r="C43" s="155"/>
      <c r="D43" s="155"/>
      <c r="E43" s="155"/>
      <c r="F43" s="155"/>
    </row>
    <row r="44" spans="2:6" s="14" customFormat="1">
      <c r="B44" s="155"/>
      <c r="C44" s="155"/>
      <c r="D44" s="155"/>
      <c r="E44" s="155"/>
      <c r="F44" s="155"/>
    </row>
    <row r="45" spans="2:6" s="14" customFormat="1">
      <c r="B45" s="156" t="s">
        <v>69</v>
      </c>
      <c r="C45" s="156"/>
      <c r="D45" s="156"/>
      <c r="E45" s="156"/>
      <c r="F45" s="156"/>
    </row>
    <row r="46" spans="2:6" s="14" customFormat="1">
      <c r="B46" s="155" t="s">
        <v>70</v>
      </c>
      <c r="C46" s="155"/>
      <c r="D46" s="155"/>
      <c r="E46" s="155"/>
      <c r="F46" s="155"/>
    </row>
    <row r="47" spans="2:6" s="14" customFormat="1">
      <c r="B47" s="155"/>
      <c r="C47" s="155"/>
      <c r="D47" s="155"/>
      <c r="E47" s="155"/>
      <c r="F47" s="155"/>
    </row>
    <row r="48" spans="2:6" s="14" customFormat="1">
      <c r="B48" s="155"/>
      <c r="C48" s="155"/>
      <c r="D48" s="155"/>
      <c r="E48" s="155"/>
      <c r="F48" s="155"/>
    </row>
    <row r="49" spans="2:6" s="14" customFormat="1">
      <c r="B49" s="162" t="s">
        <v>71</v>
      </c>
      <c r="C49" s="162"/>
      <c r="D49" s="162"/>
      <c r="E49" s="162"/>
      <c r="F49" s="162"/>
    </row>
    <row r="50" spans="2:6" s="14" customFormat="1">
      <c r="B50" s="157"/>
      <c r="C50" s="157"/>
      <c r="D50" s="157"/>
      <c r="E50" s="157"/>
      <c r="F50" s="157"/>
    </row>
    <row r="51" spans="2:6" s="14" customFormat="1">
      <c r="B51" s="155" t="s">
        <v>72</v>
      </c>
      <c r="C51" s="155"/>
      <c r="D51" s="155"/>
      <c r="E51" s="155"/>
      <c r="F51" s="155"/>
    </row>
    <row r="52" spans="2:6" s="14" customFormat="1">
      <c r="B52" s="155"/>
      <c r="C52" s="155"/>
      <c r="D52" s="155"/>
      <c r="E52" s="155"/>
      <c r="F52" s="155"/>
    </row>
    <row r="53" spans="2:6" s="14" customFormat="1" ht="21" customHeight="1">
      <c r="B53" s="155"/>
      <c r="C53" s="155"/>
      <c r="D53" s="155"/>
      <c r="E53" s="155"/>
      <c r="F53" s="155"/>
    </row>
    <row r="54" spans="2:6" s="14" customFormat="1">
      <c r="B54" s="155" t="s">
        <v>624</v>
      </c>
      <c r="C54" s="155"/>
      <c r="D54" s="155"/>
      <c r="E54" s="155"/>
      <c r="F54" s="155"/>
    </row>
    <row r="55" spans="2:6" s="14" customFormat="1" ht="22.5" customHeight="1">
      <c r="B55" s="155"/>
      <c r="C55" s="155"/>
      <c r="D55" s="155"/>
      <c r="E55" s="155"/>
      <c r="F55" s="155"/>
    </row>
    <row r="56" spans="2:6" s="14" customFormat="1">
      <c r="B56" s="155" t="s">
        <v>73</v>
      </c>
      <c r="C56" s="155"/>
      <c r="D56" s="155"/>
      <c r="E56" s="155"/>
      <c r="F56" s="155"/>
    </row>
    <row r="57" spans="2:6" s="14" customFormat="1" ht="20.25" customHeight="1">
      <c r="B57" s="155"/>
      <c r="C57" s="155"/>
      <c r="D57" s="155"/>
      <c r="E57" s="155"/>
      <c r="F57" s="155"/>
    </row>
    <row r="58" spans="2:6" s="14" customFormat="1">
      <c r="B58" s="155" t="s">
        <v>74</v>
      </c>
      <c r="C58" s="155"/>
      <c r="D58" s="155"/>
      <c r="E58" s="155"/>
      <c r="F58" s="155"/>
    </row>
    <row r="59" spans="2:6" s="14" customFormat="1">
      <c r="B59" s="155"/>
      <c r="C59" s="155"/>
      <c r="D59" s="155"/>
      <c r="E59" s="155"/>
      <c r="F59" s="155"/>
    </row>
    <row r="60" spans="2:6" s="14" customFormat="1">
      <c r="B60" s="154" t="s">
        <v>75</v>
      </c>
      <c r="C60" s="154"/>
      <c r="D60" s="154"/>
      <c r="E60" s="154"/>
      <c r="F60" s="154"/>
    </row>
    <row r="61" spans="2:6" s="14" customFormat="1" ht="9" customHeight="1">
      <c r="B61" s="154"/>
      <c r="C61" s="154"/>
      <c r="D61" s="154"/>
      <c r="E61" s="154"/>
      <c r="F61" s="154"/>
    </row>
    <row r="62" spans="2:6" s="14" customFormat="1" ht="18.75" customHeight="1">
      <c r="B62" s="155" t="s">
        <v>76</v>
      </c>
      <c r="C62" s="155"/>
      <c r="D62" s="155"/>
      <c r="E62" s="155"/>
      <c r="F62" s="155"/>
    </row>
    <row r="63" spans="2:6" s="14" customFormat="1">
      <c r="B63" s="155"/>
      <c r="C63" s="155"/>
      <c r="D63" s="155"/>
      <c r="E63" s="155"/>
      <c r="F63" s="155"/>
    </row>
    <row r="64" spans="2:6" s="14" customFormat="1">
      <c r="B64" s="153" t="s">
        <v>77</v>
      </c>
      <c r="C64" s="153"/>
      <c r="D64" s="153"/>
      <c r="E64" s="153"/>
      <c r="F64" s="153"/>
    </row>
    <row r="65" spans="2:9" s="14" customFormat="1">
      <c r="B65" s="153"/>
      <c r="C65" s="153"/>
      <c r="D65" s="153"/>
      <c r="E65" s="153"/>
      <c r="F65" s="153"/>
    </row>
    <row r="66" spans="2:9" s="14" customFormat="1"/>
    <row r="67" spans="2:9" s="37" customFormat="1">
      <c r="B67" s="176" t="s">
        <v>780</v>
      </c>
      <c r="C67" s="176"/>
      <c r="D67" s="176"/>
      <c r="E67" s="176"/>
      <c r="F67" s="176"/>
      <c r="G67" s="176"/>
      <c r="H67" s="176"/>
      <c r="I67" s="5"/>
    </row>
    <row r="68" spans="2:9">
      <c r="B68" s="56" t="s">
        <v>42</v>
      </c>
      <c r="C68" s="177">
        <v>45838</v>
      </c>
      <c r="D68" s="177">
        <v>45473</v>
      </c>
      <c r="E68" s="177">
        <v>45657</v>
      </c>
      <c r="H68" s="71"/>
    </row>
    <row r="69" spans="2:9">
      <c r="B69" s="178" t="s">
        <v>78</v>
      </c>
      <c r="C69" s="179">
        <v>7790.75</v>
      </c>
      <c r="D69" s="179">
        <v>7533.98</v>
      </c>
      <c r="E69" s="180">
        <v>7812.22</v>
      </c>
      <c r="G69" s="71"/>
      <c r="H69" s="71"/>
    </row>
    <row r="70" spans="2:9" s="14" customFormat="1">
      <c r="B70" s="181" t="s">
        <v>79</v>
      </c>
      <c r="C70" s="182">
        <v>7807.41</v>
      </c>
      <c r="D70" s="182">
        <v>7543.01</v>
      </c>
      <c r="E70" s="183">
        <v>7843.41</v>
      </c>
      <c r="F70" s="5"/>
      <c r="G70" s="5"/>
      <c r="H70" s="71"/>
      <c r="I70" s="5"/>
    </row>
    <row r="71" spans="2:9" s="14" customFormat="1">
      <c r="B71" s="140"/>
      <c r="C71" s="184"/>
      <c r="D71" s="184"/>
      <c r="E71" s="184"/>
      <c r="F71" s="5"/>
      <c r="G71" s="5"/>
      <c r="H71" s="71"/>
      <c r="I71" s="5"/>
    </row>
    <row r="72" spans="2:9" s="14" customFormat="1">
      <c r="B72" s="176" t="s">
        <v>781</v>
      </c>
      <c r="C72" s="184"/>
      <c r="D72" s="184"/>
      <c r="E72" s="184"/>
      <c r="F72" s="5"/>
      <c r="G72" s="5"/>
      <c r="H72" s="71"/>
      <c r="I72" s="5"/>
    </row>
    <row r="73" spans="2:9" s="14" customFormat="1">
      <c r="B73" s="185" t="s">
        <v>42</v>
      </c>
      <c r="C73" s="186">
        <v>45838</v>
      </c>
      <c r="D73" s="186">
        <v>45473</v>
      </c>
      <c r="E73" s="187">
        <v>45657</v>
      </c>
      <c r="F73" s="5"/>
      <c r="G73" s="5"/>
      <c r="H73" s="71"/>
      <c r="I73" s="5"/>
    </row>
    <row r="74" spans="2:9" s="14" customFormat="1">
      <c r="B74" s="188" t="s">
        <v>782</v>
      </c>
      <c r="C74" s="189">
        <v>7784.15</v>
      </c>
      <c r="D74" s="189">
        <v>7539.62</v>
      </c>
      <c r="E74" s="190">
        <v>7831.26</v>
      </c>
      <c r="F74" s="5"/>
      <c r="G74" s="5"/>
      <c r="H74" s="71"/>
      <c r="I74" s="5"/>
    </row>
    <row r="75" spans="2:9" s="14" customFormat="1">
      <c r="B75" s="140"/>
      <c r="C75" s="184"/>
      <c r="D75" s="184"/>
      <c r="E75" s="184"/>
      <c r="F75" s="5"/>
      <c r="G75" s="5"/>
      <c r="H75" s="71"/>
      <c r="I75" s="5"/>
    </row>
    <row r="76" spans="2:9" s="14" customFormat="1">
      <c r="B76" s="154" t="s">
        <v>783</v>
      </c>
      <c r="C76" s="154"/>
      <c r="D76" s="154"/>
      <c r="E76" s="154"/>
      <c r="F76" s="154"/>
      <c r="G76" s="154"/>
      <c r="H76" s="154"/>
      <c r="I76" s="154"/>
    </row>
    <row r="77" spans="2:9" s="14" customFormat="1">
      <c r="B77" s="154"/>
      <c r="C77" s="154"/>
      <c r="D77" s="154"/>
      <c r="E77" s="154"/>
      <c r="F77" s="154"/>
      <c r="G77" s="154"/>
      <c r="H77" s="154"/>
      <c r="I77" s="154"/>
    </row>
    <row r="78" spans="2:9" s="14" customFormat="1">
      <c r="B78" s="154"/>
      <c r="C78" s="154"/>
      <c r="D78" s="154"/>
      <c r="E78" s="154"/>
      <c r="F78" s="154"/>
      <c r="G78" s="154"/>
      <c r="H78" s="154"/>
      <c r="I78" s="154"/>
    </row>
    <row r="79" spans="2:9" s="14" customFormat="1">
      <c r="B79" s="140"/>
      <c r="C79" s="140"/>
      <c r="D79" s="140"/>
      <c r="E79" s="140"/>
      <c r="F79" s="140"/>
      <c r="G79" s="140"/>
      <c r="H79" s="140"/>
      <c r="I79" s="140"/>
    </row>
    <row r="80" spans="2:9" s="14" customFormat="1">
      <c r="B80" s="156" t="s">
        <v>80</v>
      </c>
      <c r="C80" s="156"/>
      <c r="D80" s="156"/>
      <c r="E80" s="156"/>
      <c r="F80" s="156"/>
    </row>
    <row r="81" spans="2:6" s="14" customFormat="1">
      <c r="B81" s="155" t="s">
        <v>81</v>
      </c>
      <c r="C81" s="155"/>
      <c r="D81" s="155"/>
      <c r="E81" s="155"/>
      <c r="F81" s="155"/>
    </row>
    <row r="82" spans="2:6" s="14" customFormat="1">
      <c r="B82" s="155"/>
      <c r="C82" s="155"/>
      <c r="D82" s="155"/>
      <c r="E82" s="155"/>
      <c r="F82" s="155"/>
    </row>
    <row r="83" spans="2:6" s="14" customFormat="1">
      <c r="B83" s="156" t="s">
        <v>82</v>
      </c>
      <c r="C83" s="156"/>
      <c r="D83" s="156"/>
      <c r="E83" s="156"/>
      <c r="F83" s="156"/>
    </row>
    <row r="84" spans="2:6" s="14" customFormat="1">
      <c r="B84" s="153" t="s">
        <v>83</v>
      </c>
      <c r="C84" s="153"/>
      <c r="D84" s="153"/>
      <c r="E84" s="153"/>
      <c r="F84" s="153"/>
    </row>
    <row r="85" spans="2:6" s="14" customFormat="1">
      <c r="B85" s="153"/>
      <c r="C85" s="153"/>
      <c r="D85" s="153"/>
      <c r="E85" s="153"/>
      <c r="F85" s="153"/>
    </row>
    <row r="86" spans="2:6" s="14" customFormat="1">
      <c r="B86" s="34"/>
      <c r="C86" s="34"/>
      <c r="D86" s="34"/>
      <c r="E86" s="34"/>
      <c r="F86" s="34"/>
    </row>
    <row r="87" spans="2:6" s="14" customFormat="1">
      <c r="B87" s="160" t="s">
        <v>619</v>
      </c>
      <c r="C87" s="160"/>
      <c r="D87" s="160"/>
      <c r="E87" s="160"/>
      <c r="F87" s="160"/>
    </row>
    <row r="88" spans="2:6" s="14" customFormat="1">
      <c r="B88" s="153" t="s">
        <v>84</v>
      </c>
      <c r="C88" s="153"/>
      <c r="D88" s="153"/>
      <c r="E88" s="153"/>
      <c r="F88" s="153"/>
    </row>
    <row r="89" spans="2:6" s="14" customFormat="1">
      <c r="B89" s="153"/>
      <c r="C89" s="153"/>
      <c r="D89" s="153"/>
      <c r="E89" s="153"/>
      <c r="F89" s="153"/>
    </row>
    <row r="90" spans="2:6" s="14" customFormat="1">
      <c r="B90" s="153"/>
      <c r="C90" s="153"/>
      <c r="D90" s="153"/>
      <c r="E90" s="153"/>
      <c r="F90" s="153"/>
    </row>
    <row r="91" spans="2:6" s="14" customFormat="1">
      <c r="B91" s="34"/>
      <c r="C91" s="34"/>
      <c r="D91" s="34"/>
      <c r="E91" s="34"/>
      <c r="F91" s="34"/>
    </row>
    <row r="92" spans="2:6" s="14" customFormat="1">
      <c r="B92" s="158" t="s">
        <v>42</v>
      </c>
      <c r="C92" s="159"/>
      <c r="D92" s="36">
        <f>+EAN!C7</f>
        <v>45838</v>
      </c>
      <c r="E92" s="36">
        <f>+EAN!D7</f>
        <v>45473</v>
      </c>
    </row>
    <row r="93" spans="2:6" s="14" customFormat="1">
      <c r="B93" s="163" t="s">
        <v>28</v>
      </c>
      <c r="C93" s="164"/>
      <c r="D93" s="38">
        <f>+EIE!C13</f>
        <v>444538230</v>
      </c>
      <c r="E93" s="38">
        <f>+EIE!D13</f>
        <v>190611991</v>
      </c>
    </row>
    <row r="94" spans="2:6" s="14" customFormat="1">
      <c r="B94" s="158" t="s">
        <v>85</v>
      </c>
      <c r="C94" s="159"/>
      <c r="D94" s="40">
        <f>SUM(D93:D93)</f>
        <v>444538230</v>
      </c>
      <c r="E94" s="40">
        <f>SUM(E93:E93)</f>
        <v>190611991</v>
      </c>
    </row>
    <row r="95" spans="2:6" s="14" customFormat="1"/>
    <row r="96" spans="2:6" s="14" customFormat="1">
      <c r="B96" s="156" t="s">
        <v>86</v>
      </c>
      <c r="C96" s="156"/>
      <c r="D96" s="156"/>
      <c r="E96" s="156"/>
      <c r="F96" s="156"/>
    </row>
    <row r="97" spans="2:7" s="14" customFormat="1"/>
    <row r="98" spans="2:7" s="14" customFormat="1" ht="47.25" customHeight="1">
      <c r="B98" s="41" t="s">
        <v>87</v>
      </c>
      <c r="C98" s="41" t="s">
        <v>88</v>
      </c>
      <c r="D98" s="41" t="s">
        <v>89</v>
      </c>
      <c r="E98" s="41" t="s">
        <v>90</v>
      </c>
    </row>
    <row r="99" spans="2:7" s="14" customFormat="1">
      <c r="B99" s="42" t="s">
        <v>91</v>
      </c>
      <c r="C99" s="43"/>
      <c r="D99" s="43"/>
      <c r="E99" s="44"/>
    </row>
    <row r="100" spans="2:7" s="14" customFormat="1">
      <c r="B100" s="45" t="s">
        <v>92</v>
      </c>
      <c r="C100" s="46">
        <v>128998.69557459941</v>
      </c>
      <c r="D100" s="38">
        <v>23901872266.118507</v>
      </c>
      <c r="E100" s="38">
        <v>2242</v>
      </c>
    </row>
    <row r="101" spans="2:7" s="14" customFormat="1">
      <c r="B101" s="47" t="s">
        <v>93</v>
      </c>
      <c r="C101" s="48">
        <v>129805.87352844029</v>
      </c>
      <c r="D101" s="49">
        <v>25140998035.27306</v>
      </c>
      <c r="E101" s="49">
        <v>2324</v>
      </c>
    </row>
    <row r="102" spans="2:7" s="14" customFormat="1">
      <c r="B102" s="50" t="s">
        <v>94</v>
      </c>
      <c r="C102" s="51">
        <v>130686.05017262721</v>
      </c>
      <c r="D102" s="39">
        <v>26542168097.967113</v>
      </c>
      <c r="E102" s="39">
        <v>2412</v>
      </c>
    </row>
    <row r="103" spans="2:7" s="14" customFormat="1">
      <c r="B103" s="42" t="s">
        <v>625</v>
      </c>
      <c r="C103" s="43"/>
      <c r="D103" s="43"/>
      <c r="E103" s="44"/>
    </row>
    <row r="104" spans="2:7" s="14" customFormat="1">
      <c r="B104" s="45" t="s">
        <v>626</v>
      </c>
      <c r="C104" s="46">
        <v>131539.83720859871</v>
      </c>
      <c r="D104" s="38">
        <v>28285724639.766174</v>
      </c>
      <c r="E104" s="38">
        <v>4578</v>
      </c>
    </row>
    <row r="105" spans="2:7" s="14" customFormat="1">
      <c r="B105" s="47" t="s">
        <v>627</v>
      </c>
      <c r="C105" s="48">
        <v>132396.2158203951</v>
      </c>
      <c r="D105" s="49">
        <v>30174740428.005562</v>
      </c>
      <c r="E105" s="49">
        <v>4814</v>
      </c>
    </row>
    <row r="106" spans="2:7" s="14" customFormat="1">
      <c r="B106" s="50" t="s">
        <v>628</v>
      </c>
      <c r="C106" s="51">
        <v>133230.67468548359</v>
      </c>
      <c r="D106" s="39">
        <v>31619798172.794548</v>
      </c>
      <c r="E106" s="39">
        <v>5015</v>
      </c>
    </row>
    <row r="107" spans="2:7" s="14" customFormat="1">
      <c r="B107" s="5"/>
      <c r="C107" s="53"/>
      <c r="D107" s="54"/>
      <c r="E107" s="55"/>
    </row>
    <row r="108" spans="2:7" s="14" customFormat="1">
      <c r="B108" s="160" t="s">
        <v>95</v>
      </c>
      <c r="C108" s="160"/>
      <c r="D108" s="160"/>
      <c r="E108" s="160"/>
      <c r="F108" s="160"/>
    </row>
    <row r="109" spans="2:7">
      <c r="B109" s="153" t="s">
        <v>96</v>
      </c>
      <c r="C109" s="153"/>
      <c r="D109" s="153"/>
      <c r="E109" s="153"/>
      <c r="F109" s="153"/>
    </row>
    <row r="110" spans="2:7">
      <c r="B110" s="153"/>
      <c r="C110" s="153"/>
      <c r="D110" s="153"/>
      <c r="E110" s="153"/>
      <c r="F110" s="153"/>
    </row>
    <row r="111" spans="2:7">
      <c r="B111" s="56" t="s">
        <v>97</v>
      </c>
      <c r="C111" s="36">
        <f>+D92</f>
        <v>45838</v>
      </c>
      <c r="D111" s="36">
        <f>+E92</f>
        <v>45473</v>
      </c>
    </row>
    <row r="112" spans="2:7">
      <c r="B112" s="45" t="s">
        <v>98</v>
      </c>
      <c r="C112" s="57">
        <f>+EAN!C8</f>
        <v>636807352</v>
      </c>
      <c r="D112" s="57">
        <f>+EAN!D8</f>
        <v>160085903</v>
      </c>
      <c r="E112" s="58"/>
      <c r="G112" s="59"/>
    </row>
    <row r="113" spans="2:6">
      <c r="B113" s="35" t="s">
        <v>85</v>
      </c>
      <c r="C113" s="40">
        <f>SUM(C112:C112)</f>
        <v>636807352</v>
      </c>
      <c r="D113" s="40">
        <f>SUM(D112:D112)</f>
        <v>160085903</v>
      </c>
    </row>
    <row r="114" spans="2:6">
      <c r="C114" s="59"/>
    </row>
    <row r="115" spans="2:6" ht="32.25" customHeight="1">
      <c r="B115" s="154" t="s">
        <v>99</v>
      </c>
      <c r="C115" s="154"/>
      <c r="D115" s="154"/>
      <c r="E115" s="154"/>
      <c r="F115" s="154"/>
    </row>
    <row r="116" spans="2:6">
      <c r="B116" s="35" t="s">
        <v>42</v>
      </c>
      <c r="C116" s="36">
        <f>+C111</f>
        <v>45838</v>
      </c>
      <c r="D116" s="36">
        <f>+D111</f>
        <v>45473</v>
      </c>
      <c r="E116" s="34"/>
      <c r="F116" s="34"/>
    </row>
    <row r="117" spans="2:6">
      <c r="B117" s="60" t="s">
        <v>48</v>
      </c>
      <c r="C117" s="61">
        <f>+EAN!C14</f>
        <v>74500000</v>
      </c>
      <c r="D117" s="61">
        <f>+EAN!D14</f>
        <v>30150000</v>
      </c>
      <c r="E117" s="34"/>
      <c r="F117" s="34"/>
    </row>
    <row r="118" spans="2:6">
      <c r="B118" s="35" t="s">
        <v>85</v>
      </c>
      <c r="C118" s="40">
        <f>SUM(C117)</f>
        <v>74500000</v>
      </c>
      <c r="D118" s="40">
        <f>SUM(D117)</f>
        <v>30150000</v>
      </c>
      <c r="E118" s="34"/>
      <c r="F118" s="34"/>
    </row>
    <row r="119" spans="2:6" ht="15" customHeight="1">
      <c r="B119" s="14"/>
      <c r="C119" s="62"/>
      <c r="D119" s="14"/>
      <c r="E119" s="14"/>
      <c r="F119" s="14"/>
    </row>
    <row r="120" spans="2:6">
      <c r="B120" s="153" t="s">
        <v>100</v>
      </c>
      <c r="C120" s="153"/>
      <c r="D120" s="153"/>
      <c r="E120" s="153"/>
      <c r="F120" s="153"/>
    </row>
    <row r="121" spans="2:6">
      <c r="B121" s="153"/>
      <c r="C121" s="153"/>
      <c r="D121" s="153"/>
      <c r="E121" s="153"/>
      <c r="F121" s="153"/>
    </row>
    <row r="122" spans="2:6">
      <c r="B122" s="35" t="s">
        <v>42</v>
      </c>
      <c r="C122" s="36">
        <f>+C111</f>
        <v>45838</v>
      </c>
      <c r="D122" s="36">
        <f>+D111</f>
        <v>45473</v>
      </c>
    </row>
    <row r="123" spans="2:6">
      <c r="B123" s="60" t="s">
        <v>28</v>
      </c>
      <c r="C123" s="61">
        <f>+EAN!C15</f>
        <v>84646230</v>
      </c>
      <c r="D123" s="61">
        <f>+EAN!D15</f>
        <v>37964896</v>
      </c>
    </row>
    <row r="124" spans="2:6">
      <c r="B124" s="35" t="s">
        <v>85</v>
      </c>
      <c r="C124" s="40">
        <f>SUM(C123)</f>
        <v>84646230</v>
      </c>
      <c r="D124" s="40">
        <f>SUM(D123)</f>
        <v>37964896</v>
      </c>
      <c r="E124" s="59"/>
      <c r="F124" s="59"/>
    </row>
    <row r="125" spans="2:6" ht="16.5" customHeight="1">
      <c r="B125" s="153" t="s">
        <v>101</v>
      </c>
      <c r="C125" s="153"/>
      <c r="D125" s="153"/>
      <c r="E125" s="153"/>
      <c r="F125" s="153"/>
    </row>
    <row r="126" spans="2:6">
      <c r="B126" s="153"/>
      <c r="C126" s="153"/>
      <c r="D126" s="153"/>
      <c r="E126" s="153"/>
      <c r="F126" s="153"/>
    </row>
    <row r="127" spans="2:6">
      <c r="B127" s="153"/>
      <c r="C127" s="153"/>
      <c r="D127" s="153"/>
      <c r="E127" s="153"/>
      <c r="F127" s="153"/>
    </row>
    <row r="128" spans="2:6">
      <c r="B128" s="35" t="s">
        <v>42</v>
      </c>
      <c r="C128" s="36">
        <f>+C122</f>
        <v>45838</v>
      </c>
      <c r="D128" s="36">
        <f>+D122</f>
        <v>45473</v>
      </c>
    </row>
    <row r="129" spans="1:14">
      <c r="B129" s="60" t="s">
        <v>102</v>
      </c>
      <c r="C129" s="61">
        <f>+EIE!C8</f>
        <v>36772183</v>
      </c>
      <c r="D129" s="61">
        <f>+EIE!D8</f>
        <v>-12019875.57</v>
      </c>
    </row>
    <row r="130" spans="1:14">
      <c r="B130" s="35" t="s">
        <v>85</v>
      </c>
      <c r="C130" s="40">
        <f>SUM(C129)</f>
        <v>36772183</v>
      </c>
      <c r="D130" s="40">
        <f>SUM(D129)</f>
        <v>-12019875.57</v>
      </c>
      <c r="E130" s="59"/>
    </row>
    <row r="131" spans="1:14">
      <c r="B131" s="153" t="s">
        <v>103</v>
      </c>
      <c r="C131" s="153"/>
      <c r="D131" s="153"/>
      <c r="E131" s="153"/>
      <c r="F131" s="153"/>
    </row>
    <row r="132" spans="1:14">
      <c r="B132" s="153"/>
      <c r="C132" s="153"/>
      <c r="D132" s="153"/>
      <c r="E132" s="153"/>
      <c r="F132" s="153"/>
    </row>
    <row r="133" spans="1:14">
      <c r="B133" s="34"/>
      <c r="C133" s="34"/>
      <c r="D133" s="34"/>
      <c r="E133" s="34"/>
      <c r="F133" s="34"/>
    </row>
    <row r="134" spans="1:14">
      <c r="B134" s="56" t="s">
        <v>104</v>
      </c>
      <c r="C134" s="97">
        <f>+C128</f>
        <v>45838</v>
      </c>
      <c r="D134" s="36">
        <f>+D128</f>
        <v>45473</v>
      </c>
    </row>
    <row r="135" spans="1:14" ht="14.25" customHeight="1">
      <c r="B135" s="103" t="s">
        <v>105</v>
      </c>
      <c r="C135" s="38">
        <v>15561</v>
      </c>
      <c r="D135" s="49">
        <v>77863</v>
      </c>
    </row>
    <row r="136" spans="1:14" ht="14.25" customHeight="1">
      <c r="B136" s="173" t="s">
        <v>665</v>
      </c>
      <c r="C136" s="38"/>
      <c r="D136" s="106">
        <v>15326524</v>
      </c>
    </row>
    <row r="137" spans="1:14">
      <c r="B137" s="35" t="s">
        <v>85</v>
      </c>
      <c r="C137" s="40">
        <f>SUM(C135:C136)</f>
        <v>15561</v>
      </c>
      <c r="D137" s="40">
        <f>SUM(D135:D136)</f>
        <v>15404387</v>
      </c>
      <c r="E137" s="63"/>
    </row>
    <row r="138" spans="1:14" ht="13.5" customHeight="1"/>
    <row r="139" spans="1:14" ht="13.5" customHeight="1">
      <c r="B139" s="56" t="s">
        <v>104</v>
      </c>
      <c r="C139" s="97">
        <v>45747</v>
      </c>
      <c r="D139" s="97">
        <v>45382</v>
      </c>
    </row>
    <row r="140" spans="1:14" ht="13.5" customHeight="1">
      <c r="B140" s="103" t="s">
        <v>250</v>
      </c>
      <c r="C140" s="38">
        <v>108</v>
      </c>
      <c r="D140" s="106">
        <v>0</v>
      </c>
    </row>
    <row r="141" spans="1:14" ht="13.5" customHeight="1">
      <c r="B141" s="35" t="s">
        <v>85</v>
      </c>
      <c r="C141" s="40">
        <f>SUM(C140:C140)</f>
        <v>108</v>
      </c>
      <c r="D141" s="40">
        <f>SUM(D140:D140)</f>
        <v>0</v>
      </c>
      <c r="J141" s="141"/>
      <c r="L141" s="102"/>
    </row>
    <row r="142" spans="1:14" ht="13.5" customHeight="1">
      <c r="B142" s="110"/>
      <c r="C142" s="111"/>
      <c r="D142" s="111"/>
    </row>
    <row r="143" spans="1:14">
      <c r="A143" s="6"/>
      <c r="B143" s="8" t="s">
        <v>106</v>
      </c>
      <c r="C143" s="8"/>
      <c r="D143" s="8"/>
      <c r="E143" s="8"/>
      <c r="F143" s="8"/>
      <c r="G143" s="8"/>
      <c r="H143" s="8"/>
      <c r="I143" s="8"/>
      <c r="J143" s="8"/>
      <c r="K143" s="8"/>
      <c r="L143" s="8"/>
      <c r="M143" s="8"/>
      <c r="N143" s="8"/>
    </row>
    <row r="144" spans="1:14">
      <c r="B144" s="9" t="s">
        <v>0</v>
      </c>
      <c r="C144" s="9"/>
      <c r="D144" s="9"/>
      <c r="E144" s="9"/>
      <c r="F144" s="9"/>
      <c r="G144" s="9"/>
      <c r="H144" s="9"/>
      <c r="I144" s="9"/>
      <c r="J144" s="9"/>
      <c r="K144" s="9"/>
      <c r="L144" s="9"/>
      <c r="M144" s="9"/>
      <c r="N144" s="9"/>
    </row>
    <row r="145" spans="1:15">
      <c r="B145" s="9" t="s">
        <v>107</v>
      </c>
      <c r="C145" s="9"/>
      <c r="D145" s="9"/>
      <c r="E145" s="9"/>
      <c r="F145" s="9"/>
      <c r="G145" s="9"/>
      <c r="H145" s="9"/>
      <c r="I145" s="9"/>
      <c r="J145" s="9"/>
      <c r="K145" s="9"/>
      <c r="L145" s="9"/>
      <c r="M145" s="9"/>
      <c r="N145" s="9"/>
      <c r="O145" s="10"/>
    </row>
    <row r="146" spans="1:15">
      <c r="B146" s="11">
        <f>+EAN!C7</f>
        <v>45838</v>
      </c>
      <c r="C146" s="9"/>
      <c r="D146" s="9"/>
      <c r="E146" s="9"/>
      <c r="F146" s="9"/>
      <c r="G146" s="9"/>
      <c r="H146" s="9"/>
      <c r="I146" s="9"/>
      <c r="J146" s="9"/>
      <c r="K146" s="9"/>
      <c r="L146" s="9"/>
      <c r="M146" s="9"/>
      <c r="N146" s="9"/>
      <c r="O146" s="7"/>
    </row>
    <row r="147" spans="1:15">
      <c r="B147" s="12"/>
      <c r="C147" s="13"/>
      <c r="D147" s="13"/>
      <c r="E147" s="13"/>
      <c r="F147" s="13"/>
      <c r="G147" s="13"/>
      <c r="H147" s="13"/>
      <c r="I147" s="13"/>
      <c r="J147" s="13"/>
      <c r="K147" s="13"/>
      <c r="L147" s="13"/>
      <c r="M147" s="13"/>
      <c r="N147" s="13"/>
      <c r="O147" s="7"/>
    </row>
    <row r="148" spans="1:15">
      <c r="B148" s="165" t="s">
        <v>664</v>
      </c>
      <c r="C148" s="165"/>
      <c r="D148" s="165"/>
      <c r="E148" s="165"/>
      <c r="F148" s="165"/>
      <c r="G148" s="165"/>
      <c r="H148" s="165"/>
      <c r="I148" s="165"/>
      <c r="J148" s="165"/>
      <c r="K148" s="165"/>
      <c r="L148" s="165"/>
      <c r="M148" s="165"/>
      <c r="N148" s="165"/>
      <c r="O148" s="7"/>
    </row>
    <row r="149" spans="1:15">
      <c r="B149" s="165"/>
      <c r="C149" s="165"/>
      <c r="D149" s="165"/>
      <c r="E149" s="165"/>
      <c r="F149" s="165"/>
      <c r="G149" s="165"/>
      <c r="H149" s="165"/>
      <c r="I149" s="165"/>
      <c r="J149" s="165"/>
      <c r="K149" s="165"/>
      <c r="L149" s="165"/>
      <c r="M149" s="165"/>
      <c r="N149" s="165"/>
      <c r="O149" s="7"/>
    </row>
    <row r="150" spans="1:15">
      <c r="B150" s="12"/>
      <c r="C150" s="13"/>
      <c r="D150" s="13"/>
      <c r="E150" s="13"/>
      <c r="F150" s="13"/>
      <c r="G150" s="13"/>
      <c r="H150" s="13"/>
      <c r="I150" s="13"/>
      <c r="J150" s="13"/>
      <c r="K150" s="13"/>
      <c r="L150" s="13"/>
      <c r="M150" s="13"/>
      <c r="N150" s="13"/>
      <c r="O150" s="7"/>
    </row>
    <row r="151" spans="1:15" ht="30">
      <c r="A151" s="14"/>
      <c r="B151" s="15" t="s">
        <v>108</v>
      </c>
      <c r="C151" s="15" t="s">
        <v>109</v>
      </c>
      <c r="D151" s="15" t="s">
        <v>110</v>
      </c>
      <c r="E151" s="15" t="s">
        <v>111</v>
      </c>
      <c r="F151" s="15" t="s">
        <v>112</v>
      </c>
      <c r="G151" s="15" t="s">
        <v>113</v>
      </c>
      <c r="H151" s="15" t="s">
        <v>114</v>
      </c>
      <c r="I151" s="15" t="s">
        <v>115</v>
      </c>
      <c r="J151" s="15" t="s">
        <v>116</v>
      </c>
      <c r="K151" s="15" t="s">
        <v>117</v>
      </c>
      <c r="L151" s="15" t="s">
        <v>118</v>
      </c>
      <c r="M151" s="15" t="s">
        <v>119</v>
      </c>
      <c r="N151" s="15" t="s">
        <v>120</v>
      </c>
      <c r="O151" s="14"/>
    </row>
    <row r="152" spans="1:15">
      <c r="B152" s="100" t="s">
        <v>629</v>
      </c>
      <c r="C152" t="s">
        <v>122</v>
      </c>
      <c r="D152" s="104"/>
      <c r="E152" t="s">
        <v>257</v>
      </c>
      <c r="F152"/>
      <c r="G152" t="s">
        <v>258</v>
      </c>
      <c r="H152" t="s">
        <v>124</v>
      </c>
      <c r="I152" t="s">
        <v>125</v>
      </c>
      <c r="J152" s="105">
        <v>243916928</v>
      </c>
      <c r="K152" s="105">
        <v>172063638</v>
      </c>
      <c r="L152" s="105">
        <v>174879606.61000001</v>
      </c>
      <c r="M152" s="172">
        <v>10.6</v>
      </c>
      <c r="N152" s="101" t="s">
        <v>7</v>
      </c>
    </row>
    <row r="153" spans="1:15">
      <c r="B153" s="100" t="s">
        <v>629</v>
      </c>
      <c r="C153" t="s">
        <v>122</v>
      </c>
      <c r="D153"/>
      <c r="E153" t="s">
        <v>257</v>
      </c>
      <c r="F153"/>
      <c r="G153" t="s">
        <v>259</v>
      </c>
      <c r="H153" t="s">
        <v>124</v>
      </c>
      <c r="I153" t="s">
        <v>125</v>
      </c>
      <c r="J153" s="105">
        <v>179350688</v>
      </c>
      <c r="K153" s="105">
        <v>126554710</v>
      </c>
      <c r="L153" s="105">
        <v>128588811</v>
      </c>
      <c r="M153" s="172">
        <v>10.6</v>
      </c>
      <c r="N153" s="101" t="s">
        <v>7</v>
      </c>
      <c r="O153"/>
    </row>
    <row r="154" spans="1:15">
      <c r="B154" s="100" t="s">
        <v>629</v>
      </c>
      <c r="C154" t="s">
        <v>122</v>
      </c>
      <c r="D154"/>
      <c r="E154" t="s">
        <v>257</v>
      </c>
      <c r="F154"/>
      <c r="G154" t="s">
        <v>260</v>
      </c>
      <c r="H154" t="s">
        <v>124</v>
      </c>
      <c r="I154" t="s">
        <v>125</v>
      </c>
      <c r="J154" s="105">
        <v>133436912</v>
      </c>
      <c r="K154" s="105">
        <v>94295566</v>
      </c>
      <c r="L154" s="105">
        <v>95673208.670000002</v>
      </c>
      <c r="M154" s="172">
        <v>10.59</v>
      </c>
      <c r="N154" s="101" t="s">
        <v>7</v>
      </c>
      <c r="O154"/>
    </row>
    <row r="155" spans="1:15">
      <c r="B155" s="100" t="s">
        <v>629</v>
      </c>
      <c r="C155" t="s">
        <v>122</v>
      </c>
      <c r="D155"/>
      <c r="E155" t="s">
        <v>257</v>
      </c>
      <c r="F155"/>
      <c r="G155" t="s">
        <v>261</v>
      </c>
      <c r="H155" t="s">
        <v>124</v>
      </c>
      <c r="I155" t="s">
        <v>125</v>
      </c>
      <c r="J155" s="105">
        <v>143480544</v>
      </c>
      <c r="K155" s="105">
        <v>103355906</v>
      </c>
      <c r="L155" s="105">
        <v>102872737.39</v>
      </c>
      <c r="M155" s="172">
        <v>10.59</v>
      </c>
      <c r="N155" s="101" t="s">
        <v>7</v>
      </c>
    </row>
    <row r="156" spans="1:15">
      <c r="B156" s="100" t="s">
        <v>629</v>
      </c>
      <c r="C156" t="s">
        <v>126</v>
      </c>
      <c r="D156"/>
      <c r="E156" t="s">
        <v>224</v>
      </c>
      <c r="F156" t="s">
        <v>123</v>
      </c>
      <c r="G156" t="s">
        <v>262</v>
      </c>
      <c r="H156" t="s">
        <v>127</v>
      </c>
      <c r="I156" t="s">
        <v>125</v>
      </c>
      <c r="J156" s="105">
        <v>34723288</v>
      </c>
      <c r="K156" s="105">
        <v>25685615</v>
      </c>
      <c r="L156" s="105">
        <v>25549646.140000001</v>
      </c>
      <c r="M156" s="172">
        <v>13</v>
      </c>
      <c r="N156" s="101" t="s">
        <v>7</v>
      </c>
    </row>
    <row r="157" spans="1:15">
      <c r="B157" s="100" t="s">
        <v>629</v>
      </c>
      <c r="C157" t="s">
        <v>126</v>
      </c>
      <c r="D157"/>
      <c r="E157" t="s">
        <v>224</v>
      </c>
      <c r="F157" t="s">
        <v>123</v>
      </c>
      <c r="G157" t="s">
        <v>263</v>
      </c>
      <c r="H157" t="s">
        <v>127</v>
      </c>
      <c r="I157" t="s">
        <v>125</v>
      </c>
      <c r="J157" s="105">
        <v>33102740</v>
      </c>
      <c r="K157" s="105">
        <v>25563477</v>
      </c>
      <c r="L157" s="105">
        <v>25570395.48</v>
      </c>
      <c r="M157" s="172">
        <v>13</v>
      </c>
      <c r="N157" s="101" t="s">
        <v>7</v>
      </c>
    </row>
    <row r="158" spans="1:15">
      <c r="B158" s="100" t="s">
        <v>629</v>
      </c>
      <c r="C158" t="s">
        <v>126</v>
      </c>
      <c r="D158"/>
      <c r="E158" t="s">
        <v>224</v>
      </c>
      <c r="F158" t="s">
        <v>123</v>
      </c>
      <c r="G158" t="s">
        <v>264</v>
      </c>
      <c r="H158" t="s">
        <v>127</v>
      </c>
      <c r="I158" t="s">
        <v>125</v>
      </c>
      <c r="J158" s="105">
        <v>66205480</v>
      </c>
      <c r="K158" s="105">
        <v>51162568</v>
      </c>
      <c r="L158" s="105">
        <v>51140840.75</v>
      </c>
      <c r="M158" s="172">
        <v>13</v>
      </c>
      <c r="N158" s="101" t="s">
        <v>7</v>
      </c>
    </row>
    <row r="159" spans="1:15">
      <c r="B159" s="100" t="s">
        <v>629</v>
      </c>
      <c r="C159" t="s">
        <v>126</v>
      </c>
      <c r="D159"/>
      <c r="E159" t="s">
        <v>224</v>
      </c>
      <c r="F159" t="s">
        <v>123</v>
      </c>
      <c r="G159" t="s">
        <v>265</v>
      </c>
      <c r="H159" t="s">
        <v>127</v>
      </c>
      <c r="I159" t="s">
        <v>125</v>
      </c>
      <c r="J159" s="105">
        <v>33102740</v>
      </c>
      <c r="K159" s="105">
        <v>25590189</v>
      </c>
      <c r="L159" s="105">
        <v>25570431.550000001</v>
      </c>
      <c r="M159" s="172">
        <v>13</v>
      </c>
      <c r="N159" s="101" t="s">
        <v>7</v>
      </c>
    </row>
    <row r="160" spans="1:15">
      <c r="B160" s="100" t="s">
        <v>629</v>
      </c>
      <c r="C160" t="s">
        <v>126</v>
      </c>
      <c r="D160"/>
      <c r="E160" t="s">
        <v>224</v>
      </c>
      <c r="F160" t="s">
        <v>123</v>
      </c>
      <c r="G160" t="s">
        <v>266</v>
      </c>
      <c r="H160" t="s">
        <v>127</v>
      </c>
      <c r="I160" t="s">
        <v>125</v>
      </c>
      <c r="J160" s="105">
        <v>566679456</v>
      </c>
      <c r="K160" s="105">
        <v>461132259</v>
      </c>
      <c r="L160" s="105">
        <v>460258346.14999998</v>
      </c>
      <c r="M160" s="172">
        <v>13</v>
      </c>
      <c r="N160" s="101" t="s">
        <v>7</v>
      </c>
    </row>
    <row r="161" spans="2:14">
      <c r="B161" s="100" t="s">
        <v>629</v>
      </c>
      <c r="C161" t="s">
        <v>126</v>
      </c>
      <c r="D161"/>
      <c r="E161" t="s">
        <v>224</v>
      </c>
      <c r="F161" t="s">
        <v>123</v>
      </c>
      <c r="G161" t="s">
        <v>267</v>
      </c>
      <c r="H161" t="s">
        <v>127</v>
      </c>
      <c r="I161" t="s">
        <v>125</v>
      </c>
      <c r="J161" s="105">
        <v>124224440</v>
      </c>
      <c r="K161" s="105">
        <v>107216878</v>
      </c>
      <c r="L161" s="105">
        <v>106578551.41</v>
      </c>
      <c r="M161" s="172">
        <v>12.49</v>
      </c>
      <c r="N161" s="101" t="s">
        <v>7</v>
      </c>
    </row>
    <row r="162" spans="2:14">
      <c r="B162" s="100" t="s">
        <v>629</v>
      </c>
      <c r="C162" t="s">
        <v>131</v>
      </c>
      <c r="D162"/>
      <c r="E162" t="s">
        <v>224</v>
      </c>
      <c r="F162" t="s">
        <v>123</v>
      </c>
      <c r="G162" t="s">
        <v>269</v>
      </c>
      <c r="H162" t="s">
        <v>132</v>
      </c>
      <c r="I162" t="s">
        <v>125</v>
      </c>
      <c r="J162" s="105">
        <v>72114851</v>
      </c>
      <c r="K162" s="105">
        <v>53696985</v>
      </c>
      <c r="L162" s="105">
        <v>53674310.939999998</v>
      </c>
      <c r="M162" s="172">
        <v>12</v>
      </c>
      <c r="N162" s="101" t="s">
        <v>7</v>
      </c>
    </row>
    <row r="163" spans="2:14">
      <c r="B163" s="100" t="s">
        <v>629</v>
      </c>
      <c r="C163" t="s">
        <v>131</v>
      </c>
      <c r="D163"/>
      <c r="E163" t="s">
        <v>224</v>
      </c>
      <c r="F163" t="s">
        <v>123</v>
      </c>
      <c r="G163" t="s">
        <v>270</v>
      </c>
      <c r="H163" t="s">
        <v>133</v>
      </c>
      <c r="I163" t="s">
        <v>125</v>
      </c>
      <c r="J163" s="105">
        <v>30013703</v>
      </c>
      <c r="K163" s="105">
        <v>20136985</v>
      </c>
      <c r="L163" s="105">
        <v>20430399.09</v>
      </c>
      <c r="M163" s="172">
        <v>12.5</v>
      </c>
      <c r="N163" s="101" t="s">
        <v>7</v>
      </c>
    </row>
    <row r="164" spans="2:14">
      <c r="B164" s="100" t="s">
        <v>629</v>
      </c>
      <c r="C164" t="s">
        <v>131</v>
      </c>
      <c r="D164"/>
      <c r="E164" t="s">
        <v>224</v>
      </c>
      <c r="F164" t="s">
        <v>123</v>
      </c>
      <c r="G164" t="s">
        <v>271</v>
      </c>
      <c r="H164" t="s">
        <v>134</v>
      </c>
      <c r="I164" t="s">
        <v>125</v>
      </c>
      <c r="J164" s="105">
        <v>82677466</v>
      </c>
      <c r="K164" s="105">
        <v>53148107</v>
      </c>
      <c r="L164" s="105">
        <v>53719381.469999999</v>
      </c>
      <c r="M164" s="172">
        <v>12.75</v>
      </c>
      <c r="N164" s="101" t="s">
        <v>7</v>
      </c>
    </row>
    <row r="165" spans="2:14">
      <c r="B165" s="100" t="s">
        <v>629</v>
      </c>
      <c r="C165" t="s">
        <v>131</v>
      </c>
      <c r="D165"/>
      <c r="E165" t="s">
        <v>224</v>
      </c>
      <c r="F165" t="s">
        <v>123</v>
      </c>
      <c r="G165" t="s">
        <v>272</v>
      </c>
      <c r="H165" t="s">
        <v>135</v>
      </c>
      <c r="I165" t="s">
        <v>125</v>
      </c>
      <c r="J165" s="105">
        <v>90157152</v>
      </c>
      <c r="K165" s="105">
        <v>60248548</v>
      </c>
      <c r="L165" s="105">
        <v>60802438.630000003</v>
      </c>
      <c r="M165" s="172">
        <v>12.6</v>
      </c>
      <c r="N165" s="101" t="s">
        <v>7</v>
      </c>
    </row>
    <row r="166" spans="2:14">
      <c r="B166" s="100" t="s">
        <v>629</v>
      </c>
      <c r="C166" t="s">
        <v>131</v>
      </c>
      <c r="D166"/>
      <c r="E166" t="s">
        <v>224</v>
      </c>
      <c r="F166" t="s">
        <v>123</v>
      </c>
      <c r="G166" t="s">
        <v>273</v>
      </c>
      <c r="H166" t="s">
        <v>136</v>
      </c>
      <c r="I166" t="s">
        <v>125</v>
      </c>
      <c r="J166" s="105">
        <v>74249998</v>
      </c>
      <c r="K166" s="105">
        <v>45208357</v>
      </c>
      <c r="L166" s="105">
        <v>45112919.109999999</v>
      </c>
      <c r="M166" s="172">
        <v>13</v>
      </c>
      <c r="N166" s="101" t="s">
        <v>7</v>
      </c>
    </row>
    <row r="167" spans="2:14">
      <c r="B167" s="100" t="s">
        <v>629</v>
      </c>
      <c r="C167" t="s">
        <v>131</v>
      </c>
      <c r="D167"/>
      <c r="E167" t="s">
        <v>224</v>
      </c>
      <c r="F167" t="s">
        <v>123</v>
      </c>
      <c r="G167" t="s">
        <v>274</v>
      </c>
      <c r="H167" t="s">
        <v>136</v>
      </c>
      <c r="I167" t="s">
        <v>125</v>
      </c>
      <c r="J167" s="105">
        <v>57750007</v>
      </c>
      <c r="K167" s="105">
        <v>35436300</v>
      </c>
      <c r="L167" s="105">
        <v>35089257.729999997</v>
      </c>
      <c r="M167" s="172">
        <v>13</v>
      </c>
      <c r="N167" s="101" t="s">
        <v>7</v>
      </c>
    </row>
    <row r="168" spans="2:14">
      <c r="B168" s="100" t="s">
        <v>629</v>
      </c>
      <c r="C168" t="s">
        <v>131</v>
      </c>
      <c r="D168"/>
      <c r="E168" t="s">
        <v>224</v>
      </c>
      <c r="F168" t="s">
        <v>123</v>
      </c>
      <c r="G168" t="s">
        <v>275</v>
      </c>
      <c r="H168" t="s">
        <v>136</v>
      </c>
      <c r="I168" t="s">
        <v>125</v>
      </c>
      <c r="J168" s="105">
        <v>28049995</v>
      </c>
      <c r="K168" s="105">
        <v>17242191</v>
      </c>
      <c r="L168" s="105">
        <v>17043411.539999999</v>
      </c>
      <c r="M168" s="172">
        <v>13</v>
      </c>
      <c r="N168" s="101" t="s">
        <v>7</v>
      </c>
    </row>
    <row r="169" spans="2:14">
      <c r="B169" s="100" t="s">
        <v>629</v>
      </c>
      <c r="C169" t="s">
        <v>131</v>
      </c>
      <c r="D169"/>
      <c r="E169" t="s">
        <v>224</v>
      </c>
      <c r="F169" t="s">
        <v>123</v>
      </c>
      <c r="G169" t="s">
        <v>276</v>
      </c>
      <c r="H169" t="s">
        <v>136</v>
      </c>
      <c r="I169" t="s">
        <v>125</v>
      </c>
      <c r="J169" s="105">
        <v>36299999</v>
      </c>
      <c r="K169" s="105">
        <v>22360438</v>
      </c>
      <c r="L169" s="105">
        <v>22056218.620000001</v>
      </c>
      <c r="M169" s="172">
        <v>13</v>
      </c>
      <c r="N169" s="101" t="s">
        <v>7</v>
      </c>
    </row>
    <row r="170" spans="2:14">
      <c r="B170" s="100" t="s">
        <v>629</v>
      </c>
      <c r="C170" t="s">
        <v>131</v>
      </c>
      <c r="D170"/>
      <c r="E170" t="s">
        <v>224</v>
      </c>
      <c r="F170" t="s">
        <v>123</v>
      </c>
      <c r="G170" t="s">
        <v>278</v>
      </c>
      <c r="H170" t="s">
        <v>138</v>
      </c>
      <c r="I170" t="s">
        <v>125</v>
      </c>
      <c r="J170" s="105">
        <v>47501922</v>
      </c>
      <c r="K170" s="105">
        <v>30085479</v>
      </c>
      <c r="L170" s="105">
        <v>30413734.09</v>
      </c>
      <c r="M170" s="172">
        <v>13</v>
      </c>
      <c r="N170" s="101" t="s">
        <v>7</v>
      </c>
    </row>
    <row r="171" spans="2:14">
      <c r="B171" s="100" t="s">
        <v>629</v>
      </c>
      <c r="C171" t="s">
        <v>131</v>
      </c>
      <c r="D171"/>
      <c r="E171" t="s">
        <v>224</v>
      </c>
      <c r="F171" t="s">
        <v>123</v>
      </c>
      <c r="G171" t="s">
        <v>279</v>
      </c>
      <c r="H171" t="s">
        <v>139</v>
      </c>
      <c r="I171" t="s">
        <v>125</v>
      </c>
      <c r="J171" s="105">
        <v>29135614</v>
      </c>
      <c r="K171" s="105">
        <v>20500769</v>
      </c>
      <c r="L171" s="105">
        <v>20048350.760000002</v>
      </c>
      <c r="M171" s="172">
        <v>12.35</v>
      </c>
      <c r="N171" s="101" t="s">
        <v>7</v>
      </c>
    </row>
    <row r="172" spans="2:14">
      <c r="B172" s="100" t="s">
        <v>629</v>
      </c>
      <c r="C172" t="s">
        <v>131</v>
      </c>
      <c r="D172"/>
      <c r="E172" t="s">
        <v>224</v>
      </c>
      <c r="F172" t="s">
        <v>123</v>
      </c>
      <c r="G172" t="s">
        <v>280</v>
      </c>
      <c r="H172" t="s">
        <v>139</v>
      </c>
      <c r="I172" t="s">
        <v>125</v>
      </c>
      <c r="J172" s="105">
        <v>43703421</v>
      </c>
      <c r="K172" s="105">
        <v>30791755</v>
      </c>
      <c r="L172" s="105">
        <v>30072307.48</v>
      </c>
      <c r="M172" s="172">
        <v>12.35</v>
      </c>
      <c r="N172" s="101" t="s">
        <v>7</v>
      </c>
    </row>
    <row r="173" spans="2:14">
      <c r="B173" s="100" t="s">
        <v>629</v>
      </c>
      <c r="C173" t="s">
        <v>131</v>
      </c>
      <c r="D173"/>
      <c r="E173" t="s">
        <v>224</v>
      </c>
      <c r="F173" t="s">
        <v>123</v>
      </c>
      <c r="G173" t="s">
        <v>281</v>
      </c>
      <c r="H173" t="s">
        <v>138</v>
      </c>
      <c r="I173" t="s">
        <v>125</v>
      </c>
      <c r="J173" s="105">
        <v>55418912</v>
      </c>
      <c r="K173" s="105">
        <v>35685616</v>
      </c>
      <c r="L173" s="105">
        <v>35484652.630000003</v>
      </c>
      <c r="M173" s="172">
        <v>13</v>
      </c>
      <c r="N173" s="101" t="s">
        <v>7</v>
      </c>
    </row>
    <row r="174" spans="2:14">
      <c r="B174" s="100" t="s">
        <v>629</v>
      </c>
      <c r="C174" t="s">
        <v>131</v>
      </c>
      <c r="D174"/>
      <c r="E174" t="s">
        <v>224</v>
      </c>
      <c r="F174" t="s">
        <v>123</v>
      </c>
      <c r="G174" t="s">
        <v>282</v>
      </c>
      <c r="H174" t="s">
        <v>136</v>
      </c>
      <c r="I174" t="s">
        <v>125</v>
      </c>
      <c r="J174" s="105">
        <v>80879453</v>
      </c>
      <c r="K174" s="105">
        <v>50854794</v>
      </c>
      <c r="L174" s="105">
        <v>50127992.890000001</v>
      </c>
      <c r="M174" s="172">
        <v>13</v>
      </c>
      <c r="N174" s="101" t="s">
        <v>7</v>
      </c>
    </row>
    <row r="175" spans="2:14">
      <c r="B175" s="100" t="s">
        <v>629</v>
      </c>
      <c r="C175" t="s">
        <v>131</v>
      </c>
      <c r="D175"/>
      <c r="E175" t="s">
        <v>224</v>
      </c>
      <c r="F175" t="s">
        <v>123</v>
      </c>
      <c r="G175" t="s">
        <v>283</v>
      </c>
      <c r="H175" t="s">
        <v>132</v>
      </c>
      <c r="I175" t="s">
        <v>125</v>
      </c>
      <c r="J175" s="105">
        <v>38127121</v>
      </c>
      <c r="K175" s="105">
        <v>30049315</v>
      </c>
      <c r="L175" s="105">
        <v>30381114.039999999</v>
      </c>
      <c r="M175" s="172">
        <v>12</v>
      </c>
      <c r="N175" s="101" t="s">
        <v>7</v>
      </c>
    </row>
    <row r="176" spans="2:14">
      <c r="B176" s="100" t="s">
        <v>629</v>
      </c>
      <c r="C176" t="s">
        <v>131</v>
      </c>
      <c r="D176"/>
      <c r="E176" t="s">
        <v>224</v>
      </c>
      <c r="F176" t="s">
        <v>123</v>
      </c>
      <c r="G176" t="s">
        <v>284</v>
      </c>
      <c r="H176" t="s">
        <v>132</v>
      </c>
      <c r="I176" t="s">
        <v>125</v>
      </c>
      <c r="J176" s="105">
        <v>62049312</v>
      </c>
      <c r="K176" s="105">
        <v>51397260</v>
      </c>
      <c r="L176" s="105">
        <v>50635457.689999998</v>
      </c>
      <c r="M176" s="172">
        <v>12</v>
      </c>
      <c r="N176" s="101" t="s">
        <v>7</v>
      </c>
    </row>
    <row r="177" spans="2:14">
      <c r="B177" s="100" t="s">
        <v>629</v>
      </c>
      <c r="C177" t="s">
        <v>131</v>
      </c>
      <c r="D177"/>
      <c r="E177" t="s">
        <v>224</v>
      </c>
      <c r="F177" t="s">
        <v>123</v>
      </c>
      <c r="G177" t="s">
        <v>285</v>
      </c>
      <c r="H177" t="s">
        <v>140</v>
      </c>
      <c r="I177" t="s">
        <v>125</v>
      </c>
      <c r="J177" s="105">
        <v>248131509</v>
      </c>
      <c r="K177" s="105">
        <v>203475343</v>
      </c>
      <c r="L177" s="105">
        <v>204907102.34999999</v>
      </c>
      <c r="M177" s="172">
        <v>11.5</v>
      </c>
      <c r="N177" s="101" t="s">
        <v>7</v>
      </c>
    </row>
    <row r="178" spans="2:14">
      <c r="B178" s="100" t="s">
        <v>629</v>
      </c>
      <c r="C178" t="s">
        <v>131</v>
      </c>
      <c r="D178"/>
      <c r="E178" t="s">
        <v>224</v>
      </c>
      <c r="F178" t="s">
        <v>123</v>
      </c>
      <c r="G178" t="s">
        <v>286</v>
      </c>
      <c r="H178" t="s">
        <v>132</v>
      </c>
      <c r="I178" t="s">
        <v>125</v>
      </c>
      <c r="J178" s="105">
        <v>121106850</v>
      </c>
      <c r="K178" s="105">
        <v>100920547</v>
      </c>
      <c r="L178" s="105">
        <v>101273769.45</v>
      </c>
      <c r="M178" s="172">
        <v>11.99</v>
      </c>
      <c r="N178" s="101" t="s">
        <v>7</v>
      </c>
    </row>
    <row r="179" spans="2:14">
      <c r="B179" s="100" t="s">
        <v>629</v>
      </c>
      <c r="C179" t="s">
        <v>131</v>
      </c>
      <c r="D179"/>
      <c r="E179" t="s">
        <v>224</v>
      </c>
      <c r="F179" t="s">
        <v>123</v>
      </c>
      <c r="G179" t="s">
        <v>287</v>
      </c>
      <c r="H179" t="s">
        <v>141</v>
      </c>
      <c r="I179" t="s">
        <v>125</v>
      </c>
      <c r="J179" s="105">
        <v>134280818</v>
      </c>
      <c r="K179" s="105">
        <v>101198628</v>
      </c>
      <c r="L179" s="105">
        <v>101331339.40000001</v>
      </c>
      <c r="M179" s="172">
        <v>12.5</v>
      </c>
      <c r="N179" s="101" t="s">
        <v>7</v>
      </c>
    </row>
    <row r="180" spans="2:14">
      <c r="B180" s="100" t="s">
        <v>629</v>
      </c>
      <c r="C180" t="s">
        <v>131</v>
      </c>
      <c r="D180"/>
      <c r="E180" t="s">
        <v>224</v>
      </c>
      <c r="F180" t="s">
        <v>123</v>
      </c>
      <c r="G180" t="s">
        <v>288</v>
      </c>
      <c r="H180" t="s">
        <v>141</v>
      </c>
      <c r="I180" t="s">
        <v>125</v>
      </c>
      <c r="J180" s="105">
        <v>268561647</v>
      </c>
      <c r="K180" s="105">
        <v>203150686</v>
      </c>
      <c r="L180" s="105">
        <v>202663691.02000001</v>
      </c>
      <c r="M180" s="172">
        <v>12.5</v>
      </c>
      <c r="N180" s="101" t="s">
        <v>7</v>
      </c>
    </row>
    <row r="181" spans="2:14">
      <c r="B181" s="100" t="s">
        <v>629</v>
      </c>
      <c r="C181" t="s">
        <v>131</v>
      </c>
      <c r="D181"/>
      <c r="E181" t="s">
        <v>224</v>
      </c>
      <c r="F181" t="s">
        <v>123</v>
      </c>
      <c r="G181" t="s">
        <v>289</v>
      </c>
      <c r="H181" t="s">
        <v>141</v>
      </c>
      <c r="I181" t="s">
        <v>125</v>
      </c>
      <c r="J181" s="105">
        <v>134280818</v>
      </c>
      <c r="K181" s="105">
        <v>102534246</v>
      </c>
      <c r="L181" s="105">
        <v>101328871.67</v>
      </c>
      <c r="M181" s="172">
        <v>12.5</v>
      </c>
      <c r="N181" s="101" t="s">
        <v>7</v>
      </c>
    </row>
    <row r="182" spans="2:14">
      <c r="B182" s="100" t="s">
        <v>629</v>
      </c>
      <c r="C182" t="s">
        <v>131</v>
      </c>
      <c r="D182"/>
      <c r="E182" t="s">
        <v>224</v>
      </c>
      <c r="F182" t="s">
        <v>123</v>
      </c>
      <c r="G182" t="s">
        <v>290</v>
      </c>
      <c r="H182" t="s">
        <v>241</v>
      </c>
      <c r="I182" t="s">
        <v>125</v>
      </c>
      <c r="J182" s="105">
        <v>49983458</v>
      </c>
      <c r="K182" s="105">
        <v>35516791</v>
      </c>
      <c r="L182" s="105">
        <v>35479975.520000003</v>
      </c>
      <c r="M182" s="172">
        <v>12.85</v>
      </c>
      <c r="N182" s="101" t="s">
        <v>7</v>
      </c>
    </row>
    <row r="183" spans="2:14">
      <c r="B183" s="100" t="s">
        <v>629</v>
      </c>
      <c r="C183" t="s">
        <v>131</v>
      </c>
      <c r="D183"/>
      <c r="E183" t="s">
        <v>224</v>
      </c>
      <c r="F183" t="s">
        <v>123</v>
      </c>
      <c r="G183" t="s">
        <v>291</v>
      </c>
      <c r="H183" t="s">
        <v>242</v>
      </c>
      <c r="I183" t="s">
        <v>125</v>
      </c>
      <c r="J183" s="105">
        <v>23667755</v>
      </c>
      <c r="K183" s="105">
        <v>19127533</v>
      </c>
      <c r="L183" s="105">
        <v>19401091.57</v>
      </c>
      <c r="M183" s="172">
        <v>12.24</v>
      </c>
      <c r="N183" s="101" t="s">
        <v>7</v>
      </c>
    </row>
    <row r="184" spans="2:14">
      <c r="B184" s="100" t="s">
        <v>629</v>
      </c>
      <c r="C184" t="s">
        <v>131</v>
      </c>
      <c r="D184"/>
      <c r="E184" t="s">
        <v>224</v>
      </c>
      <c r="F184" t="s">
        <v>123</v>
      </c>
      <c r="G184" t="s">
        <v>292</v>
      </c>
      <c r="H184" t="s">
        <v>133</v>
      </c>
      <c r="I184" t="s">
        <v>125</v>
      </c>
      <c r="J184" s="105">
        <v>30207194</v>
      </c>
      <c r="K184" s="105">
        <v>23157535</v>
      </c>
      <c r="L184" s="105">
        <v>23495557.239999998</v>
      </c>
      <c r="M184" s="172">
        <v>12.5</v>
      </c>
      <c r="N184" s="101" t="s">
        <v>7</v>
      </c>
    </row>
    <row r="185" spans="2:14">
      <c r="B185" s="100" t="s">
        <v>629</v>
      </c>
      <c r="C185" t="s">
        <v>131</v>
      </c>
      <c r="D185"/>
      <c r="E185" t="s">
        <v>224</v>
      </c>
      <c r="F185" t="s">
        <v>123</v>
      </c>
      <c r="G185" t="s">
        <v>631</v>
      </c>
      <c r="H185" t="s">
        <v>241</v>
      </c>
      <c r="I185" t="s">
        <v>125</v>
      </c>
      <c r="J185" s="105">
        <v>983006902</v>
      </c>
      <c r="K185" s="105">
        <v>746573942</v>
      </c>
      <c r="L185" s="105">
        <v>748127654.25</v>
      </c>
      <c r="M185" s="172">
        <v>12.85</v>
      </c>
      <c r="N185" s="101" t="s">
        <v>7</v>
      </c>
    </row>
    <row r="186" spans="2:14">
      <c r="B186" s="100" t="s">
        <v>629</v>
      </c>
      <c r="C186" t="s">
        <v>251</v>
      </c>
      <c r="D186" t="s">
        <v>663</v>
      </c>
      <c r="E186" t="s">
        <v>224</v>
      </c>
      <c r="F186" t="s">
        <v>123</v>
      </c>
      <c r="G186" t="s">
        <v>293</v>
      </c>
      <c r="H186" t="s">
        <v>143</v>
      </c>
      <c r="I186" t="s">
        <v>125</v>
      </c>
      <c r="J186" s="105">
        <v>1987294</v>
      </c>
      <c r="K186" s="105">
        <v>1024331</v>
      </c>
      <c r="L186" s="105">
        <v>1002317.14</v>
      </c>
      <c r="M186" s="172">
        <v>12</v>
      </c>
      <c r="N186" s="101" t="s">
        <v>7</v>
      </c>
    </row>
    <row r="187" spans="2:14">
      <c r="B187" s="100" t="s">
        <v>629</v>
      </c>
      <c r="C187" t="s">
        <v>251</v>
      </c>
      <c r="D187" t="s">
        <v>663</v>
      </c>
      <c r="E187" t="s">
        <v>224</v>
      </c>
      <c r="F187" t="s">
        <v>123</v>
      </c>
      <c r="G187" t="s">
        <v>294</v>
      </c>
      <c r="H187" t="s">
        <v>143</v>
      </c>
      <c r="I187" t="s">
        <v>125</v>
      </c>
      <c r="J187" s="105">
        <v>1957376</v>
      </c>
      <c r="K187" s="105">
        <v>1001312</v>
      </c>
      <c r="L187" s="105">
        <v>1002283.08</v>
      </c>
      <c r="M187" s="172">
        <v>12</v>
      </c>
      <c r="N187" s="101" t="s">
        <v>7</v>
      </c>
    </row>
    <row r="188" spans="2:14">
      <c r="B188" s="100" t="s">
        <v>629</v>
      </c>
      <c r="C188" t="s">
        <v>251</v>
      </c>
      <c r="D188" t="s">
        <v>663</v>
      </c>
      <c r="E188" t="s">
        <v>224</v>
      </c>
      <c r="F188" t="s">
        <v>123</v>
      </c>
      <c r="G188" t="s">
        <v>295</v>
      </c>
      <c r="H188" t="s">
        <v>143</v>
      </c>
      <c r="I188" t="s">
        <v>125</v>
      </c>
      <c r="J188" s="105">
        <v>3914752</v>
      </c>
      <c r="K188" s="105">
        <v>2004605</v>
      </c>
      <c r="L188" s="105">
        <v>2004589.59</v>
      </c>
      <c r="M188" s="172">
        <v>12</v>
      </c>
      <c r="N188" s="101" t="s">
        <v>7</v>
      </c>
    </row>
    <row r="189" spans="2:14">
      <c r="B189" s="100" t="s">
        <v>629</v>
      </c>
      <c r="C189" t="s">
        <v>251</v>
      </c>
      <c r="D189" t="s">
        <v>663</v>
      </c>
      <c r="E189" t="s">
        <v>224</v>
      </c>
      <c r="F189" t="s">
        <v>123</v>
      </c>
      <c r="G189" t="s">
        <v>296</v>
      </c>
      <c r="H189" t="s">
        <v>143</v>
      </c>
      <c r="I189" t="s">
        <v>125</v>
      </c>
      <c r="J189" s="105">
        <v>11744224</v>
      </c>
      <c r="K189" s="105">
        <v>6019724</v>
      </c>
      <c r="L189" s="105">
        <v>6013804.1500000004</v>
      </c>
      <c r="M189" s="172">
        <v>12</v>
      </c>
      <c r="N189" s="101" t="s">
        <v>7</v>
      </c>
    </row>
    <row r="190" spans="2:14">
      <c r="B190" s="100" t="s">
        <v>629</v>
      </c>
      <c r="C190" t="s">
        <v>251</v>
      </c>
      <c r="D190" t="s">
        <v>663</v>
      </c>
      <c r="E190" t="s">
        <v>224</v>
      </c>
      <c r="F190" t="s">
        <v>123</v>
      </c>
      <c r="G190" t="s">
        <v>297</v>
      </c>
      <c r="H190" t="s">
        <v>143</v>
      </c>
      <c r="I190" t="s">
        <v>125</v>
      </c>
      <c r="J190" s="105">
        <v>3914752</v>
      </c>
      <c r="K190" s="105">
        <v>2019070</v>
      </c>
      <c r="L190" s="105">
        <v>2004680.55</v>
      </c>
      <c r="M190" s="172">
        <v>12</v>
      </c>
      <c r="N190" s="101" t="s">
        <v>7</v>
      </c>
    </row>
    <row r="191" spans="2:14">
      <c r="B191" s="100" t="s">
        <v>629</v>
      </c>
      <c r="C191" t="s">
        <v>251</v>
      </c>
      <c r="D191" t="s">
        <v>663</v>
      </c>
      <c r="E191" t="s">
        <v>224</v>
      </c>
      <c r="F191" t="s">
        <v>123</v>
      </c>
      <c r="G191" t="s">
        <v>298</v>
      </c>
      <c r="H191" t="s">
        <v>143</v>
      </c>
      <c r="I191" t="s">
        <v>125</v>
      </c>
      <c r="J191" s="105">
        <v>5872096</v>
      </c>
      <c r="K191" s="105">
        <v>3037479</v>
      </c>
      <c r="L191" s="105">
        <v>3007031.3</v>
      </c>
      <c r="M191" s="172">
        <v>12</v>
      </c>
      <c r="N191" s="101" t="s">
        <v>7</v>
      </c>
    </row>
    <row r="192" spans="2:14">
      <c r="B192" s="100" t="s">
        <v>629</v>
      </c>
      <c r="C192" t="s">
        <v>251</v>
      </c>
      <c r="D192" t="s">
        <v>663</v>
      </c>
      <c r="E192" t="s">
        <v>224</v>
      </c>
      <c r="F192" t="s">
        <v>123</v>
      </c>
      <c r="G192" t="s">
        <v>299</v>
      </c>
      <c r="H192" t="s">
        <v>143</v>
      </c>
      <c r="I192" t="s">
        <v>125</v>
      </c>
      <c r="J192" s="105">
        <v>9786848</v>
      </c>
      <c r="K192" s="105">
        <v>5064111</v>
      </c>
      <c r="L192" s="105">
        <v>5011731.13</v>
      </c>
      <c r="M192" s="172">
        <v>12</v>
      </c>
      <c r="N192" s="101" t="s">
        <v>7</v>
      </c>
    </row>
    <row r="193" spans="2:15">
      <c r="B193" s="100" t="s">
        <v>629</v>
      </c>
      <c r="C193" t="s">
        <v>251</v>
      </c>
      <c r="D193" t="s">
        <v>663</v>
      </c>
      <c r="E193" t="s">
        <v>224</v>
      </c>
      <c r="F193" t="s">
        <v>123</v>
      </c>
      <c r="G193" t="s">
        <v>300</v>
      </c>
      <c r="H193" t="s">
        <v>143</v>
      </c>
      <c r="I193" t="s">
        <v>125</v>
      </c>
      <c r="J193" s="105">
        <v>3914752</v>
      </c>
      <c r="K193" s="105">
        <v>2036825</v>
      </c>
      <c r="L193" s="105">
        <v>2004693.92</v>
      </c>
      <c r="M193" s="172">
        <v>12</v>
      </c>
      <c r="N193" s="101" t="s">
        <v>7</v>
      </c>
      <c r="O193" s="102"/>
    </row>
    <row r="194" spans="2:15">
      <c r="B194" s="100" t="s">
        <v>629</v>
      </c>
      <c r="C194" t="s">
        <v>251</v>
      </c>
      <c r="D194" t="s">
        <v>663</v>
      </c>
      <c r="E194" t="s">
        <v>224</v>
      </c>
      <c r="F194" t="s">
        <v>123</v>
      </c>
      <c r="G194" t="s">
        <v>301</v>
      </c>
      <c r="H194" t="s">
        <v>143</v>
      </c>
      <c r="I194" t="s">
        <v>125</v>
      </c>
      <c r="J194" s="105">
        <v>1957376</v>
      </c>
      <c r="K194" s="105">
        <v>1019725</v>
      </c>
      <c r="L194" s="105">
        <v>1002343.27</v>
      </c>
      <c r="M194" s="172">
        <v>12</v>
      </c>
      <c r="N194" s="101" t="s">
        <v>7</v>
      </c>
      <c r="O194" s="102"/>
    </row>
    <row r="195" spans="2:15">
      <c r="B195" s="100" t="s">
        <v>629</v>
      </c>
      <c r="C195" t="s">
        <v>251</v>
      </c>
      <c r="D195" t="s">
        <v>663</v>
      </c>
      <c r="E195" t="s">
        <v>224</v>
      </c>
      <c r="F195" t="s">
        <v>123</v>
      </c>
      <c r="G195" t="s">
        <v>302</v>
      </c>
      <c r="H195" t="s">
        <v>143</v>
      </c>
      <c r="I195" t="s">
        <v>125</v>
      </c>
      <c r="J195" s="105">
        <v>1957376</v>
      </c>
      <c r="K195" s="105">
        <v>1021039</v>
      </c>
      <c r="L195" s="105">
        <v>1002338.37</v>
      </c>
      <c r="M195" s="172">
        <v>12</v>
      </c>
      <c r="N195" s="101" t="s">
        <v>7</v>
      </c>
    </row>
    <row r="196" spans="2:15">
      <c r="B196" s="100" t="s">
        <v>629</v>
      </c>
      <c r="C196" t="s">
        <v>251</v>
      </c>
      <c r="D196" t="s">
        <v>663</v>
      </c>
      <c r="E196" t="s">
        <v>224</v>
      </c>
      <c r="F196" t="s">
        <v>123</v>
      </c>
      <c r="G196" t="s">
        <v>303</v>
      </c>
      <c r="H196" t="s">
        <v>143</v>
      </c>
      <c r="I196" t="s">
        <v>125</v>
      </c>
      <c r="J196" s="105">
        <v>5872096</v>
      </c>
      <c r="K196" s="105">
        <v>3064110</v>
      </c>
      <c r="L196" s="105">
        <v>3006996.43</v>
      </c>
      <c r="M196" s="172">
        <v>12</v>
      </c>
      <c r="N196" s="101" t="s">
        <v>7</v>
      </c>
    </row>
    <row r="197" spans="2:15">
      <c r="B197" s="100" t="s">
        <v>629</v>
      </c>
      <c r="C197" t="s">
        <v>251</v>
      </c>
      <c r="D197" t="s">
        <v>663</v>
      </c>
      <c r="E197" t="s">
        <v>224</v>
      </c>
      <c r="F197" t="s">
        <v>123</v>
      </c>
      <c r="G197" t="s">
        <v>304</v>
      </c>
      <c r="H197" t="s">
        <v>143</v>
      </c>
      <c r="I197" t="s">
        <v>125</v>
      </c>
      <c r="J197" s="105">
        <v>5872096</v>
      </c>
      <c r="K197" s="105">
        <v>3072001</v>
      </c>
      <c r="L197" s="105">
        <v>3006954.1</v>
      </c>
      <c r="M197" s="172">
        <v>12</v>
      </c>
      <c r="N197" s="101" t="s">
        <v>7</v>
      </c>
    </row>
    <row r="198" spans="2:15">
      <c r="B198" s="100" t="s">
        <v>629</v>
      </c>
      <c r="C198" t="s">
        <v>251</v>
      </c>
      <c r="D198" t="s">
        <v>663</v>
      </c>
      <c r="E198" t="s">
        <v>224</v>
      </c>
      <c r="F198" t="s">
        <v>123</v>
      </c>
      <c r="G198" t="s">
        <v>305</v>
      </c>
      <c r="H198" t="s">
        <v>143</v>
      </c>
      <c r="I198" t="s">
        <v>125</v>
      </c>
      <c r="J198" s="105">
        <v>9637259</v>
      </c>
      <c r="K198" s="105">
        <v>5004932</v>
      </c>
      <c r="L198" s="105">
        <v>5011400.34</v>
      </c>
      <c r="M198" s="172">
        <v>12</v>
      </c>
      <c r="N198" s="101" t="s">
        <v>7</v>
      </c>
    </row>
    <row r="199" spans="2:15">
      <c r="B199" s="100" t="s">
        <v>629</v>
      </c>
      <c r="C199" t="s">
        <v>251</v>
      </c>
      <c r="D199" t="s">
        <v>663</v>
      </c>
      <c r="E199" t="s">
        <v>224</v>
      </c>
      <c r="F199" t="s">
        <v>123</v>
      </c>
      <c r="G199" t="s">
        <v>306</v>
      </c>
      <c r="H199" t="s">
        <v>143</v>
      </c>
      <c r="I199" t="s">
        <v>125</v>
      </c>
      <c r="J199" s="105">
        <v>19274518</v>
      </c>
      <c r="K199" s="105">
        <v>10118358</v>
      </c>
      <c r="L199" s="105">
        <v>10023458.369999999</v>
      </c>
      <c r="M199" s="172">
        <v>12</v>
      </c>
      <c r="N199" s="101" t="s">
        <v>7</v>
      </c>
    </row>
    <row r="200" spans="2:15">
      <c r="B200" s="100" t="s">
        <v>629</v>
      </c>
      <c r="C200" t="s">
        <v>251</v>
      </c>
      <c r="D200" t="s">
        <v>663</v>
      </c>
      <c r="E200" t="s">
        <v>224</v>
      </c>
      <c r="F200" t="s">
        <v>123</v>
      </c>
      <c r="G200" t="s">
        <v>307</v>
      </c>
      <c r="H200" t="s">
        <v>143</v>
      </c>
      <c r="I200" t="s">
        <v>125</v>
      </c>
      <c r="J200" s="105">
        <v>3854916</v>
      </c>
      <c r="K200" s="105">
        <v>2025643</v>
      </c>
      <c r="L200" s="105">
        <v>2004701.23</v>
      </c>
      <c r="M200" s="172">
        <v>12</v>
      </c>
      <c r="N200" s="101" t="s">
        <v>7</v>
      </c>
    </row>
    <row r="201" spans="2:15">
      <c r="B201" s="100" t="s">
        <v>629</v>
      </c>
      <c r="C201" t="s">
        <v>251</v>
      </c>
      <c r="D201" t="s">
        <v>663</v>
      </c>
      <c r="E201" t="s">
        <v>224</v>
      </c>
      <c r="F201" t="s">
        <v>123</v>
      </c>
      <c r="G201" t="s">
        <v>308</v>
      </c>
      <c r="H201" t="s">
        <v>143</v>
      </c>
      <c r="I201" t="s">
        <v>125</v>
      </c>
      <c r="J201" s="105">
        <v>3854916</v>
      </c>
      <c r="K201" s="105">
        <v>2029588</v>
      </c>
      <c r="L201" s="105">
        <v>2004704.81</v>
      </c>
      <c r="M201" s="172">
        <v>12</v>
      </c>
      <c r="N201" s="101" t="s">
        <v>7</v>
      </c>
    </row>
    <row r="202" spans="2:15">
      <c r="B202" s="100" t="s">
        <v>629</v>
      </c>
      <c r="C202" t="s">
        <v>251</v>
      </c>
      <c r="D202" t="s">
        <v>663</v>
      </c>
      <c r="E202" t="s">
        <v>224</v>
      </c>
      <c r="F202" t="s">
        <v>123</v>
      </c>
      <c r="G202" t="s">
        <v>309</v>
      </c>
      <c r="H202" t="s">
        <v>143</v>
      </c>
      <c r="I202" t="s">
        <v>125</v>
      </c>
      <c r="J202" s="105">
        <v>11564717</v>
      </c>
      <c r="K202" s="105">
        <v>6098630</v>
      </c>
      <c r="L202" s="105">
        <v>6014093.8099999996</v>
      </c>
      <c r="M202" s="172">
        <v>12</v>
      </c>
      <c r="N202" s="101" t="s">
        <v>7</v>
      </c>
    </row>
    <row r="203" spans="2:15">
      <c r="B203" s="100" t="s">
        <v>629</v>
      </c>
      <c r="C203" t="s">
        <v>251</v>
      </c>
      <c r="D203" t="s">
        <v>663</v>
      </c>
      <c r="E203" t="s">
        <v>224</v>
      </c>
      <c r="F203" t="s">
        <v>123</v>
      </c>
      <c r="G203" t="s">
        <v>310</v>
      </c>
      <c r="H203" t="s">
        <v>144</v>
      </c>
      <c r="I203" t="s">
        <v>125</v>
      </c>
      <c r="J203" s="105">
        <v>95248432</v>
      </c>
      <c r="K203" s="105">
        <v>51117367</v>
      </c>
      <c r="L203" s="105">
        <v>51116964.859999999</v>
      </c>
      <c r="M203" s="172">
        <v>12</v>
      </c>
      <c r="N203" s="101" t="s">
        <v>7</v>
      </c>
    </row>
    <row r="204" spans="2:15">
      <c r="B204" s="100" t="s">
        <v>629</v>
      </c>
      <c r="C204" t="s">
        <v>251</v>
      </c>
      <c r="D204" t="s">
        <v>663</v>
      </c>
      <c r="E204" t="s">
        <v>224</v>
      </c>
      <c r="F204" t="s">
        <v>123</v>
      </c>
      <c r="G204" t="s">
        <v>311</v>
      </c>
      <c r="H204" t="s">
        <v>143</v>
      </c>
      <c r="I204" t="s">
        <v>125</v>
      </c>
      <c r="J204" s="105">
        <v>32001546</v>
      </c>
      <c r="K204" s="105">
        <v>18349152</v>
      </c>
      <c r="L204" s="105">
        <v>18042341.449999999</v>
      </c>
      <c r="M204" s="172">
        <v>12</v>
      </c>
      <c r="N204" s="101" t="s">
        <v>7</v>
      </c>
    </row>
    <row r="205" spans="2:15">
      <c r="B205" s="100" t="s">
        <v>629</v>
      </c>
      <c r="C205" t="s">
        <v>251</v>
      </c>
      <c r="D205" t="s">
        <v>663</v>
      </c>
      <c r="E205" t="s">
        <v>224</v>
      </c>
      <c r="F205" t="s">
        <v>123</v>
      </c>
      <c r="G205" t="s">
        <v>312</v>
      </c>
      <c r="H205" t="s">
        <v>145</v>
      </c>
      <c r="I205" t="s">
        <v>125</v>
      </c>
      <c r="J205" s="105">
        <v>36452789</v>
      </c>
      <c r="K205" s="105">
        <v>19820499</v>
      </c>
      <c r="L205" s="105">
        <v>20315993</v>
      </c>
      <c r="M205" s="172">
        <v>8.5</v>
      </c>
      <c r="N205" s="101" t="s">
        <v>7</v>
      </c>
    </row>
    <row r="206" spans="2:15">
      <c r="B206" s="100" t="s">
        <v>629</v>
      </c>
      <c r="C206" t="s">
        <v>251</v>
      </c>
      <c r="D206" t="s">
        <v>663</v>
      </c>
      <c r="E206" t="s">
        <v>224</v>
      </c>
      <c r="F206" t="s">
        <v>123</v>
      </c>
      <c r="G206" t="s">
        <v>313</v>
      </c>
      <c r="H206" t="s">
        <v>146</v>
      </c>
      <c r="I206" t="s">
        <v>125</v>
      </c>
      <c r="J206" s="105">
        <v>672252064</v>
      </c>
      <c r="K206" s="105">
        <v>385487670</v>
      </c>
      <c r="L206" s="105">
        <v>384606038.89999998</v>
      </c>
      <c r="M206" s="172">
        <v>9.75</v>
      </c>
      <c r="N206" s="101" t="s">
        <v>7</v>
      </c>
    </row>
    <row r="207" spans="2:15">
      <c r="B207" s="100" t="s">
        <v>629</v>
      </c>
      <c r="C207" t="s">
        <v>251</v>
      </c>
      <c r="D207" t="s">
        <v>663</v>
      </c>
      <c r="E207" t="s">
        <v>224</v>
      </c>
      <c r="F207" t="s">
        <v>123</v>
      </c>
      <c r="G207" t="s">
        <v>314</v>
      </c>
      <c r="H207" t="s">
        <v>143</v>
      </c>
      <c r="I207" t="s">
        <v>125</v>
      </c>
      <c r="J207" s="105">
        <v>557076171</v>
      </c>
      <c r="K207" s="105">
        <v>330867944</v>
      </c>
      <c r="L207" s="105">
        <v>330759280.16000003</v>
      </c>
      <c r="M207" s="172">
        <v>12</v>
      </c>
      <c r="N207" s="101" t="s">
        <v>7</v>
      </c>
    </row>
    <row r="208" spans="2:15">
      <c r="B208" s="100" t="s">
        <v>629</v>
      </c>
      <c r="C208" t="s">
        <v>251</v>
      </c>
      <c r="D208" t="s">
        <v>663</v>
      </c>
      <c r="E208" t="s">
        <v>224</v>
      </c>
      <c r="F208" t="s">
        <v>123</v>
      </c>
      <c r="G208" t="s">
        <v>315</v>
      </c>
      <c r="H208" t="s">
        <v>143</v>
      </c>
      <c r="I208" t="s">
        <v>125</v>
      </c>
      <c r="J208" s="105">
        <v>253216433</v>
      </c>
      <c r="K208" s="105">
        <v>152761643</v>
      </c>
      <c r="L208" s="105">
        <v>150354394.62</v>
      </c>
      <c r="M208" s="172">
        <v>12</v>
      </c>
      <c r="N208" s="101" t="s">
        <v>7</v>
      </c>
    </row>
    <row r="209" spans="2:14">
      <c r="B209" s="100" t="s">
        <v>629</v>
      </c>
      <c r="C209" t="s">
        <v>251</v>
      </c>
      <c r="D209" t="s">
        <v>663</v>
      </c>
      <c r="E209" t="s">
        <v>224</v>
      </c>
      <c r="F209" t="s">
        <v>123</v>
      </c>
      <c r="G209" t="s">
        <v>316</v>
      </c>
      <c r="H209" t="s">
        <v>143</v>
      </c>
      <c r="I209" t="s">
        <v>125</v>
      </c>
      <c r="J209" s="105">
        <v>315676490</v>
      </c>
      <c r="K209" s="105">
        <v>198968000</v>
      </c>
      <c r="L209" s="105">
        <v>194074363.71000001</v>
      </c>
      <c r="M209" s="172">
        <v>11.02</v>
      </c>
      <c r="N209" s="101" t="s">
        <v>7</v>
      </c>
    </row>
    <row r="210" spans="2:14">
      <c r="B210" s="100" t="s">
        <v>629</v>
      </c>
      <c r="C210" t="s">
        <v>251</v>
      </c>
      <c r="D210" t="s">
        <v>663</v>
      </c>
      <c r="E210" t="s">
        <v>224</v>
      </c>
      <c r="F210" t="s">
        <v>123</v>
      </c>
      <c r="G210" t="s">
        <v>317</v>
      </c>
      <c r="H210" t="s">
        <v>145</v>
      </c>
      <c r="I210" t="s">
        <v>125</v>
      </c>
      <c r="J210" s="105">
        <v>458890524</v>
      </c>
      <c r="K210" s="105">
        <v>269437808</v>
      </c>
      <c r="L210" s="105">
        <v>270899530.00999999</v>
      </c>
      <c r="M210" s="172">
        <v>10</v>
      </c>
      <c r="N210" s="101" t="s">
        <v>7</v>
      </c>
    </row>
    <row r="211" spans="2:14">
      <c r="B211" s="100" t="s">
        <v>629</v>
      </c>
      <c r="C211" t="s">
        <v>251</v>
      </c>
      <c r="D211" t="s">
        <v>663</v>
      </c>
      <c r="E211" t="s">
        <v>224</v>
      </c>
      <c r="F211" t="s">
        <v>123</v>
      </c>
      <c r="G211" t="s">
        <v>318</v>
      </c>
      <c r="H211" t="s">
        <v>143</v>
      </c>
      <c r="I211" t="s">
        <v>125</v>
      </c>
      <c r="J211" s="105">
        <v>63011294</v>
      </c>
      <c r="K211" s="105">
        <v>39827386</v>
      </c>
      <c r="L211" s="105">
        <v>39539936.789999999</v>
      </c>
      <c r="M211" s="172">
        <v>10.95</v>
      </c>
      <c r="N211" s="101" t="s">
        <v>7</v>
      </c>
    </row>
    <row r="212" spans="2:14">
      <c r="B212" s="100" t="s">
        <v>629</v>
      </c>
      <c r="C212" t="s">
        <v>251</v>
      </c>
      <c r="D212" t="s">
        <v>663</v>
      </c>
      <c r="E212" t="s">
        <v>224</v>
      </c>
      <c r="F212" t="s">
        <v>123</v>
      </c>
      <c r="G212" t="s">
        <v>319</v>
      </c>
      <c r="H212" t="s">
        <v>320</v>
      </c>
      <c r="I212" t="s">
        <v>125</v>
      </c>
      <c r="J212" s="105">
        <v>938041950</v>
      </c>
      <c r="K212" s="105">
        <v>630911236</v>
      </c>
      <c r="L212" s="105">
        <v>627359710.67999995</v>
      </c>
      <c r="M212" s="172">
        <v>8.4</v>
      </c>
      <c r="N212" s="101" t="s">
        <v>7</v>
      </c>
    </row>
    <row r="213" spans="2:14">
      <c r="B213" s="100" t="s">
        <v>629</v>
      </c>
      <c r="C213" t="s">
        <v>251</v>
      </c>
      <c r="D213" t="s">
        <v>663</v>
      </c>
      <c r="E213" t="s">
        <v>224</v>
      </c>
      <c r="F213" t="s">
        <v>123</v>
      </c>
      <c r="G213" t="s">
        <v>321</v>
      </c>
      <c r="H213" t="s">
        <v>145</v>
      </c>
      <c r="I213" t="s">
        <v>125</v>
      </c>
      <c r="J213" s="105">
        <v>7860893</v>
      </c>
      <c r="K213" s="105">
        <v>5076850</v>
      </c>
      <c r="L213" s="105">
        <v>5044187.03</v>
      </c>
      <c r="M213" s="172">
        <v>8.5</v>
      </c>
      <c r="N213" s="101" t="s">
        <v>7</v>
      </c>
    </row>
    <row r="214" spans="2:14">
      <c r="B214" s="100" t="s">
        <v>629</v>
      </c>
      <c r="C214" t="s">
        <v>251</v>
      </c>
      <c r="D214" t="s">
        <v>663</v>
      </c>
      <c r="E214" t="s">
        <v>224</v>
      </c>
      <c r="F214" t="s">
        <v>123</v>
      </c>
      <c r="G214" t="s">
        <v>632</v>
      </c>
      <c r="H214" t="s">
        <v>146</v>
      </c>
      <c r="I214" t="s">
        <v>125</v>
      </c>
      <c r="J214" s="105">
        <v>623635624</v>
      </c>
      <c r="K214" s="105">
        <v>412919977</v>
      </c>
      <c r="L214" s="105">
        <v>410030776.04000002</v>
      </c>
      <c r="M214" s="172">
        <v>9.1999999999999993</v>
      </c>
      <c r="N214" s="101" t="s">
        <v>7</v>
      </c>
    </row>
    <row r="215" spans="2:14">
      <c r="B215" s="100" t="s">
        <v>629</v>
      </c>
      <c r="C215" t="s">
        <v>251</v>
      </c>
      <c r="D215" t="s">
        <v>663</v>
      </c>
      <c r="E215" t="s">
        <v>224</v>
      </c>
      <c r="F215" t="s">
        <v>123</v>
      </c>
      <c r="G215" t="s">
        <v>633</v>
      </c>
      <c r="H215" t="s">
        <v>320</v>
      </c>
      <c r="I215" t="s">
        <v>125</v>
      </c>
      <c r="J215" s="105">
        <v>12243339</v>
      </c>
      <c r="K215" s="105">
        <v>7918119</v>
      </c>
      <c r="L215" s="105">
        <v>8003281.6399999997</v>
      </c>
      <c r="M215" s="172">
        <v>9.64</v>
      </c>
      <c r="N215" s="101" t="s">
        <v>7</v>
      </c>
    </row>
    <row r="216" spans="2:14">
      <c r="B216" s="100" t="s">
        <v>629</v>
      </c>
      <c r="C216" t="s">
        <v>251</v>
      </c>
      <c r="D216" t="s">
        <v>663</v>
      </c>
      <c r="E216" t="s">
        <v>224</v>
      </c>
      <c r="F216" t="s">
        <v>123</v>
      </c>
      <c r="G216" t="s">
        <v>634</v>
      </c>
      <c r="H216" t="s">
        <v>146</v>
      </c>
      <c r="I216" t="s">
        <v>125</v>
      </c>
      <c r="J216" s="105">
        <v>7795443</v>
      </c>
      <c r="K216" s="105">
        <v>5196226</v>
      </c>
      <c r="L216" s="105">
        <v>5126524.82</v>
      </c>
      <c r="M216" s="172">
        <v>9.1999999999999993</v>
      </c>
      <c r="N216" s="101" t="s">
        <v>7</v>
      </c>
    </row>
    <row r="217" spans="2:14">
      <c r="B217" s="100" t="s">
        <v>629</v>
      </c>
      <c r="C217" t="s">
        <v>147</v>
      </c>
      <c r="D217"/>
      <c r="E217" t="s">
        <v>224</v>
      </c>
      <c r="F217" t="s">
        <v>123</v>
      </c>
      <c r="G217" t="s">
        <v>322</v>
      </c>
      <c r="H217" t="s">
        <v>148</v>
      </c>
      <c r="I217" t="s">
        <v>125</v>
      </c>
      <c r="J217" s="105">
        <v>188960819</v>
      </c>
      <c r="K217" s="105">
        <v>145848151</v>
      </c>
      <c r="L217" s="105">
        <v>148347767.06</v>
      </c>
      <c r="M217" s="172">
        <v>11.22</v>
      </c>
      <c r="N217" s="101" t="s">
        <v>7</v>
      </c>
    </row>
    <row r="218" spans="2:14">
      <c r="B218" s="100" t="s">
        <v>629</v>
      </c>
      <c r="C218" t="s">
        <v>149</v>
      </c>
      <c r="D218"/>
      <c r="E218" t="s">
        <v>224</v>
      </c>
      <c r="F218" t="s">
        <v>123</v>
      </c>
      <c r="G218" t="s">
        <v>324</v>
      </c>
      <c r="H218" t="s">
        <v>151</v>
      </c>
      <c r="I218" t="s">
        <v>125</v>
      </c>
      <c r="J218" s="105">
        <v>1523560</v>
      </c>
      <c r="K218" s="105">
        <v>1021862</v>
      </c>
      <c r="L218" s="105">
        <v>1004949.4</v>
      </c>
      <c r="M218" s="172">
        <v>14</v>
      </c>
      <c r="N218" s="101" t="s">
        <v>7</v>
      </c>
    </row>
    <row r="219" spans="2:14">
      <c r="B219" s="100" t="s">
        <v>629</v>
      </c>
      <c r="C219" t="s">
        <v>149</v>
      </c>
      <c r="D219"/>
      <c r="E219" t="s">
        <v>224</v>
      </c>
      <c r="F219" t="s">
        <v>123</v>
      </c>
      <c r="G219" t="s">
        <v>325</v>
      </c>
      <c r="H219" t="s">
        <v>152</v>
      </c>
      <c r="I219" t="s">
        <v>125</v>
      </c>
      <c r="J219" s="105">
        <v>1564448</v>
      </c>
      <c r="K219" s="105">
        <v>1016284</v>
      </c>
      <c r="L219" s="105">
        <v>1032175.26</v>
      </c>
      <c r="M219" s="172">
        <v>14.15</v>
      </c>
      <c r="N219" s="101" t="s">
        <v>7</v>
      </c>
    </row>
    <row r="220" spans="2:14">
      <c r="B220" s="100" t="s">
        <v>629</v>
      </c>
      <c r="C220" t="s">
        <v>149</v>
      </c>
      <c r="D220"/>
      <c r="E220" t="s">
        <v>224</v>
      </c>
      <c r="F220" t="s">
        <v>123</v>
      </c>
      <c r="G220" t="s">
        <v>326</v>
      </c>
      <c r="H220" t="s">
        <v>153</v>
      </c>
      <c r="I220" t="s">
        <v>125</v>
      </c>
      <c r="J220" s="105">
        <v>18692664</v>
      </c>
      <c r="K220" s="105">
        <v>10000002</v>
      </c>
      <c r="L220" s="105">
        <v>10221758.550000001</v>
      </c>
      <c r="M220" s="172">
        <v>13.1</v>
      </c>
      <c r="N220" s="101" t="s">
        <v>7</v>
      </c>
    </row>
    <row r="221" spans="2:14">
      <c r="B221" s="100" t="s">
        <v>629</v>
      </c>
      <c r="C221" t="s">
        <v>149</v>
      </c>
      <c r="D221"/>
      <c r="E221" t="s">
        <v>224</v>
      </c>
      <c r="F221" t="s">
        <v>123</v>
      </c>
      <c r="G221" t="s">
        <v>327</v>
      </c>
      <c r="H221" t="s">
        <v>153</v>
      </c>
      <c r="I221" t="s">
        <v>125</v>
      </c>
      <c r="J221" s="105">
        <v>41123846</v>
      </c>
      <c r="K221" s="105">
        <v>22023691</v>
      </c>
      <c r="L221" s="105">
        <v>22488115.949999999</v>
      </c>
      <c r="M221" s="172">
        <v>13.1</v>
      </c>
      <c r="N221" s="101" t="s">
        <v>7</v>
      </c>
    </row>
    <row r="222" spans="2:14">
      <c r="B222" s="100" t="s">
        <v>629</v>
      </c>
      <c r="C222" t="s">
        <v>149</v>
      </c>
      <c r="D222"/>
      <c r="E222" t="s">
        <v>224</v>
      </c>
      <c r="F222" t="s">
        <v>123</v>
      </c>
      <c r="G222" t="s">
        <v>328</v>
      </c>
      <c r="H222" t="s">
        <v>151</v>
      </c>
      <c r="I222" t="s">
        <v>125</v>
      </c>
      <c r="J222" s="105">
        <v>5954624</v>
      </c>
      <c r="K222" s="105">
        <v>4130412</v>
      </c>
      <c r="L222" s="105">
        <v>4019701.3</v>
      </c>
      <c r="M222" s="172">
        <v>14</v>
      </c>
      <c r="N222" s="101" t="s">
        <v>7</v>
      </c>
    </row>
    <row r="223" spans="2:14">
      <c r="B223" s="100" t="s">
        <v>629</v>
      </c>
      <c r="C223" t="s">
        <v>149</v>
      </c>
      <c r="D223"/>
      <c r="E223" t="s">
        <v>224</v>
      </c>
      <c r="F223" t="s">
        <v>123</v>
      </c>
      <c r="G223" t="s">
        <v>330</v>
      </c>
      <c r="H223" t="s">
        <v>153</v>
      </c>
      <c r="I223" t="s">
        <v>125</v>
      </c>
      <c r="J223" s="105">
        <v>14431557</v>
      </c>
      <c r="K223" s="105">
        <v>8002870</v>
      </c>
      <c r="L223" s="105">
        <v>8177399.2800000003</v>
      </c>
      <c r="M223" s="172">
        <v>13.1</v>
      </c>
      <c r="N223" s="101" t="s">
        <v>7</v>
      </c>
    </row>
    <row r="224" spans="2:14">
      <c r="B224" s="100" t="s">
        <v>629</v>
      </c>
      <c r="C224" t="s">
        <v>149</v>
      </c>
      <c r="D224"/>
      <c r="E224" t="s">
        <v>224</v>
      </c>
      <c r="F224" t="s">
        <v>123</v>
      </c>
      <c r="G224" t="s">
        <v>331</v>
      </c>
      <c r="H224" t="s">
        <v>151</v>
      </c>
      <c r="I224" t="s">
        <v>125</v>
      </c>
      <c r="J224" s="105">
        <v>70942460</v>
      </c>
      <c r="K224" s="105">
        <v>51112329</v>
      </c>
      <c r="L224" s="105">
        <v>50247833.140000001</v>
      </c>
      <c r="M224" s="172">
        <v>14</v>
      </c>
      <c r="N224" s="101" t="s">
        <v>7</v>
      </c>
    </row>
    <row r="225" spans="2:14">
      <c r="B225" s="100" t="s">
        <v>629</v>
      </c>
      <c r="C225" t="s">
        <v>149</v>
      </c>
      <c r="D225"/>
      <c r="E225" t="s">
        <v>224</v>
      </c>
      <c r="F225" t="s">
        <v>123</v>
      </c>
      <c r="G225" t="s">
        <v>332</v>
      </c>
      <c r="H225" t="s">
        <v>154</v>
      </c>
      <c r="I225" t="s">
        <v>125</v>
      </c>
      <c r="J225" s="105">
        <v>25351500</v>
      </c>
      <c r="K225" s="105">
        <v>13009546</v>
      </c>
      <c r="L225" s="105">
        <v>13223019.02</v>
      </c>
      <c r="M225" s="172">
        <v>13.4</v>
      </c>
      <c r="N225" s="101" t="s">
        <v>7</v>
      </c>
    </row>
    <row r="226" spans="2:14">
      <c r="B226" s="100" t="s">
        <v>629</v>
      </c>
      <c r="C226" t="s">
        <v>149</v>
      </c>
      <c r="D226"/>
      <c r="E226" t="s">
        <v>224</v>
      </c>
      <c r="F226" t="s">
        <v>123</v>
      </c>
      <c r="G226" t="s">
        <v>333</v>
      </c>
      <c r="H226" t="s">
        <v>155</v>
      </c>
      <c r="I226" t="s">
        <v>125</v>
      </c>
      <c r="J226" s="105">
        <v>23786242.469999999</v>
      </c>
      <c r="K226" s="105">
        <v>12983058</v>
      </c>
      <c r="L226" s="105">
        <v>13193177.460000001</v>
      </c>
      <c r="M226" s="172">
        <v>13.15</v>
      </c>
      <c r="N226" s="101" t="s">
        <v>7</v>
      </c>
    </row>
    <row r="227" spans="2:14">
      <c r="B227" s="100" t="s">
        <v>629</v>
      </c>
      <c r="C227" t="s">
        <v>149</v>
      </c>
      <c r="D227"/>
      <c r="E227" t="s">
        <v>224</v>
      </c>
      <c r="F227" t="s">
        <v>123</v>
      </c>
      <c r="G227" t="s">
        <v>335</v>
      </c>
      <c r="H227" t="s">
        <v>155</v>
      </c>
      <c r="I227" t="s">
        <v>125</v>
      </c>
      <c r="J227" s="105">
        <v>125784821.92</v>
      </c>
      <c r="K227" s="105">
        <v>70025218</v>
      </c>
      <c r="L227" s="105">
        <v>71557699.109999999</v>
      </c>
      <c r="M227" s="172">
        <v>13.15</v>
      </c>
      <c r="N227" s="101" t="s">
        <v>7</v>
      </c>
    </row>
    <row r="228" spans="2:14">
      <c r="B228" s="100" t="s">
        <v>629</v>
      </c>
      <c r="C228" t="s">
        <v>149</v>
      </c>
      <c r="D228"/>
      <c r="E228" t="s">
        <v>224</v>
      </c>
      <c r="F228" t="s">
        <v>123</v>
      </c>
      <c r="G228" t="s">
        <v>336</v>
      </c>
      <c r="H228" t="s">
        <v>155</v>
      </c>
      <c r="I228" t="s">
        <v>125</v>
      </c>
      <c r="J228" s="105">
        <v>75470893.150000006</v>
      </c>
      <c r="K228" s="105">
        <v>43044073</v>
      </c>
      <c r="L228" s="105">
        <v>42937544.479999997</v>
      </c>
      <c r="M228" s="172">
        <v>13.15</v>
      </c>
      <c r="N228" s="101" t="s">
        <v>7</v>
      </c>
    </row>
    <row r="229" spans="2:14">
      <c r="B229" s="100" t="s">
        <v>629</v>
      </c>
      <c r="C229" t="s">
        <v>149</v>
      </c>
      <c r="D229"/>
      <c r="E229" t="s">
        <v>224</v>
      </c>
      <c r="F229" t="s">
        <v>123</v>
      </c>
      <c r="G229" t="s">
        <v>337</v>
      </c>
      <c r="H229" t="s">
        <v>155</v>
      </c>
      <c r="I229" t="s">
        <v>125</v>
      </c>
      <c r="J229" s="105">
        <v>104084324.66</v>
      </c>
      <c r="K229" s="105">
        <v>59595172</v>
      </c>
      <c r="L229" s="105">
        <v>60317728.100000001</v>
      </c>
      <c r="M229" s="172">
        <v>13.15</v>
      </c>
      <c r="N229" s="101" t="s">
        <v>7</v>
      </c>
    </row>
    <row r="230" spans="2:14">
      <c r="B230" s="100" t="s">
        <v>629</v>
      </c>
      <c r="C230" t="s">
        <v>149</v>
      </c>
      <c r="D230"/>
      <c r="E230" t="s">
        <v>224</v>
      </c>
      <c r="F230" t="s">
        <v>123</v>
      </c>
      <c r="G230" t="s">
        <v>339</v>
      </c>
      <c r="H230" t="s">
        <v>156</v>
      </c>
      <c r="I230" t="s">
        <v>125</v>
      </c>
      <c r="J230" s="105">
        <v>342720414</v>
      </c>
      <c r="K230" s="105">
        <v>294568493</v>
      </c>
      <c r="L230" s="105">
        <v>296310077.81999999</v>
      </c>
      <c r="M230" s="172">
        <v>11.5</v>
      </c>
      <c r="N230" s="101" t="s">
        <v>7</v>
      </c>
    </row>
    <row r="231" spans="2:14">
      <c r="B231" s="100" t="s">
        <v>629</v>
      </c>
      <c r="C231" t="s">
        <v>149</v>
      </c>
      <c r="D231"/>
      <c r="E231" t="s">
        <v>224</v>
      </c>
      <c r="F231" t="s">
        <v>123</v>
      </c>
      <c r="G231" t="s">
        <v>340</v>
      </c>
      <c r="H231" t="s">
        <v>157</v>
      </c>
      <c r="I231" t="s">
        <v>125</v>
      </c>
      <c r="J231" s="105">
        <v>85667132</v>
      </c>
      <c r="K231" s="105">
        <v>50774590</v>
      </c>
      <c r="L231" s="105">
        <v>50846389.469999999</v>
      </c>
      <c r="M231" s="172">
        <v>13.15</v>
      </c>
      <c r="N231" s="101" t="s">
        <v>7</v>
      </c>
    </row>
    <row r="232" spans="2:14">
      <c r="B232" s="100" t="s">
        <v>629</v>
      </c>
      <c r="C232" t="s">
        <v>149</v>
      </c>
      <c r="D232"/>
      <c r="E232" t="s">
        <v>224</v>
      </c>
      <c r="F232" t="s">
        <v>123</v>
      </c>
      <c r="G232" t="s">
        <v>341</v>
      </c>
      <c r="H232" t="s">
        <v>158</v>
      </c>
      <c r="I232" t="s">
        <v>125</v>
      </c>
      <c r="J232" s="105">
        <v>81787672</v>
      </c>
      <c r="K232" s="105">
        <v>51228766</v>
      </c>
      <c r="L232" s="105">
        <v>51103460.399999999</v>
      </c>
      <c r="M232" s="172">
        <v>13</v>
      </c>
      <c r="N232" s="101" t="s">
        <v>7</v>
      </c>
    </row>
    <row r="233" spans="2:14">
      <c r="B233" s="100" t="s">
        <v>629</v>
      </c>
      <c r="C233" t="s">
        <v>149</v>
      </c>
      <c r="D233"/>
      <c r="E233" t="s">
        <v>224</v>
      </c>
      <c r="F233" t="s">
        <v>123</v>
      </c>
      <c r="G233" t="s">
        <v>342</v>
      </c>
      <c r="H233" t="s">
        <v>152</v>
      </c>
      <c r="I233" t="s">
        <v>125</v>
      </c>
      <c r="J233" s="105">
        <v>194898144</v>
      </c>
      <c r="K233" s="105">
        <v>154383484</v>
      </c>
      <c r="L233" s="105">
        <v>157111649.31999999</v>
      </c>
      <c r="M233" s="172">
        <v>100.25</v>
      </c>
      <c r="N233" s="101" t="s">
        <v>7</v>
      </c>
    </row>
    <row r="234" spans="2:14">
      <c r="B234" s="100" t="s">
        <v>629</v>
      </c>
      <c r="C234" t="s">
        <v>149</v>
      </c>
      <c r="D234"/>
      <c r="E234" t="s">
        <v>224</v>
      </c>
      <c r="F234" t="s">
        <v>123</v>
      </c>
      <c r="G234" t="s">
        <v>343</v>
      </c>
      <c r="H234" t="s">
        <v>155</v>
      </c>
      <c r="I234" t="s">
        <v>125</v>
      </c>
      <c r="J234" s="105">
        <v>33315733</v>
      </c>
      <c r="K234" s="105">
        <v>21248795</v>
      </c>
      <c r="L234" s="105">
        <v>21093083.559999999</v>
      </c>
      <c r="M234" s="172">
        <v>12.15</v>
      </c>
      <c r="N234" s="101" t="s">
        <v>7</v>
      </c>
    </row>
    <row r="235" spans="2:14">
      <c r="B235" s="100" t="s">
        <v>629</v>
      </c>
      <c r="C235" t="s">
        <v>149</v>
      </c>
      <c r="D235"/>
      <c r="E235" t="s">
        <v>224</v>
      </c>
      <c r="F235" t="s">
        <v>123</v>
      </c>
      <c r="G235" t="s">
        <v>344</v>
      </c>
      <c r="H235" t="s">
        <v>345</v>
      </c>
      <c r="I235" t="s">
        <v>125</v>
      </c>
      <c r="J235" s="105">
        <v>3295548</v>
      </c>
      <c r="K235" s="105">
        <v>2028822</v>
      </c>
      <c r="L235" s="105">
        <v>2008782.09</v>
      </c>
      <c r="M235" s="172">
        <v>13.15</v>
      </c>
      <c r="N235" s="101" t="s">
        <v>7</v>
      </c>
    </row>
    <row r="236" spans="2:14">
      <c r="B236" s="100" t="s">
        <v>629</v>
      </c>
      <c r="C236" t="s">
        <v>149</v>
      </c>
      <c r="D236"/>
      <c r="E236" t="s">
        <v>224</v>
      </c>
      <c r="F236" t="s">
        <v>123</v>
      </c>
      <c r="G236" t="s">
        <v>346</v>
      </c>
      <c r="H236" t="s">
        <v>347</v>
      </c>
      <c r="I236" t="s">
        <v>125</v>
      </c>
      <c r="J236" s="105">
        <v>26730901</v>
      </c>
      <c r="K236" s="105">
        <v>22042493</v>
      </c>
      <c r="L236" s="105">
        <v>22487854.050000001</v>
      </c>
      <c r="M236" s="172">
        <v>11.75</v>
      </c>
      <c r="N236" s="101" t="s">
        <v>7</v>
      </c>
    </row>
    <row r="237" spans="2:14">
      <c r="B237" s="100" t="s">
        <v>629</v>
      </c>
      <c r="C237" t="s">
        <v>149</v>
      </c>
      <c r="D237"/>
      <c r="E237" t="s">
        <v>224</v>
      </c>
      <c r="F237" t="s">
        <v>123</v>
      </c>
      <c r="G237" t="s">
        <v>348</v>
      </c>
      <c r="H237" t="s">
        <v>154</v>
      </c>
      <c r="I237" t="s">
        <v>125</v>
      </c>
      <c r="J237" s="105">
        <v>3499322</v>
      </c>
      <c r="K237" s="105">
        <v>2055067</v>
      </c>
      <c r="L237" s="105">
        <v>2034400.82</v>
      </c>
      <c r="M237" s="172">
        <v>13.4</v>
      </c>
      <c r="N237" s="101" t="s">
        <v>7</v>
      </c>
    </row>
    <row r="238" spans="2:14">
      <c r="B238" s="100" t="s">
        <v>629</v>
      </c>
      <c r="C238" t="s">
        <v>149</v>
      </c>
      <c r="D238"/>
      <c r="E238" t="s">
        <v>224</v>
      </c>
      <c r="F238" t="s">
        <v>123</v>
      </c>
      <c r="G238" t="s">
        <v>349</v>
      </c>
      <c r="H238" t="s">
        <v>350</v>
      </c>
      <c r="I238" t="s">
        <v>125</v>
      </c>
      <c r="J238" s="105">
        <v>23425203</v>
      </c>
      <c r="K238" s="105">
        <v>20341232</v>
      </c>
      <c r="L238" s="105">
        <v>20147876.190000001</v>
      </c>
      <c r="M238" s="172">
        <v>11.56</v>
      </c>
      <c r="N238" s="101" t="s">
        <v>7</v>
      </c>
    </row>
    <row r="239" spans="2:14">
      <c r="B239" s="100" t="s">
        <v>629</v>
      </c>
      <c r="C239" t="s">
        <v>149</v>
      </c>
      <c r="D239"/>
      <c r="E239" t="s">
        <v>224</v>
      </c>
      <c r="F239" t="s">
        <v>123</v>
      </c>
      <c r="G239" t="s">
        <v>351</v>
      </c>
      <c r="H239" t="s">
        <v>352</v>
      </c>
      <c r="I239" t="s">
        <v>125</v>
      </c>
      <c r="J239" s="105">
        <v>12999150</v>
      </c>
      <c r="K239" s="105">
        <v>7139760</v>
      </c>
      <c r="L239" s="105">
        <v>7066059.7599999998</v>
      </c>
      <c r="M239" s="172">
        <v>13.75</v>
      </c>
      <c r="N239" s="101" t="s">
        <v>7</v>
      </c>
    </row>
    <row r="240" spans="2:14">
      <c r="B240" s="100" t="s">
        <v>629</v>
      </c>
      <c r="C240" t="s">
        <v>149</v>
      </c>
      <c r="D240"/>
      <c r="E240" t="s">
        <v>224</v>
      </c>
      <c r="F240" t="s">
        <v>123</v>
      </c>
      <c r="G240" t="s">
        <v>353</v>
      </c>
      <c r="H240" t="s">
        <v>155</v>
      </c>
      <c r="I240" t="s">
        <v>125</v>
      </c>
      <c r="J240" s="105">
        <v>38405188</v>
      </c>
      <c r="K240" s="105">
        <v>24240000</v>
      </c>
      <c r="L240" s="105">
        <v>24756847.199999999</v>
      </c>
      <c r="M240" s="172">
        <v>12.86</v>
      </c>
      <c r="N240" s="101" t="s">
        <v>7</v>
      </c>
    </row>
    <row r="241" spans="2:14">
      <c r="B241" s="100" t="s">
        <v>629</v>
      </c>
      <c r="C241" t="s">
        <v>149</v>
      </c>
      <c r="D241"/>
      <c r="E241" t="s">
        <v>224</v>
      </c>
      <c r="F241" t="s">
        <v>123</v>
      </c>
      <c r="G241" t="s">
        <v>354</v>
      </c>
      <c r="H241" t="s">
        <v>156</v>
      </c>
      <c r="I241" t="s">
        <v>125</v>
      </c>
      <c r="J241" s="105">
        <v>54789042</v>
      </c>
      <c r="K241" s="105">
        <v>50315068</v>
      </c>
      <c r="L241" s="105">
        <v>51087248.149999999</v>
      </c>
      <c r="M241" s="172">
        <v>11.5</v>
      </c>
      <c r="N241" s="101" t="s">
        <v>7</v>
      </c>
    </row>
    <row r="242" spans="2:14">
      <c r="B242" s="100" t="s">
        <v>629</v>
      </c>
      <c r="C242" t="s">
        <v>149</v>
      </c>
      <c r="D242"/>
      <c r="E242" t="s">
        <v>224</v>
      </c>
      <c r="F242" t="s">
        <v>123</v>
      </c>
      <c r="G242" t="s">
        <v>635</v>
      </c>
      <c r="H242" t="s">
        <v>636</v>
      </c>
      <c r="I242" t="s">
        <v>125</v>
      </c>
      <c r="J242" s="105">
        <v>20089506</v>
      </c>
      <c r="K242" s="105">
        <v>19017958</v>
      </c>
      <c r="L242" s="105">
        <v>19411795.350000001</v>
      </c>
      <c r="M242" s="172">
        <v>11.5</v>
      </c>
      <c r="N242" s="101" t="s">
        <v>7</v>
      </c>
    </row>
    <row r="243" spans="2:14">
      <c r="B243" s="100" t="s">
        <v>629</v>
      </c>
      <c r="C243" t="s">
        <v>149</v>
      </c>
      <c r="D243"/>
      <c r="E243" t="s">
        <v>224</v>
      </c>
      <c r="F243" t="s">
        <v>123</v>
      </c>
      <c r="G243" t="s">
        <v>637</v>
      </c>
      <c r="H243" t="s">
        <v>638</v>
      </c>
      <c r="I243" t="s">
        <v>125</v>
      </c>
      <c r="J243" s="105">
        <v>63743495</v>
      </c>
      <c r="K243" s="105">
        <v>50941092</v>
      </c>
      <c r="L243" s="105">
        <v>50514468.130000003</v>
      </c>
      <c r="M243" s="172">
        <v>12.13</v>
      </c>
      <c r="N243" s="101" t="s">
        <v>7</v>
      </c>
    </row>
    <row r="244" spans="2:14">
      <c r="B244" s="100" t="s">
        <v>629</v>
      </c>
      <c r="C244" t="s">
        <v>149</v>
      </c>
      <c r="D244"/>
      <c r="E244" t="s">
        <v>224</v>
      </c>
      <c r="F244" t="s">
        <v>123</v>
      </c>
      <c r="G244" t="s">
        <v>639</v>
      </c>
      <c r="H244" t="s">
        <v>350</v>
      </c>
      <c r="I244" t="s">
        <v>125</v>
      </c>
      <c r="J244" s="105">
        <v>25123245</v>
      </c>
      <c r="K244" s="105">
        <v>22304535</v>
      </c>
      <c r="L244" s="105">
        <v>22128150.739999998</v>
      </c>
      <c r="M244" s="172">
        <v>11.74</v>
      </c>
      <c r="N244" s="101" t="s">
        <v>7</v>
      </c>
    </row>
    <row r="245" spans="2:14">
      <c r="B245" s="100" t="s">
        <v>629</v>
      </c>
      <c r="C245" t="s">
        <v>240</v>
      </c>
      <c r="D245"/>
      <c r="E245" t="s">
        <v>257</v>
      </c>
      <c r="F245"/>
      <c r="G245" t="s">
        <v>355</v>
      </c>
      <c r="H245" t="s">
        <v>243</v>
      </c>
      <c r="I245" t="s">
        <v>125</v>
      </c>
      <c r="J245" s="105">
        <v>1508493154</v>
      </c>
      <c r="K245" s="105">
        <v>1000000000</v>
      </c>
      <c r="L245" s="105">
        <v>1022095463.24</v>
      </c>
      <c r="M245" s="172">
        <v>10</v>
      </c>
      <c r="N245" s="101" t="s">
        <v>7</v>
      </c>
    </row>
    <row r="246" spans="2:14">
      <c r="B246" s="100" t="s">
        <v>629</v>
      </c>
      <c r="C246" t="s">
        <v>630</v>
      </c>
      <c r="D246"/>
      <c r="E246" t="s">
        <v>257</v>
      </c>
      <c r="F246" t="s">
        <v>123</v>
      </c>
      <c r="G246" t="s">
        <v>640</v>
      </c>
      <c r="H246" t="s">
        <v>641</v>
      </c>
      <c r="I246" t="s">
        <v>125</v>
      </c>
      <c r="J246" s="105">
        <v>1256630139</v>
      </c>
      <c r="K246" s="105">
        <v>1000465753</v>
      </c>
      <c r="L246" s="105">
        <v>1012758458.34</v>
      </c>
      <c r="M246" s="172">
        <v>8.5</v>
      </c>
      <c r="N246" s="101" t="s">
        <v>7</v>
      </c>
    </row>
    <row r="247" spans="2:14">
      <c r="B247" s="100" t="s">
        <v>629</v>
      </c>
      <c r="C247" t="s">
        <v>630</v>
      </c>
      <c r="D247"/>
      <c r="E247" t="s">
        <v>257</v>
      </c>
      <c r="F247" t="s">
        <v>123</v>
      </c>
      <c r="G247" t="s">
        <v>642</v>
      </c>
      <c r="H247" t="s">
        <v>641</v>
      </c>
      <c r="I247" t="s">
        <v>125</v>
      </c>
      <c r="J247" s="105">
        <v>1256630139</v>
      </c>
      <c r="K247" s="105">
        <v>1006986300</v>
      </c>
      <c r="L247" s="105">
        <v>1012802528.05</v>
      </c>
      <c r="M247" s="172">
        <v>8.5</v>
      </c>
      <c r="N247" s="101" t="s">
        <v>7</v>
      </c>
    </row>
    <row r="248" spans="2:14">
      <c r="B248" s="100" t="s">
        <v>223</v>
      </c>
      <c r="C248" t="s">
        <v>252</v>
      </c>
      <c r="D248"/>
      <c r="E248" t="s">
        <v>224</v>
      </c>
      <c r="F248"/>
      <c r="G248" t="s">
        <v>356</v>
      </c>
      <c r="H248" t="s">
        <v>357</v>
      </c>
      <c r="I248" t="s">
        <v>125</v>
      </c>
      <c r="J248" s="105">
        <v>110442848</v>
      </c>
      <c r="K248" s="105">
        <v>89799551</v>
      </c>
      <c r="L248" s="105">
        <v>89183710.810000002</v>
      </c>
      <c r="M248" s="172">
        <v>9.25</v>
      </c>
      <c r="N248" s="101" t="s">
        <v>7</v>
      </c>
    </row>
    <row r="249" spans="2:14">
      <c r="B249" s="100" t="s">
        <v>223</v>
      </c>
      <c r="C249" t="s">
        <v>252</v>
      </c>
      <c r="D249"/>
      <c r="E249" t="s">
        <v>224</v>
      </c>
      <c r="F249"/>
      <c r="G249" t="s">
        <v>358</v>
      </c>
      <c r="H249" t="s">
        <v>357</v>
      </c>
      <c r="I249" t="s">
        <v>125</v>
      </c>
      <c r="J249" s="105">
        <v>89895340</v>
      </c>
      <c r="K249" s="105">
        <v>72787535</v>
      </c>
      <c r="L249" s="105">
        <v>72269652.150000006</v>
      </c>
      <c r="M249" s="172">
        <v>9.49</v>
      </c>
      <c r="N249" s="101" t="s">
        <v>7</v>
      </c>
    </row>
    <row r="250" spans="2:14">
      <c r="B250" s="100" t="s">
        <v>223</v>
      </c>
      <c r="C250" t="s">
        <v>252</v>
      </c>
      <c r="D250"/>
      <c r="E250" t="s">
        <v>224</v>
      </c>
      <c r="F250"/>
      <c r="G250" t="s">
        <v>359</v>
      </c>
      <c r="H250" t="s">
        <v>360</v>
      </c>
      <c r="I250" t="s">
        <v>125</v>
      </c>
      <c r="J250" s="105">
        <v>11830001</v>
      </c>
      <c r="K250" s="105">
        <v>10509651</v>
      </c>
      <c r="L250" s="105">
        <v>10381833.33</v>
      </c>
      <c r="M250" s="172">
        <v>100.89</v>
      </c>
      <c r="N250" s="101" t="s">
        <v>7</v>
      </c>
    </row>
    <row r="251" spans="2:14">
      <c r="B251" s="100" t="s">
        <v>223</v>
      </c>
      <c r="C251" t="s">
        <v>252</v>
      </c>
      <c r="D251"/>
      <c r="E251" t="s">
        <v>224</v>
      </c>
      <c r="F251"/>
      <c r="G251" t="s">
        <v>643</v>
      </c>
      <c r="H251" t="s">
        <v>360</v>
      </c>
      <c r="I251" t="s">
        <v>125</v>
      </c>
      <c r="J251" s="105">
        <v>11373754</v>
      </c>
      <c r="K251" s="105">
        <v>10213083</v>
      </c>
      <c r="L251" s="105">
        <v>10315998.039999999</v>
      </c>
      <c r="M251" s="172">
        <v>9.15</v>
      </c>
      <c r="N251" s="101" t="s">
        <v>7</v>
      </c>
    </row>
    <row r="252" spans="2:14">
      <c r="B252" s="100" t="s">
        <v>223</v>
      </c>
      <c r="C252" t="s">
        <v>252</v>
      </c>
      <c r="D252"/>
      <c r="E252" t="s">
        <v>224</v>
      </c>
      <c r="F252"/>
      <c r="G252" t="s">
        <v>644</v>
      </c>
      <c r="H252" t="s">
        <v>360</v>
      </c>
      <c r="I252" t="s">
        <v>125</v>
      </c>
      <c r="J252" s="105">
        <v>853031507</v>
      </c>
      <c r="K252" s="105">
        <v>772749759</v>
      </c>
      <c r="L252" s="105">
        <v>778767645.03999996</v>
      </c>
      <c r="M252" s="172">
        <v>8.5</v>
      </c>
      <c r="N252" s="101" t="s">
        <v>7</v>
      </c>
    </row>
    <row r="253" spans="2:14">
      <c r="B253" s="100" t="s">
        <v>128</v>
      </c>
      <c r="C253" t="s">
        <v>159</v>
      </c>
      <c r="D253"/>
      <c r="E253" t="s">
        <v>224</v>
      </c>
      <c r="F253" t="s">
        <v>123</v>
      </c>
      <c r="G253" t="s">
        <v>361</v>
      </c>
      <c r="H253" t="s">
        <v>160</v>
      </c>
      <c r="I253" t="s">
        <v>125</v>
      </c>
      <c r="J253" s="105">
        <v>24947672</v>
      </c>
      <c r="K253" s="105">
        <v>15058561</v>
      </c>
      <c r="L253" s="105">
        <v>15239148.23</v>
      </c>
      <c r="M253" s="172">
        <v>9.5</v>
      </c>
      <c r="N253" s="101" t="s">
        <v>7</v>
      </c>
    </row>
    <row r="254" spans="2:14">
      <c r="B254" s="100" t="s">
        <v>128</v>
      </c>
      <c r="C254" t="s">
        <v>159</v>
      </c>
      <c r="D254"/>
      <c r="E254" t="s">
        <v>224</v>
      </c>
      <c r="F254" t="s">
        <v>123</v>
      </c>
      <c r="G254" t="s">
        <v>362</v>
      </c>
      <c r="H254" t="s">
        <v>160</v>
      </c>
      <c r="I254" t="s">
        <v>125</v>
      </c>
      <c r="J254" s="105">
        <v>1663180</v>
      </c>
      <c r="K254" s="105">
        <v>1005464</v>
      </c>
      <c r="L254" s="105">
        <v>1015962.35</v>
      </c>
      <c r="M254" s="172">
        <v>9.5</v>
      </c>
      <c r="N254" s="101" t="s">
        <v>7</v>
      </c>
    </row>
    <row r="255" spans="2:14">
      <c r="B255" s="100" t="s">
        <v>128</v>
      </c>
      <c r="C255" t="s">
        <v>159</v>
      </c>
      <c r="D255"/>
      <c r="E255" t="s">
        <v>224</v>
      </c>
      <c r="F255" t="s">
        <v>123</v>
      </c>
      <c r="G255" t="s">
        <v>363</v>
      </c>
      <c r="H255" t="s">
        <v>160</v>
      </c>
      <c r="I255" t="s">
        <v>125</v>
      </c>
      <c r="J255" s="105">
        <v>1663180</v>
      </c>
      <c r="K255" s="105">
        <v>1005985</v>
      </c>
      <c r="L255" s="105">
        <v>1015968.15</v>
      </c>
      <c r="M255" s="172">
        <v>9.5</v>
      </c>
      <c r="N255" s="101" t="s">
        <v>7</v>
      </c>
    </row>
    <row r="256" spans="2:14">
      <c r="B256" s="100" t="s">
        <v>128</v>
      </c>
      <c r="C256" t="s">
        <v>159</v>
      </c>
      <c r="D256"/>
      <c r="E256" t="s">
        <v>224</v>
      </c>
      <c r="F256" t="s">
        <v>123</v>
      </c>
      <c r="G256" t="s">
        <v>364</v>
      </c>
      <c r="H256" t="s">
        <v>160</v>
      </c>
      <c r="I256" t="s">
        <v>125</v>
      </c>
      <c r="J256" s="105">
        <v>1663180</v>
      </c>
      <c r="K256" s="105">
        <v>1006249</v>
      </c>
      <c r="L256" s="105">
        <v>1015970.97</v>
      </c>
      <c r="M256" s="172">
        <v>9.5</v>
      </c>
      <c r="N256" s="101" t="s">
        <v>7</v>
      </c>
    </row>
    <row r="257" spans="2:14">
      <c r="B257" s="100" t="s">
        <v>128</v>
      </c>
      <c r="C257" t="s">
        <v>159</v>
      </c>
      <c r="D257"/>
      <c r="E257" t="s">
        <v>224</v>
      </c>
      <c r="F257" t="s">
        <v>123</v>
      </c>
      <c r="G257" t="s">
        <v>365</v>
      </c>
      <c r="H257" t="s">
        <v>160</v>
      </c>
      <c r="I257" t="s">
        <v>125</v>
      </c>
      <c r="J257" s="105">
        <v>1663180</v>
      </c>
      <c r="K257" s="105">
        <v>1006249</v>
      </c>
      <c r="L257" s="105">
        <v>1015970.97</v>
      </c>
      <c r="M257" s="172">
        <v>9.5</v>
      </c>
      <c r="N257" s="101" t="s">
        <v>7</v>
      </c>
    </row>
    <row r="258" spans="2:14">
      <c r="B258" s="100" t="s">
        <v>128</v>
      </c>
      <c r="C258" t="s">
        <v>159</v>
      </c>
      <c r="D258"/>
      <c r="E258" t="s">
        <v>224</v>
      </c>
      <c r="F258" t="s">
        <v>123</v>
      </c>
      <c r="G258" t="s">
        <v>366</v>
      </c>
      <c r="H258" t="s">
        <v>160</v>
      </c>
      <c r="I258" t="s">
        <v>125</v>
      </c>
      <c r="J258" s="105">
        <v>4989540</v>
      </c>
      <c r="K258" s="105">
        <v>3028110</v>
      </c>
      <c r="L258" s="105">
        <v>3048005.35</v>
      </c>
      <c r="M258" s="172">
        <v>9.5</v>
      </c>
      <c r="N258" s="101" t="s">
        <v>7</v>
      </c>
    </row>
    <row r="259" spans="2:14">
      <c r="B259" s="100" t="s">
        <v>128</v>
      </c>
      <c r="C259" t="s">
        <v>159</v>
      </c>
      <c r="D259"/>
      <c r="E259" t="s">
        <v>224</v>
      </c>
      <c r="F259" t="s">
        <v>123</v>
      </c>
      <c r="G259" t="s">
        <v>367</v>
      </c>
      <c r="H259" t="s">
        <v>160</v>
      </c>
      <c r="I259" t="s">
        <v>125</v>
      </c>
      <c r="J259" s="105">
        <v>4989540</v>
      </c>
      <c r="K259" s="105">
        <v>3029673</v>
      </c>
      <c r="L259" s="105">
        <v>3048019.09</v>
      </c>
      <c r="M259" s="172">
        <v>9.5</v>
      </c>
      <c r="N259" s="101" t="s">
        <v>7</v>
      </c>
    </row>
    <row r="260" spans="2:14">
      <c r="B260" s="100" t="s">
        <v>128</v>
      </c>
      <c r="C260" t="s">
        <v>159</v>
      </c>
      <c r="D260"/>
      <c r="E260" t="s">
        <v>224</v>
      </c>
      <c r="F260" t="s">
        <v>123</v>
      </c>
      <c r="G260" t="s">
        <v>368</v>
      </c>
      <c r="H260" t="s">
        <v>160</v>
      </c>
      <c r="I260" t="s">
        <v>125</v>
      </c>
      <c r="J260" s="105">
        <v>19958132</v>
      </c>
      <c r="K260" s="105">
        <v>12196767</v>
      </c>
      <c r="L260" s="105">
        <v>12192586.970000001</v>
      </c>
      <c r="M260" s="172">
        <v>9.5</v>
      </c>
      <c r="N260" s="101" t="s">
        <v>7</v>
      </c>
    </row>
    <row r="261" spans="2:14">
      <c r="B261" s="100" t="s">
        <v>128</v>
      </c>
      <c r="C261" t="s">
        <v>159</v>
      </c>
      <c r="D261"/>
      <c r="E261" t="s">
        <v>224</v>
      </c>
      <c r="F261" t="s">
        <v>123</v>
      </c>
      <c r="G261" t="s">
        <v>369</v>
      </c>
      <c r="H261" t="s">
        <v>161</v>
      </c>
      <c r="I261" t="s">
        <v>125</v>
      </c>
      <c r="J261" s="105">
        <v>143879451</v>
      </c>
      <c r="K261" s="105">
        <v>102147971</v>
      </c>
      <c r="L261" s="105">
        <v>100883539.19</v>
      </c>
      <c r="M261" s="172">
        <v>8</v>
      </c>
      <c r="N261" s="101" t="s">
        <v>7</v>
      </c>
    </row>
    <row r="262" spans="2:14">
      <c r="B262" s="100" t="s">
        <v>128</v>
      </c>
      <c r="C262" t="s">
        <v>159</v>
      </c>
      <c r="D262"/>
      <c r="E262" t="s">
        <v>224</v>
      </c>
      <c r="F262" t="s">
        <v>123</v>
      </c>
      <c r="G262" t="s">
        <v>370</v>
      </c>
      <c r="H262" t="s">
        <v>160</v>
      </c>
      <c r="I262" t="s">
        <v>125</v>
      </c>
      <c r="J262" s="105">
        <v>376425204</v>
      </c>
      <c r="K262" s="105">
        <v>234799726</v>
      </c>
      <c r="L262" s="105">
        <v>232748299.72999999</v>
      </c>
      <c r="M262" s="172">
        <v>9.5</v>
      </c>
      <c r="N262" s="101" t="s">
        <v>7</v>
      </c>
    </row>
    <row r="263" spans="2:14">
      <c r="B263" s="100" t="s">
        <v>128</v>
      </c>
      <c r="C263" t="s">
        <v>159</v>
      </c>
      <c r="D263"/>
      <c r="E263" t="s">
        <v>224</v>
      </c>
      <c r="F263" t="s">
        <v>123</v>
      </c>
      <c r="G263" t="s">
        <v>371</v>
      </c>
      <c r="H263" t="s">
        <v>161</v>
      </c>
      <c r="I263" t="s">
        <v>125</v>
      </c>
      <c r="J263" s="105">
        <v>13989040</v>
      </c>
      <c r="K263" s="105">
        <v>9264384</v>
      </c>
      <c r="L263" s="105">
        <v>9363657.7699999996</v>
      </c>
      <c r="M263" s="172">
        <v>8</v>
      </c>
      <c r="N263" s="101" t="s">
        <v>7</v>
      </c>
    </row>
    <row r="264" spans="2:14">
      <c r="B264" s="100" t="s">
        <v>128</v>
      </c>
      <c r="C264" t="s">
        <v>159</v>
      </c>
      <c r="D264"/>
      <c r="E264" t="s">
        <v>224</v>
      </c>
      <c r="F264" t="s">
        <v>123</v>
      </c>
      <c r="G264" t="s">
        <v>372</v>
      </c>
      <c r="H264" t="s">
        <v>161</v>
      </c>
      <c r="I264" t="s">
        <v>125</v>
      </c>
      <c r="J264" s="105">
        <v>139890410</v>
      </c>
      <c r="K264" s="105">
        <v>92906850</v>
      </c>
      <c r="L264" s="105">
        <v>93591665.049999997</v>
      </c>
      <c r="M264" s="172">
        <v>8</v>
      </c>
      <c r="N264" s="101" t="s">
        <v>7</v>
      </c>
    </row>
    <row r="265" spans="2:14">
      <c r="B265" s="100" t="s">
        <v>128</v>
      </c>
      <c r="C265" t="s">
        <v>159</v>
      </c>
      <c r="D265"/>
      <c r="E265" t="s">
        <v>224</v>
      </c>
      <c r="F265" t="s">
        <v>123</v>
      </c>
      <c r="G265" t="s">
        <v>373</v>
      </c>
      <c r="H265" t="s">
        <v>160</v>
      </c>
      <c r="I265" t="s">
        <v>125</v>
      </c>
      <c r="J265" s="105">
        <v>45632056</v>
      </c>
      <c r="K265" s="105">
        <v>29279590</v>
      </c>
      <c r="L265" s="105">
        <v>29796589.59</v>
      </c>
      <c r="M265" s="172">
        <v>9.5</v>
      </c>
      <c r="N265" s="101" t="s">
        <v>7</v>
      </c>
    </row>
    <row r="266" spans="2:14">
      <c r="B266" s="100" t="s">
        <v>128</v>
      </c>
      <c r="C266" t="s">
        <v>159</v>
      </c>
      <c r="D266"/>
      <c r="E266" t="s">
        <v>224</v>
      </c>
      <c r="F266" t="s">
        <v>123</v>
      </c>
      <c r="G266" t="s">
        <v>374</v>
      </c>
      <c r="H266" t="s">
        <v>162</v>
      </c>
      <c r="I266" t="s">
        <v>125</v>
      </c>
      <c r="J266" s="105">
        <v>251316164</v>
      </c>
      <c r="K266" s="105">
        <v>149419177</v>
      </c>
      <c r="L266" s="105">
        <v>150513299.34</v>
      </c>
      <c r="M266" s="172">
        <v>10</v>
      </c>
      <c r="N266" s="101" t="s">
        <v>7</v>
      </c>
    </row>
    <row r="267" spans="2:14">
      <c r="B267" s="100" t="s">
        <v>128</v>
      </c>
      <c r="C267" t="s">
        <v>159</v>
      </c>
      <c r="D267"/>
      <c r="E267" t="s">
        <v>224</v>
      </c>
      <c r="F267" t="s">
        <v>123</v>
      </c>
      <c r="G267" t="s">
        <v>375</v>
      </c>
      <c r="H267" t="s">
        <v>162</v>
      </c>
      <c r="I267" t="s">
        <v>125</v>
      </c>
      <c r="J267" s="105">
        <v>1698096</v>
      </c>
      <c r="K267" s="105">
        <v>1009589</v>
      </c>
      <c r="L267" s="105">
        <v>1016990.45</v>
      </c>
      <c r="M267" s="172">
        <v>10</v>
      </c>
      <c r="N267" s="101" t="s">
        <v>7</v>
      </c>
    </row>
    <row r="268" spans="2:14">
      <c r="B268" s="100" t="s">
        <v>128</v>
      </c>
      <c r="C268" t="s">
        <v>159</v>
      </c>
      <c r="D268"/>
      <c r="E268" t="s">
        <v>224</v>
      </c>
      <c r="F268" t="s">
        <v>123</v>
      </c>
      <c r="G268" t="s">
        <v>376</v>
      </c>
      <c r="H268" t="s">
        <v>162</v>
      </c>
      <c r="I268" t="s">
        <v>125</v>
      </c>
      <c r="J268" s="105">
        <v>237731508</v>
      </c>
      <c r="K268" s="105">
        <v>141419179</v>
      </c>
      <c r="L268" s="105">
        <v>142377623.22999999</v>
      </c>
      <c r="M268" s="172">
        <v>10</v>
      </c>
      <c r="N268" s="101" t="s">
        <v>7</v>
      </c>
    </row>
    <row r="269" spans="2:14">
      <c r="B269" s="100" t="s">
        <v>128</v>
      </c>
      <c r="C269" t="s">
        <v>159</v>
      </c>
      <c r="D269"/>
      <c r="E269" t="s">
        <v>224</v>
      </c>
      <c r="F269" t="s">
        <v>123</v>
      </c>
      <c r="G269" t="s">
        <v>377</v>
      </c>
      <c r="H269" t="s">
        <v>162</v>
      </c>
      <c r="I269" t="s">
        <v>125</v>
      </c>
      <c r="J269" s="105">
        <v>441501376</v>
      </c>
      <c r="K269" s="105">
        <v>262920545</v>
      </c>
      <c r="L269" s="105">
        <v>264416040.28</v>
      </c>
      <c r="M269" s="172">
        <v>10</v>
      </c>
      <c r="N269" s="101" t="s">
        <v>7</v>
      </c>
    </row>
    <row r="270" spans="2:14">
      <c r="B270" s="100" t="s">
        <v>128</v>
      </c>
      <c r="C270" t="s">
        <v>159</v>
      </c>
      <c r="D270"/>
      <c r="E270" t="s">
        <v>224</v>
      </c>
      <c r="F270" t="s">
        <v>123</v>
      </c>
      <c r="G270" t="s">
        <v>378</v>
      </c>
      <c r="H270" t="s">
        <v>161</v>
      </c>
      <c r="I270" t="s">
        <v>125</v>
      </c>
      <c r="J270" s="105">
        <v>81785640</v>
      </c>
      <c r="K270" s="105">
        <v>61719556</v>
      </c>
      <c r="L270" s="105">
        <v>60631230.369999997</v>
      </c>
      <c r="M270" s="172">
        <v>9.25</v>
      </c>
      <c r="N270" s="101" t="s">
        <v>7</v>
      </c>
    </row>
    <row r="271" spans="2:14">
      <c r="B271" s="100" t="s">
        <v>128</v>
      </c>
      <c r="C271" t="s">
        <v>159</v>
      </c>
      <c r="D271"/>
      <c r="E271" t="s">
        <v>224</v>
      </c>
      <c r="F271" t="s">
        <v>123</v>
      </c>
      <c r="G271" t="s">
        <v>379</v>
      </c>
      <c r="H271" t="s">
        <v>160</v>
      </c>
      <c r="I271" t="s">
        <v>125</v>
      </c>
      <c r="J271" s="105">
        <v>176843840</v>
      </c>
      <c r="K271" s="105">
        <v>125340822</v>
      </c>
      <c r="L271" s="105">
        <v>121913523.51000001</v>
      </c>
      <c r="M271" s="172">
        <v>9.5</v>
      </c>
      <c r="N271" s="101" t="s">
        <v>7</v>
      </c>
    </row>
    <row r="272" spans="2:14">
      <c r="B272" s="100" t="s">
        <v>128</v>
      </c>
      <c r="C272" t="s">
        <v>159</v>
      </c>
      <c r="D272"/>
      <c r="E272" t="s">
        <v>224</v>
      </c>
      <c r="F272" t="s">
        <v>123</v>
      </c>
      <c r="G272" t="s">
        <v>380</v>
      </c>
      <c r="H272" t="s">
        <v>160</v>
      </c>
      <c r="I272" t="s">
        <v>125</v>
      </c>
      <c r="J272" s="105">
        <v>162106850</v>
      </c>
      <c r="K272" s="105">
        <v>118434664</v>
      </c>
      <c r="L272" s="105">
        <v>114664692.81</v>
      </c>
      <c r="M272" s="172">
        <v>8.67</v>
      </c>
      <c r="N272" s="101" t="s">
        <v>7</v>
      </c>
    </row>
    <row r="273" spans="2:14">
      <c r="B273" s="100" t="s">
        <v>128</v>
      </c>
      <c r="C273" t="s">
        <v>159</v>
      </c>
      <c r="D273"/>
      <c r="E273" t="s">
        <v>224</v>
      </c>
      <c r="F273" t="s">
        <v>123</v>
      </c>
      <c r="G273" t="s">
        <v>381</v>
      </c>
      <c r="H273" t="s">
        <v>162</v>
      </c>
      <c r="I273" t="s">
        <v>125</v>
      </c>
      <c r="J273" s="105">
        <v>3246575</v>
      </c>
      <c r="K273" s="105">
        <v>2008766</v>
      </c>
      <c r="L273" s="105">
        <v>2033921.02</v>
      </c>
      <c r="M273" s="172">
        <v>10</v>
      </c>
      <c r="N273" s="101" t="s">
        <v>7</v>
      </c>
    </row>
    <row r="274" spans="2:14">
      <c r="B274" s="100" t="s">
        <v>128</v>
      </c>
      <c r="C274" t="s">
        <v>159</v>
      </c>
      <c r="D274"/>
      <c r="E274" t="s">
        <v>224</v>
      </c>
      <c r="F274" t="s">
        <v>123</v>
      </c>
      <c r="G274" t="s">
        <v>382</v>
      </c>
      <c r="H274" t="s">
        <v>160</v>
      </c>
      <c r="I274" t="s">
        <v>125</v>
      </c>
      <c r="J274" s="105">
        <v>18542272</v>
      </c>
      <c r="K274" s="105">
        <v>13221890</v>
      </c>
      <c r="L274" s="105">
        <v>13089638.609999999</v>
      </c>
      <c r="M274" s="172">
        <v>9.7899999999999991</v>
      </c>
      <c r="N274" s="101" t="s">
        <v>7</v>
      </c>
    </row>
    <row r="275" spans="2:14">
      <c r="B275" s="100" t="s">
        <v>128</v>
      </c>
      <c r="C275" t="s">
        <v>159</v>
      </c>
      <c r="D275"/>
      <c r="E275" t="s">
        <v>224</v>
      </c>
      <c r="F275" t="s">
        <v>123</v>
      </c>
      <c r="G275" t="s">
        <v>645</v>
      </c>
      <c r="H275" t="s">
        <v>160</v>
      </c>
      <c r="I275" t="s">
        <v>125</v>
      </c>
      <c r="J275" s="105">
        <v>13789592</v>
      </c>
      <c r="K275" s="105">
        <v>10054658</v>
      </c>
      <c r="L275" s="105">
        <v>10160000.640000001</v>
      </c>
      <c r="M275" s="172">
        <v>9.5</v>
      </c>
      <c r="N275" s="101" t="s">
        <v>7</v>
      </c>
    </row>
    <row r="276" spans="2:14">
      <c r="B276" s="100" t="s">
        <v>128</v>
      </c>
      <c r="C276" t="s">
        <v>159</v>
      </c>
      <c r="D276"/>
      <c r="E276" t="s">
        <v>224</v>
      </c>
      <c r="F276" t="s">
        <v>123</v>
      </c>
      <c r="G276" t="s">
        <v>646</v>
      </c>
      <c r="H276" t="s">
        <v>162</v>
      </c>
      <c r="I276" t="s">
        <v>125</v>
      </c>
      <c r="J276" s="105">
        <v>140034792</v>
      </c>
      <c r="K276" s="105">
        <v>89512055</v>
      </c>
      <c r="L276" s="105">
        <v>90510607.640000001</v>
      </c>
      <c r="M276" s="172">
        <v>10</v>
      </c>
      <c r="N276" s="101" t="s">
        <v>7</v>
      </c>
    </row>
    <row r="277" spans="2:14">
      <c r="B277" s="100" t="s">
        <v>629</v>
      </c>
      <c r="C277" t="s">
        <v>253</v>
      </c>
      <c r="D277"/>
      <c r="E277" t="s">
        <v>224</v>
      </c>
      <c r="F277" t="s">
        <v>123</v>
      </c>
      <c r="G277" t="s">
        <v>383</v>
      </c>
      <c r="H277" t="s">
        <v>164</v>
      </c>
      <c r="I277" t="s">
        <v>125</v>
      </c>
      <c r="J277" s="105">
        <v>15210693</v>
      </c>
      <c r="K277" s="105">
        <v>10116436</v>
      </c>
      <c r="L277" s="105">
        <v>10118228.01</v>
      </c>
      <c r="M277" s="172">
        <v>11</v>
      </c>
      <c r="N277" s="101" t="s">
        <v>7</v>
      </c>
    </row>
    <row r="278" spans="2:14">
      <c r="B278" s="100" t="s">
        <v>629</v>
      </c>
      <c r="C278" t="s">
        <v>253</v>
      </c>
      <c r="D278"/>
      <c r="E278" t="s">
        <v>224</v>
      </c>
      <c r="F278" t="s">
        <v>123</v>
      </c>
      <c r="G278" t="s">
        <v>384</v>
      </c>
      <c r="H278" t="s">
        <v>164</v>
      </c>
      <c r="I278" t="s">
        <v>125</v>
      </c>
      <c r="J278" s="105">
        <v>152106854</v>
      </c>
      <c r="K278" s="105">
        <v>102621916</v>
      </c>
      <c r="L278" s="105">
        <v>100806823.18000001</v>
      </c>
      <c r="M278" s="172">
        <v>11</v>
      </c>
      <c r="N278" s="101" t="s">
        <v>7</v>
      </c>
    </row>
    <row r="279" spans="2:14">
      <c r="B279" s="100" t="s">
        <v>629</v>
      </c>
      <c r="C279" t="s">
        <v>253</v>
      </c>
      <c r="D279"/>
      <c r="E279" t="s">
        <v>224</v>
      </c>
      <c r="F279" t="s">
        <v>123</v>
      </c>
      <c r="G279" t="s">
        <v>385</v>
      </c>
      <c r="H279" t="s">
        <v>164</v>
      </c>
      <c r="I279" t="s">
        <v>125</v>
      </c>
      <c r="J279" s="105">
        <v>74682194</v>
      </c>
      <c r="K279" s="105">
        <v>50346578</v>
      </c>
      <c r="L279" s="105">
        <v>50404910.079999998</v>
      </c>
      <c r="M279" s="172">
        <v>11</v>
      </c>
      <c r="N279" s="101" t="s">
        <v>7</v>
      </c>
    </row>
    <row r="280" spans="2:14">
      <c r="B280" s="100" t="s">
        <v>629</v>
      </c>
      <c r="C280" t="s">
        <v>253</v>
      </c>
      <c r="D280"/>
      <c r="E280" t="s">
        <v>224</v>
      </c>
      <c r="F280" t="s">
        <v>123</v>
      </c>
      <c r="G280" t="s">
        <v>386</v>
      </c>
      <c r="H280" t="s">
        <v>164</v>
      </c>
      <c r="I280" t="s">
        <v>125</v>
      </c>
      <c r="J280" s="105">
        <v>7468214</v>
      </c>
      <c r="K280" s="105">
        <v>4996439</v>
      </c>
      <c r="L280" s="105">
        <v>4984062.33</v>
      </c>
      <c r="M280" s="172">
        <v>11</v>
      </c>
      <c r="N280" s="101" t="s">
        <v>7</v>
      </c>
    </row>
    <row r="281" spans="2:14">
      <c r="B281" s="100" t="s">
        <v>629</v>
      </c>
      <c r="C281" t="s">
        <v>253</v>
      </c>
      <c r="D281"/>
      <c r="E281" t="s">
        <v>224</v>
      </c>
      <c r="F281" t="s">
        <v>123</v>
      </c>
      <c r="G281" t="s">
        <v>387</v>
      </c>
      <c r="H281" t="s">
        <v>164</v>
      </c>
      <c r="I281" t="s">
        <v>125</v>
      </c>
      <c r="J281" s="105">
        <v>5864883</v>
      </c>
      <c r="K281" s="105">
        <v>4012054</v>
      </c>
      <c r="L281" s="105">
        <v>4032324.51</v>
      </c>
      <c r="M281" s="172">
        <v>11</v>
      </c>
      <c r="N281" s="101" t="s">
        <v>7</v>
      </c>
    </row>
    <row r="282" spans="2:14">
      <c r="B282" s="100" t="s">
        <v>629</v>
      </c>
      <c r="C282" t="s">
        <v>253</v>
      </c>
      <c r="D282"/>
      <c r="E282" t="s">
        <v>224</v>
      </c>
      <c r="F282" t="s">
        <v>123</v>
      </c>
      <c r="G282" t="s">
        <v>388</v>
      </c>
      <c r="H282" t="s">
        <v>164</v>
      </c>
      <c r="I282" t="s">
        <v>125</v>
      </c>
      <c r="J282" s="105">
        <v>29324381</v>
      </c>
      <c r="K282" s="105">
        <v>20186848</v>
      </c>
      <c r="L282" s="105">
        <v>20162155.579999998</v>
      </c>
      <c r="M282" s="172">
        <v>11</v>
      </c>
      <c r="N282" s="101" t="s">
        <v>7</v>
      </c>
    </row>
    <row r="283" spans="2:14">
      <c r="B283" s="100" t="s">
        <v>629</v>
      </c>
      <c r="C283" t="s">
        <v>253</v>
      </c>
      <c r="D283"/>
      <c r="E283" t="s">
        <v>224</v>
      </c>
      <c r="F283" t="s">
        <v>123</v>
      </c>
      <c r="G283" t="s">
        <v>389</v>
      </c>
      <c r="H283" t="s">
        <v>164</v>
      </c>
      <c r="I283" t="s">
        <v>125</v>
      </c>
      <c r="J283" s="105">
        <v>2932433</v>
      </c>
      <c r="K283" s="105">
        <v>2051835</v>
      </c>
      <c r="L283" s="105">
        <v>2016139.96</v>
      </c>
      <c r="M283" s="172">
        <v>11</v>
      </c>
      <c r="N283" s="101" t="s">
        <v>7</v>
      </c>
    </row>
    <row r="284" spans="2:14">
      <c r="B284" s="100" t="s">
        <v>629</v>
      </c>
      <c r="C284" t="s">
        <v>253</v>
      </c>
      <c r="D284"/>
      <c r="E284" t="s">
        <v>224</v>
      </c>
      <c r="F284" t="s">
        <v>123</v>
      </c>
      <c r="G284" t="s">
        <v>390</v>
      </c>
      <c r="H284" t="s">
        <v>165</v>
      </c>
      <c r="I284" t="s">
        <v>125</v>
      </c>
      <c r="J284" s="105">
        <v>30235616</v>
      </c>
      <c r="K284" s="105">
        <v>24586300</v>
      </c>
      <c r="L284" s="105">
        <v>25455275.07</v>
      </c>
      <c r="M284" s="172">
        <v>10.5</v>
      </c>
      <c r="N284" s="101" t="s">
        <v>7</v>
      </c>
    </row>
    <row r="285" spans="2:14">
      <c r="B285" s="100" t="s">
        <v>629</v>
      </c>
      <c r="C285" t="s">
        <v>253</v>
      </c>
      <c r="D285"/>
      <c r="E285" t="s">
        <v>224</v>
      </c>
      <c r="F285" t="s">
        <v>123</v>
      </c>
      <c r="G285" t="s">
        <v>391</v>
      </c>
      <c r="H285" t="s">
        <v>166</v>
      </c>
      <c r="I285" t="s">
        <v>125</v>
      </c>
      <c r="J285" s="105">
        <v>223630834</v>
      </c>
      <c r="K285" s="105">
        <v>175551428</v>
      </c>
      <c r="L285" s="105">
        <v>175385323.94999999</v>
      </c>
      <c r="M285" s="172">
        <v>11.5</v>
      </c>
      <c r="N285" s="101" t="s">
        <v>7</v>
      </c>
    </row>
    <row r="286" spans="2:14">
      <c r="B286" s="100" t="s">
        <v>629</v>
      </c>
      <c r="C286" t="s">
        <v>253</v>
      </c>
      <c r="D286"/>
      <c r="E286" t="s">
        <v>224</v>
      </c>
      <c r="F286" t="s">
        <v>123</v>
      </c>
      <c r="G286" t="s">
        <v>392</v>
      </c>
      <c r="H286" t="s">
        <v>166</v>
      </c>
      <c r="I286" t="s">
        <v>125</v>
      </c>
      <c r="J286" s="105">
        <v>198073007</v>
      </c>
      <c r="K286" s="105">
        <v>155537229</v>
      </c>
      <c r="L286" s="105">
        <v>155341303.56999999</v>
      </c>
      <c r="M286" s="172">
        <v>11.5</v>
      </c>
      <c r="N286" s="101" t="s">
        <v>7</v>
      </c>
    </row>
    <row r="287" spans="2:14">
      <c r="B287" s="100" t="s">
        <v>629</v>
      </c>
      <c r="C287" t="s">
        <v>253</v>
      </c>
      <c r="D287"/>
      <c r="E287" t="s">
        <v>224</v>
      </c>
      <c r="F287" t="s">
        <v>123</v>
      </c>
      <c r="G287" t="s">
        <v>393</v>
      </c>
      <c r="H287" t="s">
        <v>165</v>
      </c>
      <c r="I287" t="s">
        <v>125</v>
      </c>
      <c r="J287" s="105">
        <v>165654523</v>
      </c>
      <c r="K287" s="105">
        <v>140563836</v>
      </c>
      <c r="L287" s="105">
        <v>143014287.08000001</v>
      </c>
      <c r="M287" s="172">
        <v>10.5</v>
      </c>
      <c r="N287" s="101" t="s">
        <v>7</v>
      </c>
    </row>
    <row r="288" spans="2:14">
      <c r="B288" s="100" t="s">
        <v>629</v>
      </c>
      <c r="C288" t="s">
        <v>253</v>
      </c>
      <c r="D288"/>
      <c r="E288" t="s">
        <v>224</v>
      </c>
      <c r="F288" t="s">
        <v>123</v>
      </c>
      <c r="G288" t="s">
        <v>394</v>
      </c>
      <c r="H288" t="s">
        <v>167</v>
      </c>
      <c r="I288" t="s">
        <v>125</v>
      </c>
      <c r="J288" s="105">
        <v>154039039</v>
      </c>
      <c r="K288" s="105">
        <v>102165753</v>
      </c>
      <c r="L288" s="105">
        <v>102832509.62</v>
      </c>
      <c r="M288" s="172">
        <v>12.75</v>
      </c>
      <c r="N288" s="101" t="s">
        <v>7</v>
      </c>
    </row>
    <row r="289" spans="2:14">
      <c r="B289" s="100" t="s">
        <v>629</v>
      </c>
      <c r="C289" t="s">
        <v>253</v>
      </c>
      <c r="D289"/>
      <c r="E289" t="s">
        <v>224</v>
      </c>
      <c r="F289" t="s">
        <v>123</v>
      </c>
      <c r="G289" t="s">
        <v>395</v>
      </c>
      <c r="H289" t="s">
        <v>164</v>
      </c>
      <c r="I289" t="s">
        <v>125</v>
      </c>
      <c r="J289" s="105">
        <v>73349098</v>
      </c>
      <c r="K289" s="105">
        <v>53878493</v>
      </c>
      <c r="L289" s="105">
        <v>53430413.409999996</v>
      </c>
      <c r="M289" s="172">
        <v>11</v>
      </c>
      <c r="N289" s="101" t="s">
        <v>7</v>
      </c>
    </row>
    <row r="290" spans="2:14">
      <c r="B290" s="100" t="s">
        <v>629</v>
      </c>
      <c r="C290" t="s">
        <v>253</v>
      </c>
      <c r="D290"/>
      <c r="E290" t="s">
        <v>224</v>
      </c>
      <c r="F290" t="s">
        <v>123</v>
      </c>
      <c r="G290" t="s">
        <v>396</v>
      </c>
      <c r="H290" t="s">
        <v>166</v>
      </c>
      <c r="I290" t="s">
        <v>125</v>
      </c>
      <c r="J290" s="105">
        <v>264790538</v>
      </c>
      <c r="K290" s="105">
        <v>218073281</v>
      </c>
      <c r="L290" s="105">
        <v>217554240.25</v>
      </c>
      <c r="M290" s="172">
        <v>11.5</v>
      </c>
      <c r="N290" s="101" t="s">
        <v>7</v>
      </c>
    </row>
    <row r="291" spans="2:14">
      <c r="B291" s="100" t="s">
        <v>629</v>
      </c>
      <c r="C291" t="s">
        <v>253</v>
      </c>
      <c r="D291"/>
      <c r="E291" t="s">
        <v>224</v>
      </c>
      <c r="F291" t="s">
        <v>123</v>
      </c>
      <c r="G291" t="s">
        <v>397</v>
      </c>
      <c r="H291" t="s">
        <v>166</v>
      </c>
      <c r="I291" t="s">
        <v>125</v>
      </c>
      <c r="J291" s="105">
        <v>244046581</v>
      </c>
      <c r="K291" s="105">
        <v>201052199</v>
      </c>
      <c r="L291" s="105">
        <v>200510923.11000001</v>
      </c>
      <c r="M291" s="172">
        <v>11.5</v>
      </c>
      <c r="N291" s="101" t="s">
        <v>7</v>
      </c>
    </row>
    <row r="292" spans="2:14">
      <c r="B292" s="100" t="s">
        <v>629</v>
      </c>
      <c r="C292" t="s">
        <v>253</v>
      </c>
      <c r="D292"/>
      <c r="E292" t="s">
        <v>224</v>
      </c>
      <c r="F292" t="s">
        <v>123</v>
      </c>
      <c r="G292" t="s">
        <v>398</v>
      </c>
      <c r="H292" t="s">
        <v>167</v>
      </c>
      <c r="I292" t="s">
        <v>125</v>
      </c>
      <c r="J292" s="105">
        <v>147681505</v>
      </c>
      <c r="K292" s="105">
        <v>100034932</v>
      </c>
      <c r="L292" s="105">
        <v>102824988.39</v>
      </c>
      <c r="M292" s="172">
        <v>12.75</v>
      </c>
      <c r="N292" s="101" t="s">
        <v>7</v>
      </c>
    </row>
    <row r="293" spans="2:14">
      <c r="B293" s="100" t="s">
        <v>629</v>
      </c>
      <c r="C293" t="s">
        <v>253</v>
      </c>
      <c r="D293"/>
      <c r="E293" t="s">
        <v>224</v>
      </c>
      <c r="F293" t="s">
        <v>123</v>
      </c>
      <c r="G293" t="s">
        <v>399</v>
      </c>
      <c r="H293" t="s">
        <v>167</v>
      </c>
      <c r="I293" t="s">
        <v>125</v>
      </c>
      <c r="J293" s="105">
        <v>4335082</v>
      </c>
      <c r="K293" s="105">
        <v>3006678</v>
      </c>
      <c r="L293" s="105">
        <v>3059621.63</v>
      </c>
      <c r="M293" s="172">
        <v>13.12</v>
      </c>
      <c r="N293" s="101" t="s">
        <v>7</v>
      </c>
    </row>
    <row r="294" spans="2:14">
      <c r="B294" s="100" t="s">
        <v>629</v>
      </c>
      <c r="C294" t="s">
        <v>253</v>
      </c>
      <c r="D294"/>
      <c r="E294" t="s">
        <v>224</v>
      </c>
      <c r="F294" t="s">
        <v>123</v>
      </c>
      <c r="G294" t="s">
        <v>400</v>
      </c>
      <c r="H294" t="s">
        <v>244</v>
      </c>
      <c r="I294" t="s">
        <v>125</v>
      </c>
      <c r="J294" s="105">
        <v>12929450</v>
      </c>
      <c r="K294" s="105">
        <v>10036713</v>
      </c>
      <c r="L294" s="105">
        <v>9928109.4100000001</v>
      </c>
      <c r="M294" s="172">
        <v>12.5</v>
      </c>
      <c r="N294" s="101" t="s">
        <v>7</v>
      </c>
    </row>
    <row r="295" spans="2:14">
      <c r="B295" s="100" t="s">
        <v>629</v>
      </c>
      <c r="C295" t="s">
        <v>253</v>
      </c>
      <c r="D295"/>
      <c r="E295" t="s">
        <v>224</v>
      </c>
      <c r="F295" t="s">
        <v>123</v>
      </c>
      <c r="G295" t="s">
        <v>401</v>
      </c>
      <c r="H295" t="s">
        <v>164</v>
      </c>
      <c r="I295" t="s">
        <v>125</v>
      </c>
      <c r="J295" s="105">
        <v>32541776</v>
      </c>
      <c r="K295" s="105">
        <v>24300241</v>
      </c>
      <c r="L295" s="105">
        <v>24582846.739999998</v>
      </c>
      <c r="M295" s="172">
        <v>12.32</v>
      </c>
      <c r="N295" s="101" t="s">
        <v>7</v>
      </c>
    </row>
    <row r="296" spans="2:14">
      <c r="B296" s="100" t="s">
        <v>629</v>
      </c>
      <c r="C296" t="s">
        <v>253</v>
      </c>
      <c r="D296"/>
      <c r="E296" t="s">
        <v>224</v>
      </c>
      <c r="F296" t="s">
        <v>123</v>
      </c>
      <c r="G296" t="s">
        <v>402</v>
      </c>
      <c r="H296" t="s">
        <v>167</v>
      </c>
      <c r="I296" t="s">
        <v>125</v>
      </c>
      <c r="J296" s="105">
        <v>4335082</v>
      </c>
      <c r="K296" s="105">
        <v>3018926</v>
      </c>
      <c r="L296" s="105">
        <v>3046231.22</v>
      </c>
      <c r="M296" s="172">
        <v>13.31</v>
      </c>
      <c r="N296" s="101" t="s">
        <v>7</v>
      </c>
    </row>
    <row r="297" spans="2:14">
      <c r="B297" s="100" t="s">
        <v>629</v>
      </c>
      <c r="C297" t="s">
        <v>253</v>
      </c>
      <c r="D297"/>
      <c r="E297" t="s">
        <v>224</v>
      </c>
      <c r="F297" t="s">
        <v>123</v>
      </c>
      <c r="G297" t="s">
        <v>403</v>
      </c>
      <c r="H297" t="s">
        <v>244</v>
      </c>
      <c r="I297" t="s">
        <v>125</v>
      </c>
      <c r="J297" s="105">
        <v>82748490</v>
      </c>
      <c r="K297" s="105">
        <v>65407430</v>
      </c>
      <c r="L297" s="105">
        <v>64014033.759999998</v>
      </c>
      <c r="M297" s="172">
        <v>12.01</v>
      </c>
      <c r="N297" s="101" t="s">
        <v>7</v>
      </c>
    </row>
    <row r="298" spans="2:14">
      <c r="B298" s="100" t="s">
        <v>629</v>
      </c>
      <c r="C298" t="s">
        <v>253</v>
      </c>
      <c r="D298"/>
      <c r="E298" t="s">
        <v>224</v>
      </c>
      <c r="F298" t="s">
        <v>123</v>
      </c>
      <c r="G298" t="s">
        <v>404</v>
      </c>
      <c r="H298" t="s">
        <v>167</v>
      </c>
      <c r="I298" t="s">
        <v>125</v>
      </c>
      <c r="J298" s="105">
        <v>141323971</v>
      </c>
      <c r="K298" s="105">
        <v>102873288</v>
      </c>
      <c r="L298" s="105">
        <v>104618800.2</v>
      </c>
      <c r="M298" s="172">
        <v>11.98</v>
      </c>
      <c r="N298" s="101" t="s">
        <v>7</v>
      </c>
    </row>
    <row r="299" spans="2:14">
      <c r="B299" s="100" t="s">
        <v>629</v>
      </c>
      <c r="C299" t="s">
        <v>253</v>
      </c>
      <c r="D299"/>
      <c r="E299" t="s">
        <v>224</v>
      </c>
      <c r="F299" t="s">
        <v>123</v>
      </c>
      <c r="G299" t="s">
        <v>405</v>
      </c>
      <c r="H299" t="s">
        <v>165</v>
      </c>
      <c r="I299" t="s">
        <v>125</v>
      </c>
      <c r="J299" s="105">
        <v>57162315</v>
      </c>
      <c r="K299" s="105">
        <v>53503137</v>
      </c>
      <c r="L299" s="105">
        <v>54142586.759999998</v>
      </c>
      <c r="M299" s="172">
        <v>10.49</v>
      </c>
      <c r="N299" s="101" t="s">
        <v>7</v>
      </c>
    </row>
    <row r="300" spans="2:14">
      <c r="B300" s="100" t="s">
        <v>629</v>
      </c>
      <c r="C300" t="s">
        <v>253</v>
      </c>
      <c r="D300"/>
      <c r="E300" t="s">
        <v>224</v>
      </c>
      <c r="F300" t="s">
        <v>123</v>
      </c>
      <c r="G300" t="s">
        <v>406</v>
      </c>
      <c r="H300" t="s">
        <v>244</v>
      </c>
      <c r="I300" t="s">
        <v>125</v>
      </c>
      <c r="J300" s="105">
        <v>139001573</v>
      </c>
      <c r="K300" s="105">
        <v>112478767</v>
      </c>
      <c r="L300" s="105">
        <v>110461695.95</v>
      </c>
      <c r="M300" s="172">
        <v>11.75</v>
      </c>
      <c r="N300" s="101" t="s">
        <v>7</v>
      </c>
    </row>
    <row r="301" spans="2:14">
      <c r="B301" s="100" t="s">
        <v>629</v>
      </c>
      <c r="C301" t="s">
        <v>253</v>
      </c>
      <c r="D301"/>
      <c r="E301" t="s">
        <v>224</v>
      </c>
      <c r="F301" t="s">
        <v>123</v>
      </c>
      <c r="G301" t="s">
        <v>407</v>
      </c>
      <c r="H301" t="s">
        <v>408</v>
      </c>
      <c r="I301" t="s">
        <v>125</v>
      </c>
      <c r="J301" s="105">
        <v>255186409</v>
      </c>
      <c r="K301" s="105">
        <v>193325588</v>
      </c>
      <c r="L301" s="105">
        <v>194140017.34</v>
      </c>
      <c r="M301" s="172">
        <v>12</v>
      </c>
      <c r="N301" s="101" t="s">
        <v>7</v>
      </c>
    </row>
    <row r="302" spans="2:14">
      <c r="B302" s="100" t="s">
        <v>629</v>
      </c>
      <c r="C302" t="s">
        <v>253</v>
      </c>
      <c r="D302"/>
      <c r="E302" t="s">
        <v>224</v>
      </c>
      <c r="F302" t="s">
        <v>123</v>
      </c>
      <c r="G302" t="s">
        <v>409</v>
      </c>
      <c r="H302" t="s">
        <v>244</v>
      </c>
      <c r="I302" t="s">
        <v>125</v>
      </c>
      <c r="J302" s="105">
        <v>30858904</v>
      </c>
      <c r="K302" s="105">
        <v>25000000</v>
      </c>
      <c r="L302" s="105">
        <v>25103333.100000001</v>
      </c>
      <c r="M302" s="172">
        <v>11.75</v>
      </c>
      <c r="N302" s="101" t="s">
        <v>7</v>
      </c>
    </row>
    <row r="303" spans="2:14">
      <c r="B303" s="100" t="s">
        <v>629</v>
      </c>
      <c r="C303" t="s">
        <v>253</v>
      </c>
      <c r="D303"/>
      <c r="E303" t="s">
        <v>224</v>
      </c>
      <c r="F303" t="s">
        <v>123</v>
      </c>
      <c r="G303" t="s">
        <v>410</v>
      </c>
      <c r="H303" t="s">
        <v>411</v>
      </c>
      <c r="I303" t="s">
        <v>125</v>
      </c>
      <c r="J303" s="105">
        <v>154849320</v>
      </c>
      <c r="K303" s="105">
        <v>100329863</v>
      </c>
      <c r="L303" s="105">
        <v>100527627.45999999</v>
      </c>
      <c r="M303" s="172">
        <v>11.5</v>
      </c>
      <c r="N303" s="101" t="s">
        <v>7</v>
      </c>
    </row>
    <row r="304" spans="2:14">
      <c r="B304" s="100" t="s">
        <v>629</v>
      </c>
      <c r="C304" t="s">
        <v>253</v>
      </c>
      <c r="D304"/>
      <c r="E304" t="s">
        <v>224</v>
      </c>
      <c r="F304" t="s">
        <v>123</v>
      </c>
      <c r="G304" t="s">
        <v>647</v>
      </c>
      <c r="H304" t="s">
        <v>411</v>
      </c>
      <c r="I304" t="s">
        <v>125</v>
      </c>
      <c r="J304" s="105">
        <v>619397260</v>
      </c>
      <c r="K304" s="105">
        <v>401962191</v>
      </c>
      <c r="L304" s="105">
        <v>402128521.69999999</v>
      </c>
      <c r="M304" s="172">
        <v>11.5</v>
      </c>
      <c r="N304" s="101" t="s">
        <v>7</v>
      </c>
    </row>
    <row r="305" spans="2:14">
      <c r="B305" s="100" t="s">
        <v>629</v>
      </c>
      <c r="C305" t="s">
        <v>253</v>
      </c>
      <c r="D305"/>
      <c r="E305" t="s">
        <v>224</v>
      </c>
      <c r="F305" t="s">
        <v>123</v>
      </c>
      <c r="G305" t="s">
        <v>648</v>
      </c>
      <c r="H305" t="s">
        <v>411</v>
      </c>
      <c r="I305" t="s">
        <v>125</v>
      </c>
      <c r="J305" s="105">
        <v>154849320</v>
      </c>
      <c r="K305" s="105">
        <v>100731646</v>
      </c>
      <c r="L305" s="105">
        <v>100523464.94</v>
      </c>
      <c r="M305" s="172">
        <v>11.5</v>
      </c>
      <c r="N305" s="101" t="s">
        <v>7</v>
      </c>
    </row>
    <row r="306" spans="2:14">
      <c r="B306" s="100" t="s">
        <v>629</v>
      </c>
      <c r="C306" t="s">
        <v>168</v>
      </c>
      <c r="D306"/>
      <c r="E306" t="s">
        <v>257</v>
      </c>
      <c r="F306" t="s">
        <v>123</v>
      </c>
      <c r="G306" t="s">
        <v>413</v>
      </c>
      <c r="H306" t="s">
        <v>169</v>
      </c>
      <c r="I306" t="s">
        <v>125</v>
      </c>
      <c r="J306" s="105">
        <v>1343605480</v>
      </c>
      <c r="K306" s="105">
        <v>1202761643</v>
      </c>
      <c r="L306" s="105">
        <v>1231905328.73</v>
      </c>
      <c r="M306" s="172">
        <v>12</v>
      </c>
      <c r="N306" s="101" t="s">
        <v>7</v>
      </c>
    </row>
    <row r="307" spans="2:14">
      <c r="B307" s="100" t="s">
        <v>629</v>
      </c>
      <c r="C307" t="s">
        <v>168</v>
      </c>
      <c r="D307"/>
      <c r="E307" t="s">
        <v>257</v>
      </c>
      <c r="F307" t="s">
        <v>123</v>
      </c>
      <c r="G307" t="s">
        <v>414</v>
      </c>
      <c r="H307" t="s">
        <v>169</v>
      </c>
      <c r="I307" t="s">
        <v>125</v>
      </c>
      <c r="J307" s="105">
        <v>223934248</v>
      </c>
      <c r="K307" s="105">
        <v>200789041</v>
      </c>
      <c r="L307" s="105">
        <v>205317673.75999999</v>
      </c>
      <c r="M307" s="172">
        <v>11.99</v>
      </c>
      <c r="N307" s="101" t="s">
        <v>7</v>
      </c>
    </row>
    <row r="308" spans="2:14">
      <c r="B308" s="100" t="s">
        <v>629</v>
      </c>
      <c r="C308" t="s">
        <v>170</v>
      </c>
      <c r="D308" t="s">
        <v>663</v>
      </c>
      <c r="E308" t="s">
        <v>257</v>
      </c>
      <c r="F308"/>
      <c r="G308" t="s">
        <v>415</v>
      </c>
      <c r="H308" t="s">
        <v>171</v>
      </c>
      <c r="I308" t="s">
        <v>125</v>
      </c>
      <c r="J308" s="105">
        <v>1671793</v>
      </c>
      <c r="K308" s="105">
        <v>1014726</v>
      </c>
      <c r="L308" s="105">
        <v>1002064.19</v>
      </c>
      <c r="M308" s="172">
        <v>10.75</v>
      </c>
      <c r="N308" s="101" t="s">
        <v>7</v>
      </c>
    </row>
    <row r="309" spans="2:14">
      <c r="B309" s="100" t="s">
        <v>629</v>
      </c>
      <c r="C309" t="s">
        <v>170</v>
      </c>
      <c r="D309" t="s">
        <v>663</v>
      </c>
      <c r="E309" t="s">
        <v>257</v>
      </c>
      <c r="F309"/>
      <c r="G309" t="s">
        <v>416</v>
      </c>
      <c r="H309" t="s">
        <v>171</v>
      </c>
      <c r="I309" t="s">
        <v>125</v>
      </c>
      <c r="J309" s="105">
        <v>30092429</v>
      </c>
      <c r="K309" s="105">
        <v>18338659</v>
      </c>
      <c r="L309" s="105">
        <v>18036730.539999999</v>
      </c>
      <c r="M309" s="172">
        <v>10.75</v>
      </c>
      <c r="N309" s="101" t="s">
        <v>7</v>
      </c>
    </row>
    <row r="310" spans="2:14">
      <c r="B310" s="100" t="s">
        <v>629</v>
      </c>
      <c r="C310" t="s">
        <v>170</v>
      </c>
      <c r="D310" t="s">
        <v>663</v>
      </c>
      <c r="E310" t="s">
        <v>257</v>
      </c>
      <c r="F310"/>
      <c r="G310" t="s">
        <v>417</v>
      </c>
      <c r="H310" t="s">
        <v>171</v>
      </c>
      <c r="I310" t="s">
        <v>125</v>
      </c>
      <c r="J310" s="105">
        <v>8359009</v>
      </c>
      <c r="K310" s="105">
        <v>5095720</v>
      </c>
      <c r="L310" s="105">
        <v>5010299.04</v>
      </c>
      <c r="M310" s="172">
        <v>10.75</v>
      </c>
      <c r="N310" s="101" t="s">
        <v>7</v>
      </c>
    </row>
    <row r="311" spans="2:14">
      <c r="B311" s="100" t="s">
        <v>629</v>
      </c>
      <c r="C311" t="s">
        <v>170</v>
      </c>
      <c r="D311" t="s">
        <v>663</v>
      </c>
      <c r="E311" t="s">
        <v>257</v>
      </c>
      <c r="F311"/>
      <c r="G311" t="s">
        <v>418</v>
      </c>
      <c r="H311" t="s">
        <v>171</v>
      </c>
      <c r="I311" t="s">
        <v>125</v>
      </c>
      <c r="J311" s="105">
        <v>10030803</v>
      </c>
      <c r="K311" s="105">
        <v>6120164</v>
      </c>
      <c r="L311" s="105">
        <v>6012337.29</v>
      </c>
      <c r="M311" s="172">
        <v>10.75</v>
      </c>
      <c r="N311" s="101" t="s">
        <v>7</v>
      </c>
    </row>
    <row r="312" spans="2:14">
      <c r="B312" s="100" t="s">
        <v>629</v>
      </c>
      <c r="C312" t="s">
        <v>170</v>
      </c>
      <c r="D312" t="s">
        <v>663</v>
      </c>
      <c r="E312" t="s">
        <v>257</v>
      </c>
      <c r="F312"/>
      <c r="G312" t="s">
        <v>419</v>
      </c>
      <c r="H312" t="s">
        <v>171</v>
      </c>
      <c r="I312" t="s">
        <v>125</v>
      </c>
      <c r="J312" s="105">
        <v>3343609</v>
      </c>
      <c r="K312" s="105">
        <v>2041752</v>
      </c>
      <c r="L312" s="105">
        <v>2004068.41</v>
      </c>
      <c r="M312" s="172">
        <v>10.75</v>
      </c>
      <c r="N312" s="101" t="s">
        <v>7</v>
      </c>
    </row>
    <row r="313" spans="2:14">
      <c r="B313" s="100" t="s">
        <v>629</v>
      </c>
      <c r="C313" t="s">
        <v>170</v>
      </c>
      <c r="D313" t="s">
        <v>663</v>
      </c>
      <c r="E313" t="s">
        <v>257</v>
      </c>
      <c r="F313"/>
      <c r="G313" t="s">
        <v>420</v>
      </c>
      <c r="H313" t="s">
        <v>171</v>
      </c>
      <c r="I313" t="s">
        <v>125</v>
      </c>
      <c r="J313" s="105">
        <v>6579992</v>
      </c>
      <c r="K313" s="105">
        <v>4002216</v>
      </c>
      <c r="L313" s="105">
        <v>4008006.69</v>
      </c>
      <c r="M313" s="172">
        <v>10.75</v>
      </c>
      <c r="N313" s="101" t="s">
        <v>7</v>
      </c>
    </row>
    <row r="314" spans="2:14">
      <c r="B314" s="100" t="s">
        <v>629</v>
      </c>
      <c r="C314" t="s">
        <v>170</v>
      </c>
      <c r="D314" t="s">
        <v>663</v>
      </c>
      <c r="E314" t="s">
        <v>257</v>
      </c>
      <c r="F314"/>
      <c r="G314" t="s">
        <v>421</v>
      </c>
      <c r="H314" t="s">
        <v>171</v>
      </c>
      <c r="I314" t="s">
        <v>125</v>
      </c>
      <c r="J314" s="105">
        <v>13160001</v>
      </c>
      <c r="K314" s="105">
        <v>8011782</v>
      </c>
      <c r="L314" s="105">
        <v>8016230.9699999997</v>
      </c>
      <c r="M314" s="172">
        <v>10.75</v>
      </c>
      <c r="N314" s="101" t="s">
        <v>7</v>
      </c>
    </row>
    <row r="315" spans="2:14">
      <c r="B315" s="100" t="s">
        <v>629</v>
      </c>
      <c r="C315" t="s">
        <v>170</v>
      </c>
      <c r="D315" t="s">
        <v>663</v>
      </c>
      <c r="E315" t="s">
        <v>257</v>
      </c>
      <c r="F315"/>
      <c r="G315" t="s">
        <v>422</v>
      </c>
      <c r="H315" t="s">
        <v>171</v>
      </c>
      <c r="I315" t="s">
        <v>125</v>
      </c>
      <c r="J315" s="105">
        <v>11515007</v>
      </c>
      <c r="K315" s="105">
        <v>6579437</v>
      </c>
      <c r="L315" s="105">
        <v>6711121.6100000003</v>
      </c>
      <c r="M315" s="172">
        <v>10.75</v>
      </c>
      <c r="N315" s="101" t="s">
        <v>7</v>
      </c>
    </row>
    <row r="316" spans="2:14">
      <c r="B316" s="100" t="s">
        <v>629</v>
      </c>
      <c r="C316" t="s">
        <v>170</v>
      </c>
      <c r="D316" t="s">
        <v>663</v>
      </c>
      <c r="E316" t="s">
        <v>257</v>
      </c>
      <c r="F316"/>
      <c r="G316" t="s">
        <v>423</v>
      </c>
      <c r="H316" t="s">
        <v>171</v>
      </c>
      <c r="I316" t="s">
        <v>125</v>
      </c>
      <c r="J316" s="105">
        <v>8225002</v>
      </c>
      <c r="K316" s="105">
        <v>4712157</v>
      </c>
      <c r="L316" s="105">
        <v>4794542.82</v>
      </c>
      <c r="M316" s="172">
        <v>10.75</v>
      </c>
      <c r="N316" s="101" t="s">
        <v>7</v>
      </c>
    </row>
    <row r="317" spans="2:14">
      <c r="B317" s="100" t="s">
        <v>629</v>
      </c>
      <c r="C317" t="s">
        <v>170</v>
      </c>
      <c r="D317" t="s">
        <v>663</v>
      </c>
      <c r="E317" t="s">
        <v>257</v>
      </c>
      <c r="F317"/>
      <c r="G317" t="s">
        <v>424</v>
      </c>
      <c r="H317" t="s">
        <v>171</v>
      </c>
      <c r="I317" t="s">
        <v>125</v>
      </c>
      <c r="J317" s="105">
        <v>6579992</v>
      </c>
      <c r="K317" s="105">
        <v>4073040</v>
      </c>
      <c r="L317" s="105">
        <v>4008253.34</v>
      </c>
      <c r="M317" s="172">
        <v>10.75</v>
      </c>
      <c r="N317" s="101" t="s">
        <v>7</v>
      </c>
    </row>
    <row r="318" spans="2:14">
      <c r="B318" s="100" t="s">
        <v>629</v>
      </c>
      <c r="C318" t="s">
        <v>170</v>
      </c>
      <c r="D318" t="s">
        <v>663</v>
      </c>
      <c r="E318" t="s">
        <v>257</v>
      </c>
      <c r="F318"/>
      <c r="G318" t="s">
        <v>425</v>
      </c>
      <c r="H318" t="s">
        <v>171</v>
      </c>
      <c r="I318" t="s">
        <v>125</v>
      </c>
      <c r="J318" s="105">
        <v>9869995</v>
      </c>
      <c r="K318" s="105">
        <v>6114864</v>
      </c>
      <c r="L318" s="105">
        <v>6012366.0599999996</v>
      </c>
      <c r="M318" s="172">
        <v>10.75</v>
      </c>
      <c r="N318" s="101" t="s">
        <v>7</v>
      </c>
    </row>
    <row r="319" spans="2:14">
      <c r="B319" s="100" t="s">
        <v>629</v>
      </c>
      <c r="C319" t="s">
        <v>170</v>
      </c>
      <c r="D319" t="s">
        <v>663</v>
      </c>
      <c r="E319" t="s">
        <v>257</v>
      </c>
      <c r="F319"/>
      <c r="G319" t="s">
        <v>426</v>
      </c>
      <c r="H319" t="s">
        <v>171</v>
      </c>
      <c r="I319" t="s">
        <v>125</v>
      </c>
      <c r="J319" s="105">
        <v>117300519</v>
      </c>
      <c r="K319" s="105">
        <v>76369523</v>
      </c>
      <c r="L319" s="105">
        <v>75154882.980000004</v>
      </c>
      <c r="M319" s="172">
        <v>10.75</v>
      </c>
      <c r="N319" s="101" t="s">
        <v>7</v>
      </c>
    </row>
    <row r="320" spans="2:14">
      <c r="B320" s="100" t="s">
        <v>629</v>
      </c>
      <c r="C320" t="s">
        <v>170</v>
      </c>
      <c r="D320" t="s">
        <v>663</v>
      </c>
      <c r="E320" t="s">
        <v>257</v>
      </c>
      <c r="F320"/>
      <c r="G320" t="s">
        <v>427</v>
      </c>
      <c r="H320" t="s">
        <v>172</v>
      </c>
      <c r="I320" t="s">
        <v>125</v>
      </c>
      <c r="J320" s="105">
        <v>13330549</v>
      </c>
      <c r="K320" s="105">
        <v>10224658</v>
      </c>
      <c r="L320" s="105">
        <v>10019336.52</v>
      </c>
      <c r="M320" s="172">
        <v>10.25</v>
      </c>
      <c r="N320" s="101" t="s">
        <v>7</v>
      </c>
    </row>
    <row r="321" spans="2:14">
      <c r="B321" s="100" t="s">
        <v>629</v>
      </c>
      <c r="C321" t="s">
        <v>170</v>
      </c>
      <c r="D321" t="s">
        <v>663</v>
      </c>
      <c r="E321" t="s">
        <v>257</v>
      </c>
      <c r="F321"/>
      <c r="G321" t="s">
        <v>428</v>
      </c>
      <c r="H321" t="s">
        <v>172</v>
      </c>
      <c r="I321" t="s">
        <v>125</v>
      </c>
      <c r="J321" s="105">
        <v>104600004</v>
      </c>
      <c r="K321" s="105">
        <v>80921098</v>
      </c>
      <c r="L321" s="105">
        <v>80156125.5</v>
      </c>
      <c r="M321" s="172">
        <v>10.25</v>
      </c>
      <c r="N321" s="101" t="s">
        <v>7</v>
      </c>
    </row>
    <row r="322" spans="2:14">
      <c r="B322" s="100" t="s">
        <v>629</v>
      </c>
      <c r="C322" t="s">
        <v>170</v>
      </c>
      <c r="D322" t="s">
        <v>663</v>
      </c>
      <c r="E322" t="s">
        <v>257</v>
      </c>
      <c r="F322"/>
      <c r="G322" t="s">
        <v>429</v>
      </c>
      <c r="H322" t="s">
        <v>172</v>
      </c>
      <c r="I322" t="s">
        <v>125</v>
      </c>
      <c r="J322" s="105">
        <v>32687501</v>
      </c>
      <c r="K322" s="105">
        <v>25561644</v>
      </c>
      <c r="L322" s="105">
        <v>25048372.940000001</v>
      </c>
      <c r="M322" s="172">
        <v>10.25</v>
      </c>
      <c r="N322" s="101" t="s">
        <v>7</v>
      </c>
    </row>
    <row r="323" spans="2:14">
      <c r="B323" s="100" t="s">
        <v>629</v>
      </c>
      <c r="C323" t="s">
        <v>170</v>
      </c>
      <c r="D323" t="s">
        <v>663</v>
      </c>
      <c r="E323" t="s">
        <v>257</v>
      </c>
      <c r="F323"/>
      <c r="G323" t="s">
        <v>430</v>
      </c>
      <c r="H323" t="s">
        <v>172</v>
      </c>
      <c r="I323" t="s">
        <v>125</v>
      </c>
      <c r="J323" s="105">
        <v>32055652</v>
      </c>
      <c r="K323" s="105">
        <v>25000000</v>
      </c>
      <c r="L323" s="105">
        <v>25048072.16</v>
      </c>
      <c r="M323" s="172">
        <v>10.25</v>
      </c>
      <c r="N323" s="101" t="s">
        <v>7</v>
      </c>
    </row>
    <row r="324" spans="2:14">
      <c r="B324" s="100" t="s">
        <v>629</v>
      </c>
      <c r="C324" t="s">
        <v>170</v>
      </c>
      <c r="D324" t="s">
        <v>663</v>
      </c>
      <c r="E324" t="s">
        <v>257</v>
      </c>
      <c r="F324"/>
      <c r="G324" t="s">
        <v>431</v>
      </c>
      <c r="H324" t="s">
        <v>172</v>
      </c>
      <c r="I324" t="s">
        <v>125</v>
      </c>
      <c r="J324" s="105">
        <v>339301237</v>
      </c>
      <c r="K324" s="105">
        <v>270834040</v>
      </c>
      <c r="L324" s="105">
        <v>270523317.50999999</v>
      </c>
      <c r="M324" s="172">
        <v>10.25</v>
      </c>
      <c r="N324" s="101" t="s">
        <v>7</v>
      </c>
    </row>
    <row r="325" spans="2:14">
      <c r="B325" s="100" t="s">
        <v>629</v>
      </c>
      <c r="C325" t="s">
        <v>170</v>
      </c>
      <c r="D325" t="s">
        <v>663</v>
      </c>
      <c r="E325" t="s">
        <v>257</v>
      </c>
      <c r="F325"/>
      <c r="G325" t="s">
        <v>432</v>
      </c>
      <c r="H325" t="s">
        <v>171</v>
      </c>
      <c r="I325" t="s">
        <v>125</v>
      </c>
      <c r="J325" s="105">
        <v>17806761</v>
      </c>
      <c r="K325" s="105">
        <v>12243863</v>
      </c>
      <c r="L325" s="105">
        <v>12024801.48</v>
      </c>
      <c r="M325" s="172">
        <v>10.75</v>
      </c>
      <c r="N325" s="101" t="s">
        <v>7</v>
      </c>
    </row>
    <row r="326" spans="2:14">
      <c r="B326" s="100" t="s">
        <v>629</v>
      </c>
      <c r="C326" t="s">
        <v>170</v>
      </c>
      <c r="D326" t="s">
        <v>663</v>
      </c>
      <c r="E326" t="s">
        <v>257</v>
      </c>
      <c r="F326"/>
      <c r="G326" t="s">
        <v>433</v>
      </c>
      <c r="H326" t="s">
        <v>173</v>
      </c>
      <c r="I326" t="s">
        <v>125</v>
      </c>
      <c r="J326" s="105">
        <v>133425948</v>
      </c>
      <c r="K326" s="105">
        <v>91575917</v>
      </c>
      <c r="L326" s="105">
        <v>93444616.959999993</v>
      </c>
      <c r="M326" s="172">
        <v>11</v>
      </c>
      <c r="N326" s="101" t="s">
        <v>7</v>
      </c>
    </row>
    <row r="327" spans="2:14">
      <c r="B327" s="100" t="s">
        <v>629</v>
      </c>
      <c r="C327" t="s">
        <v>170</v>
      </c>
      <c r="D327" t="s">
        <v>663</v>
      </c>
      <c r="E327" t="s">
        <v>257</v>
      </c>
      <c r="F327"/>
      <c r="G327" t="s">
        <v>434</v>
      </c>
      <c r="H327" t="s">
        <v>245</v>
      </c>
      <c r="I327" t="s">
        <v>125</v>
      </c>
      <c r="J327" s="105">
        <v>229549836</v>
      </c>
      <c r="K327" s="105">
        <v>194059113</v>
      </c>
      <c r="L327" s="105">
        <v>198967914.59</v>
      </c>
      <c r="M327" s="172">
        <v>10.5</v>
      </c>
      <c r="N327" s="101" t="s">
        <v>7</v>
      </c>
    </row>
    <row r="328" spans="2:14">
      <c r="B328" s="100" t="s">
        <v>629</v>
      </c>
      <c r="C328" t="s">
        <v>170</v>
      </c>
      <c r="D328" t="s">
        <v>663</v>
      </c>
      <c r="E328" t="s">
        <v>257</v>
      </c>
      <c r="F328"/>
      <c r="G328" t="s">
        <v>435</v>
      </c>
      <c r="H328" t="s">
        <v>172</v>
      </c>
      <c r="I328" t="s">
        <v>125</v>
      </c>
      <c r="J328" s="105">
        <v>11805685</v>
      </c>
      <c r="K328" s="105">
        <v>10044931</v>
      </c>
      <c r="L328" s="105">
        <v>10019582.1</v>
      </c>
      <c r="M328" s="172">
        <v>10.25</v>
      </c>
      <c r="N328" s="101" t="s">
        <v>7</v>
      </c>
    </row>
    <row r="329" spans="2:14">
      <c r="B329" s="100" t="s">
        <v>629</v>
      </c>
      <c r="C329" t="s">
        <v>170</v>
      </c>
      <c r="D329" t="s">
        <v>663</v>
      </c>
      <c r="E329" t="s">
        <v>257</v>
      </c>
      <c r="F329"/>
      <c r="G329" t="s">
        <v>436</v>
      </c>
      <c r="H329" t="s">
        <v>245</v>
      </c>
      <c r="I329" t="s">
        <v>125</v>
      </c>
      <c r="J329" s="105">
        <v>29581164</v>
      </c>
      <c r="K329" s="105">
        <v>25383800</v>
      </c>
      <c r="L329" s="105">
        <v>25820571.359999999</v>
      </c>
      <c r="M329" s="172">
        <v>9.74</v>
      </c>
      <c r="N329" s="101" t="s">
        <v>7</v>
      </c>
    </row>
    <row r="330" spans="2:14">
      <c r="B330" s="100" t="s">
        <v>629</v>
      </c>
      <c r="C330" t="s">
        <v>170</v>
      </c>
      <c r="D330" t="s">
        <v>663</v>
      </c>
      <c r="E330" t="s">
        <v>257</v>
      </c>
      <c r="F330"/>
      <c r="G330" t="s">
        <v>437</v>
      </c>
      <c r="H330" t="s">
        <v>245</v>
      </c>
      <c r="I330" t="s">
        <v>125</v>
      </c>
      <c r="J330" s="105">
        <v>47329861</v>
      </c>
      <c r="K330" s="105">
        <v>39614797</v>
      </c>
      <c r="L330" s="105">
        <v>40464147.740000002</v>
      </c>
      <c r="M330" s="172">
        <v>12</v>
      </c>
      <c r="N330" s="101" t="s">
        <v>7</v>
      </c>
    </row>
    <row r="331" spans="2:14">
      <c r="B331" s="100" t="s">
        <v>629</v>
      </c>
      <c r="C331" t="s">
        <v>170</v>
      </c>
      <c r="D331" t="s">
        <v>663</v>
      </c>
      <c r="E331" t="s">
        <v>257</v>
      </c>
      <c r="F331"/>
      <c r="G331" t="s">
        <v>438</v>
      </c>
      <c r="H331" t="s">
        <v>172</v>
      </c>
      <c r="I331" t="s">
        <v>125</v>
      </c>
      <c r="J331" s="105">
        <v>2310591</v>
      </c>
      <c r="K331" s="105">
        <v>2027521</v>
      </c>
      <c r="L331" s="105">
        <v>2003989.73</v>
      </c>
      <c r="M331" s="172">
        <v>10.24</v>
      </c>
      <c r="N331" s="101" t="s">
        <v>7</v>
      </c>
    </row>
    <row r="332" spans="2:14">
      <c r="B332" s="100" t="s">
        <v>629</v>
      </c>
      <c r="C332" t="s">
        <v>170</v>
      </c>
      <c r="D332" t="s">
        <v>663</v>
      </c>
      <c r="E332" t="s">
        <v>257</v>
      </c>
      <c r="F332"/>
      <c r="G332" t="s">
        <v>439</v>
      </c>
      <c r="H332" t="s">
        <v>245</v>
      </c>
      <c r="I332" t="s">
        <v>125</v>
      </c>
      <c r="J332" s="105">
        <v>115706848</v>
      </c>
      <c r="K332" s="105">
        <v>100805413</v>
      </c>
      <c r="L332" s="105">
        <v>102090135.66</v>
      </c>
      <c r="M332" s="172">
        <v>11</v>
      </c>
      <c r="N332" s="101" t="s">
        <v>7</v>
      </c>
    </row>
    <row r="333" spans="2:14">
      <c r="B333" s="100" t="s">
        <v>629</v>
      </c>
      <c r="C333" t="s">
        <v>170</v>
      </c>
      <c r="D333" t="s">
        <v>663</v>
      </c>
      <c r="E333" t="s">
        <v>257</v>
      </c>
      <c r="F333"/>
      <c r="G333" t="s">
        <v>649</v>
      </c>
      <c r="H333" t="s">
        <v>650</v>
      </c>
      <c r="I333" t="s">
        <v>125</v>
      </c>
      <c r="J333" s="105">
        <v>2397534240</v>
      </c>
      <c r="K333" s="105">
        <v>1500000000</v>
      </c>
      <c r="L333" s="105">
        <v>1539381496.9200001</v>
      </c>
      <c r="M333" s="172">
        <v>12</v>
      </c>
      <c r="N333" s="101" t="s">
        <v>7</v>
      </c>
    </row>
    <row r="334" spans="2:14">
      <c r="B334" s="100" t="s">
        <v>629</v>
      </c>
      <c r="C334" t="s">
        <v>170</v>
      </c>
      <c r="D334" t="s">
        <v>663</v>
      </c>
      <c r="E334" t="s">
        <v>257</v>
      </c>
      <c r="F334"/>
      <c r="G334" t="s">
        <v>651</v>
      </c>
      <c r="H334" t="s">
        <v>172</v>
      </c>
      <c r="I334" t="s">
        <v>125</v>
      </c>
      <c r="J334" s="105">
        <v>84730481</v>
      </c>
      <c r="K334" s="105">
        <v>76705993</v>
      </c>
      <c r="L334" s="105">
        <v>75147906.909999996</v>
      </c>
      <c r="M334" s="172">
        <v>10.24</v>
      </c>
      <c r="N334" s="101" t="s">
        <v>7</v>
      </c>
    </row>
    <row r="335" spans="2:14">
      <c r="B335" s="100" t="s">
        <v>629</v>
      </c>
      <c r="C335" t="s">
        <v>174</v>
      </c>
      <c r="D335"/>
      <c r="E335" t="s">
        <v>257</v>
      </c>
      <c r="F335"/>
      <c r="G335" t="s">
        <v>441</v>
      </c>
      <c r="H335" t="s">
        <v>176</v>
      </c>
      <c r="I335" t="s">
        <v>125</v>
      </c>
      <c r="J335" s="105">
        <v>303216446</v>
      </c>
      <c r="K335" s="105">
        <v>204531178</v>
      </c>
      <c r="L335" s="105">
        <v>206277241.40000001</v>
      </c>
      <c r="M335" s="172">
        <v>10.97</v>
      </c>
      <c r="N335" s="101" t="s">
        <v>7</v>
      </c>
    </row>
    <row r="336" spans="2:14">
      <c r="B336" s="100" t="s">
        <v>629</v>
      </c>
      <c r="C336" t="s">
        <v>174</v>
      </c>
      <c r="D336"/>
      <c r="E336" t="s">
        <v>257</v>
      </c>
      <c r="F336"/>
      <c r="G336" t="s">
        <v>442</v>
      </c>
      <c r="H336" t="s">
        <v>177</v>
      </c>
      <c r="I336" t="s">
        <v>125</v>
      </c>
      <c r="J336" s="105">
        <v>139555068</v>
      </c>
      <c r="K336" s="105">
        <v>106788942</v>
      </c>
      <c r="L336" s="105">
        <v>106985842.2</v>
      </c>
      <c r="M336" s="172">
        <v>10.82</v>
      </c>
      <c r="N336" s="101" t="s">
        <v>7</v>
      </c>
    </row>
    <row r="337" spans="2:14">
      <c r="B337" s="100" t="s">
        <v>629</v>
      </c>
      <c r="C337" t="s">
        <v>174</v>
      </c>
      <c r="D337"/>
      <c r="E337" t="s">
        <v>257</v>
      </c>
      <c r="F337"/>
      <c r="G337" t="s">
        <v>443</v>
      </c>
      <c r="H337" t="s">
        <v>178</v>
      </c>
      <c r="I337" t="s">
        <v>125</v>
      </c>
      <c r="J337" s="105">
        <v>362690416</v>
      </c>
      <c r="K337" s="105">
        <v>254953426</v>
      </c>
      <c r="L337" s="105">
        <v>254094305.90000001</v>
      </c>
      <c r="M337" s="172">
        <v>11.3</v>
      </c>
      <c r="N337" s="101" t="s">
        <v>7</v>
      </c>
    </row>
    <row r="338" spans="2:14">
      <c r="B338" s="100" t="s">
        <v>629</v>
      </c>
      <c r="C338" t="s">
        <v>174</v>
      </c>
      <c r="D338"/>
      <c r="E338" t="s">
        <v>257</v>
      </c>
      <c r="F338"/>
      <c r="G338" t="s">
        <v>444</v>
      </c>
      <c r="H338" t="s">
        <v>175</v>
      </c>
      <c r="I338" t="s">
        <v>125</v>
      </c>
      <c r="J338" s="105">
        <v>41181781</v>
      </c>
      <c r="K338" s="105">
        <v>30604931</v>
      </c>
      <c r="L338" s="105">
        <v>30048565.629999999</v>
      </c>
      <c r="M338" s="172">
        <v>11.5</v>
      </c>
      <c r="N338" s="101" t="s">
        <v>7</v>
      </c>
    </row>
    <row r="339" spans="2:14">
      <c r="B339" s="100" t="s">
        <v>629</v>
      </c>
      <c r="C339" t="s">
        <v>174</v>
      </c>
      <c r="D339"/>
      <c r="E339" t="s">
        <v>257</v>
      </c>
      <c r="F339"/>
      <c r="G339" t="s">
        <v>445</v>
      </c>
      <c r="H339" t="s">
        <v>179</v>
      </c>
      <c r="I339" t="s">
        <v>125</v>
      </c>
      <c r="J339" s="105">
        <v>40303705</v>
      </c>
      <c r="K339" s="105">
        <v>28576877</v>
      </c>
      <c r="L339" s="105">
        <v>28046439.420000002</v>
      </c>
      <c r="M339" s="172">
        <v>11.75</v>
      </c>
      <c r="N339" s="101" t="s">
        <v>7</v>
      </c>
    </row>
    <row r="340" spans="2:14">
      <c r="B340" s="100" t="s">
        <v>629</v>
      </c>
      <c r="C340" t="s">
        <v>174</v>
      </c>
      <c r="D340"/>
      <c r="E340" t="s">
        <v>257</v>
      </c>
      <c r="F340"/>
      <c r="G340" t="s">
        <v>446</v>
      </c>
      <c r="H340" t="s">
        <v>176</v>
      </c>
      <c r="I340" t="s">
        <v>125</v>
      </c>
      <c r="J340" s="105">
        <v>93706896</v>
      </c>
      <c r="K340" s="105">
        <v>64519335</v>
      </c>
      <c r="L340" s="105">
        <v>64969818.07</v>
      </c>
      <c r="M340" s="172">
        <v>10.97</v>
      </c>
      <c r="N340" s="101" t="s">
        <v>7</v>
      </c>
    </row>
    <row r="341" spans="2:14">
      <c r="B341" s="100" t="s">
        <v>629</v>
      </c>
      <c r="C341" t="s">
        <v>174</v>
      </c>
      <c r="D341"/>
      <c r="E341" t="s">
        <v>257</v>
      </c>
      <c r="F341"/>
      <c r="G341" t="s">
        <v>447</v>
      </c>
      <c r="H341" t="s">
        <v>178</v>
      </c>
      <c r="I341" t="s">
        <v>125</v>
      </c>
      <c r="J341" s="105">
        <v>355647265</v>
      </c>
      <c r="K341" s="105">
        <v>253328083</v>
      </c>
      <c r="L341" s="105">
        <v>254098200.38</v>
      </c>
      <c r="M341" s="172">
        <v>11.3</v>
      </c>
      <c r="N341" s="101" t="s">
        <v>7</v>
      </c>
    </row>
    <row r="342" spans="2:14">
      <c r="B342" s="100" t="s">
        <v>629</v>
      </c>
      <c r="C342" t="s">
        <v>174</v>
      </c>
      <c r="D342"/>
      <c r="E342" t="s">
        <v>257</v>
      </c>
      <c r="F342"/>
      <c r="G342" t="s">
        <v>448</v>
      </c>
      <c r="H342" t="s">
        <v>178</v>
      </c>
      <c r="I342" t="s">
        <v>125</v>
      </c>
      <c r="J342" s="105">
        <v>355647265</v>
      </c>
      <c r="K342" s="105">
        <v>253792466</v>
      </c>
      <c r="L342" s="105">
        <v>254098228.56</v>
      </c>
      <c r="M342" s="172">
        <v>11.3</v>
      </c>
      <c r="N342" s="101" t="s">
        <v>7</v>
      </c>
    </row>
    <row r="343" spans="2:14">
      <c r="B343" s="100" t="s">
        <v>629</v>
      </c>
      <c r="C343" t="s">
        <v>174</v>
      </c>
      <c r="D343"/>
      <c r="E343" t="s">
        <v>257</v>
      </c>
      <c r="F343"/>
      <c r="G343" t="s">
        <v>449</v>
      </c>
      <c r="H343" t="s">
        <v>178</v>
      </c>
      <c r="I343" t="s">
        <v>125</v>
      </c>
      <c r="J343" s="105">
        <v>139441640</v>
      </c>
      <c r="K343" s="105">
        <v>103281643</v>
      </c>
      <c r="L343" s="105">
        <v>103583364.28</v>
      </c>
      <c r="M343" s="172">
        <v>10.5</v>
      </c>
      <c r="N343" s="101" t="s">
        <v>7</v>
      </c>
    </row>
    <row r="344" spans="2:14">
      <c r="B344" s="100" t="s">
        <v>629</v>
      </c>
      <c r="C344" t="s">
        <v>174</v>
      </c>
      <c r="D344"/>
      <c r="E344" t="s">
        <v>257</v>
      </c>
      <c r="F344"/>
      <c r="G344" t="s">
        <v>450</v>
      </c>
      <c r="H344" t="s">
        <v>177</v>
      </c>
      <c r="I344" t="s">
        <v>125</v>
      </c>
      <c r="J344" s="105">
        <v>124682194</v>
      </c>
      <c r="K344" s="105">
        <v>100783562</v>
      </c>
      <c r="L344" s="105">
        <v>101594773.92</v>
      </c>
      <c r="M344" s="172">
        <v>11</v>
      </c>
      <c r="N344" s="101" t="s">
        <v>7</v>
      </c>
    </row>
    <row r="345" spans="2:14">
      <c r="B345" s="100" t="s">
        <v>629</v>
      </c>
      <c r="C345" t="s">
        <v>181</v>
      </c>
      <c r="D345" t="s">
        <v>663</v>
      </c>
      <c r="E345" t="s">
        <v>224</v>
      </c>
      <c r="F345"/>
      <c r="G345" t="s">
        <v>451</v>
      </c>
      <c r="H345" t="s">
        <v>182</v>
      </c>
      <c r="I345" t="s">
        <v>125</v>
      </c>
      <c r="J345" s="105">
        <v>31975465</v>
      </c>
      <c r="K345" s="105">
        <v>15151029</v>
      </c>
      <c r="L345" s="105">
        <v>15155801.08</v>
      </c>
      <c r="M345" s="172">
        <v>12.25</v>
      </c>
      <c r="N345" s="101" t="s">
        <v>7</v>
      </c>
    </row>
    <row r="346" spans="2:14">
      <c r="B346" s="100" t="s">
        <v>629</v>
      </c>
      <c r="C346" t="s">
        <v>181</v>
      </c>
      <c r="D346" t="s">
        <v>663</v>
      </c>
      <c r="E346" t="s">
        <v>224</v>
      </c>
      <c r="F346"/>
      <c r="G346" t="s">
        <v>452</v>
      </c>
      <c r="H346" t="s">
        <v>183</v>
      </c>
      <c r="I346" t="s">
        <v>125</v>
      </c>
      <c r="J346" s="105">
        <v>20171243</v>
      </c>
      <c r="K346" s="105">
        <v>10024111</v>
      </c>
      <c r="L346" s="105">
        <v>10032898.630000001</v>
      </c>
      <c r="M346" s="172">
        <v>11</v>
      </c>
      <c r="N346" s="101" t="s">
        <v>7</v>
      </c>
    </row>
    <row r="347" spans="2:14">
      <c r="B347" s="100" t="s">
        <v>629</v>
      </c>
      <c r="C347" t="s">
        <v>181</v>
      </c>
      <c r="D347" t="s">
        <v>663</v>
      </c>
      <c r="E347" t="s">
        <v>224</v>
      </c>
      <c r="F347"/>
      <c r="G347" t="s">
        <v>453</v>
      </c>
      <c r="H347" t="s">
        <v>182</v>
      </c>
      <c r="I347" t="s">
        <v>125</v>
      </c>
      <c r="J347" s="105">
        <v>14921902</v>
      </c>
      <c r="K347" s="105">
        <v>7098673</v>
      </c>
      <c r="L347" s="105">
        <v>7072790.4299999997</v>
      </c>
      <c r="M347" s="172">
        <v>12.25</v>
      </c>
      <c r="N347" s="101" t="s">
        <v>7</v>
      </c>
    </row>
    <row r="348" spans="2:14">
      <c r="B348" s="100" t="s">
        <v>629</v>
      </c>
      <c r="C348" t="s">
        <v>181</v>
      </c>
      <c r="D348" t="s">
        <v>663</v>
      </c>
      <c r="E348" t="s">
        <v>224</v>
      </c>
      <c r="F348"/>
      <c r="G348" t="s">
        <v>454</v>
      </c>
      <c r="H348" t="s">
        <v>182</v>
      </c>
      <c r="I348" t="s">
        <v>125</v>
      </c>
      <c r="J348" s="105">
        <v>36238889</v>
      </c>
      <c r="K348" s="105">
        <v>17251039</v>
      </c>
      <c r="L348" s="105">
        <v>17176776.93</v>
      </c>
      <c r="M348" s="172">
        <v>12.25</v>
      </c>
      <c r="N348" s="101" t="s">
        <v>7</v>
      </c>
    </row>
    <row r="349" spans="2:14">
      <c r="B349" s="100" t="s">
        <v>629</v>
      </c>
      <c r="C349" t="s">
        <v>181</v>
      </c>
      <c r="D349" t="s">
        <v>663</v>
      </c>
      <c r="E349" t="s">
        <v>224</v>
      </c>
      <c r="F349"/>
      <c r="G349" t="s">
        <v>455</v>
      </c>
      <c r="H349" t="s">
        <v>184</v>
      </c>
      <c r="I349" t="s">
        <v>125</v>
      </c>
      <c r="J349" s="105">
        <v>18922866</v>
      </c>
      <c r="K349" s="105">
        <v>10250478</v>
      </c>
      <c r="L349" s="105">
        <v>10015015.32</v>
      </c>
      <c r="M349" s="172">
        <v>13.25</v>
      </c>
      <c r="N349" s="101" t="s">
        <v>7</v>
      </c>
    </row>
    <row r="350" spans="2:14">
      <c r="B350" s="100" t="s">
        <v>629</v>
      </c>
      <c r="C350" t="s">
        <v>181</v>
      </c>
      <c r="D350" t="s">
        <v>663</v>
      </c>
      <c r="E350" t="s">
        <v>224</v>
      </c>
      <c r="F350"/>
      <c r="G350" t="s">
        <v>456</v>
      </c>
      <c r="H350" t="s">
        <v>182</v>
      </c>
      <c r="I350" t="s">
        <v>125</v>
      </c>
      <c r="J350" s="105">
        <v>21008220</v>
      </c>
      <c r="K350" s="105">
        <v>10070481</v>
      </c>
      <c r="L350" s="105">
        <v>10103683.99</v>
      </c>
      <c r="M350" s="172">
        <v>12.25</v>
      </c>
      <c r="N350" s="101" t="s">
        <v>7</v>
      </c>
    </row>
    <row r="351" spans="2:14">
      <c r="B351" s="100" t="s">
        <v>629</v>
      </c>
      <c r="C351" t="s">
        <v>181</v>
      </c>
      <c r="D351" t="s">
        <v>663</v>
      </c>
      <c r="E351" t="s">
        <v>224</v>
      </c>
      <c r="F351"/>
      <c r="G351" t="s">
        <v>457</v>
      </c>
      <c r="H351" t="s">
        <v>184</v>
      </c>
      <c r="I351" t="s">
        <v>125</v>
      </c>
      <c r="J351" s="105">
        <v>14874028</v>
      </c>
      <c r="K351" s="105">
        <v>8238138</v>
      </c>
      <c r="L351" s="105">
        <v>8011740.6799999997</v>
      </c>
      <c r="M351" s="172">
        <v>13.25</v>
      </c>
      <c r="N351" s="101" t="s">
        <v>7</v>
      </c>
    </row>
    <row r="352" spans="2:14">
      <c r="B352" s="100" t="s">
        <v>629</v>
      </c>
      <c r="C352" t="s">
        <v>181</v>
      </c>
      <c r="D352" t="s">
        <v>663</v>
      </c>
      <c r="E352" t="s">
        <v>224</v>
      </c>
      <c r="F352"/>
      <c r="G352" t="s">
        <v>458</v>
      </c>
      <c r="H352" t="s">
        <v>182</v>
      </c>
      <c r="I352" t="s">
        <v>125</v>
      </c>
      <c r="J352" s="105">
        <v>103514048</v>
      </c>
      <c r="K352" s="105">
        <v>50671235</v>
      </c>
      <c r="L352" s="105">
        <v>50519830.530000001</v>
      </c>
      <c r="M352" s="172">
        <v>12.25</v>
      </c>
      <c r="N352" s="101" t="s">
        <v>7</v>
      </c>
    </row>
    <row r="353" spans="2:14">
      <c r="B353" s="100" t="s">
        <v>629</v>
      </c>
      <c r="C353" t="s">
        <v>181</v>
      </c>
      <c r="D353" t="s">
        <v>663</v>
      </c>
      <c r="E353" t="s">
        <v>224</v>
      </c>
      <c r="F353"/>
      <c r="G353" t="s">
        <v>459</v>
      </c>
      <c r="H353" t="s">
        <v>183</v>
      </c>
      <c r="I353" t="s">
        <v>125</v>
      </c>
      <c r="J353" s="105">
        <v>29429591</v>
      </c>
      <c r="K353" s="105">
        <v>14817537</v>
      </c>
      <c r="L353" s="105">
        <v>14797157.43</v>
      </c>
      <c r="M353" s="172">
        <v>11.37</v>
      </c>
      <c r="N353" s="101" t="s">
        <v>7</v>
      </c>
    </row>
    <row r="354" spans="2:14">
      <c r="B354" s="100" t="s">
        <v>629</v>
      </c>
      <c r="C354" t="s">
        <v>181</v>
      </c>
      <c r="D354" t="s">
        <v>663</v>
      </c>
      <c r="E354" t="s">
        <v>224</v>
      </c>
      <c r="F354"/>
      <c r="G354" t="s">
        <v>460</v>
      </c>
      <c r="H354" t="s">
        <v>185</v>
      </c>
      <c r="I354" t="s">
        <v>125</v>
      </c>
      <c r="J354" s="105">
        <v>28953867</v>
      </c>
      <c r="K354" s="105">
        <v>20509368</v>
      </c>
      <c r="L354" s="105">
        <v>20378965.550000001</v>
      </c>
      <c r="M354" s="172">
        <v>11.2</v>
      </c>
      <c r="N354" s="101" t="s">
        <v>7</v>
      </c>
    </row>
    <row r="355" spans="2:14">
      <c r="B355" s="100" t="s">
        <v>629</v>
      </c>
      <c r="C355" t="s">
        <v>181</v>
      </c>
      <c r="D355" t="s">
        <v>663</v>
      </c>
      <c r="E355" t="s">
        <v>224</v>
      </c>
      <c r="F355"/>
      <c r="G355" t="s">
        <v>461</v>
      </c>
      <c r="H355" t="s">
        <v>186</v>
      </c>
      <c r="I355" t="s">
        <v>125</v>
      </c>
      <c r="J355" s="105">
        <v>124216858</v>
      </c>
      <c r="K355" s="105">
        <v>61127672</v>
      </c>
      <c r="L355" s="105">
        <v>60623603.649999999</v>
      </c>
      <c r="M355" s="172">
        <v>12.25</v>
      </c>
      <c r="N355" s="101" t="s">
        <v>7</v>
      </c>
    </row>
    <row r="356" spans="2:14">
      <c r="B356" s="100" t="s">
        <v>629</v>
      </c>
      <c r="C356" t="s">
        <v>181</v>
      </c>
      <c r="D356" t="s">
        <v>663</v>
      </c>
      <c r="E356" t="s">
        <v>224</v>
      </c>
      <c r="F356"/>
      <c r="G356" t="s">
        <v>462</v>
      </c>
      <c r="H356" t="s">
        <v>184</v>
      </c>
      <c r="I356" t="s">
        <v>125</v>
      </c>
      <c r="J356" s="105">
        <v>100442064</v>
      </c>
      <c r="K356" s="105">
        <v>56357669</v>
      </c>
      <c r="L356" s="105">
        <v>55082960.159999996</v>
      </c>
      <c r="M356" s="172">
        <v>13.25</v>
      </c>
      <c r="N356" s="101" t="s">
        <v>7</v>
      </c>
    </row>
    <row r="357" spans="2:14">
      <c r="B357" s="100" t="s">
        <v>629</v>
      </c>
      <c r="C357" t="s">
        <v>181</v>
      </c>
      <c r="D357" t="s">
        <v>663</v>
      </c>
      <c r="E357" t="s">
        <v>224</v>
      </c>
      <c r="F357"/>
      <c r="G357" t="s">
        <v>463</v>
      </c>
      <c r="H357" t="s">
        <v>187</v>
      </c>
      <c r="I357" t="s">
        <v>125</v>
      </c>
      <c r="J357" s="105">
        <v>73934240</v>
      </c>
      <c r="K357" s="105">
        <v>50673973</v>
      </c>
      <c r="L357" s="105">
        <v>50655067.909999996</v>
      </c>
      <c r="M357" s="172">
        <v>12</v>
      </c>
      <c r="N357" s="101" t="s">
        <v>7</v>
      </c>
    </row>
    <row r="358" spans="2:14">
      <c r="B358" s="100" t="s">
        <v>629</v>
      </c>
      <c r="C358" t="s">
        <v>181</v>
      </c>
      <c r="D358" t="s">
        <v>663</v>
      </c>
      <c r="E358" t="s">
        <v>224</v>
      </c>
      <c r="F358"/>
      <c r="G358" t="s">
        <v>464</v>
      </c>
      <c r="H358" t="s">
        <v>184</v>
      </c>
      <c r="I358" t="s">
        <v>125</v>
      </c>
      <c r="J358" s="105">
        <v>1793179</v>
      </c>
      <c r="K358" s="105">
        <v>1007624</v>
      </c>
      <c r="L358" s="105">
        <v>1001501.39</v>
      </c>
      <c r="M358" s="172">
        <v>13.25</v>
      </c>
      <c r="N358" s="101" t="s">
        <v>7</v>
      </c>
    </row>
    <row r="359" spans="2:14">
      <c r="B359" s="100" t="s">
        <v>629</v>
      </c>
      <c r="C359" t="s">
        <v>181</v>
      </c>
      <c r="D359" t="s">
        <v>663</v>
      </c>
      <c r="E359" t="s">
        <v>224</v>
      </c>
      <c r="F359"/>
      <c r="G359" t="s">
        <v>465</v>
      </c>
      <c r="H359" t="s">
        <v>188</v>
      </c>
      <c r="I359" t="s">
        <v>125</v>
      </c>
      <c r="J359" s="105">
        <v>8010477</v>
      </c>
      <c r="K359" s="105">
        <v>5056713</v>
      </c>
      <c r="L359" s="105">
        <v>5050299.57</v>
      </c>
      <c r="M359" s="172">
        <v>11.5</v>
      </c>
      <c r="N359" s="101" t="s">
        <v>7</v>
      </c>
    </row>
    <row r="360" spans="2:14">
      <c r="B360" s="100" t="s">
        <v>629</v>
      </c>
      <c r="C360" t="s">
        <v>181</v>
      </c>
      <c r="D360" t="s">
        <v>663</v>
      </c>
      <c r="E360" t="s">
        <v>224</v>
      </c>
      <c r="F360"/>
      <c r="G360" t="s">
        <v>467</v>
      </c>
      <c r="H360" t="s">
        <v>184</v>
      </c>
      <c r="I360" t="s">
        <v>125</v>
      </c>
      <c r="J360" s="105">
        <v>8635577</v>
      </c>
      <c r="K360" s="105">
        <v>5150650</v>
      </c>
      <c r="L360" s="105">
        <v>5007342.28</v>
      </c>
      <c r="M360" s="172">
        <v>13.25</v>
      </c>
      <c r="N360" s="101" t="s">
        <v>7</v>
      </c>
    </row>
    <row r="361" spans="2:14">
      <c r="B361" s="100" t="s">
        <v>629</v>
      </c>
      <c r="C361" t="s">
        <v>181</v>
      </c>
      <c r="D361" t="s">
        <v>663</v>
      </c>
      <c r="E361" t="s">
        <v>224</v>
      </c>
      <c r="F361"/>
      <c r="G361" t="s">
        <v>468</v>
      </c>
      <c r="H361" t="s">
        <v>246</v>
      </c>
      <c r="I361" t="s">
        <v>125</v>
      </c>
      <c r="J361" s="105">
        <v>10690304</v>
      </c>
      <c r="K361" s="105">
        <v>8040274</v>
      </c>
      <c r="L361" s="105">
        <v>8011000.4500000002</v>
      </c>
      <c r="M361" s="172">
        <v>12.25</v>
      </c>
      <c r="N361" s="101" t="s">
        <v>7</v>
      </c>
    </row>
    <row r="362" spans="2:14">
      <c r="B362" s="100" t="s">
        <v>629</v>
      </c>
      <c r="C362" t="s">
        <v>181</v>
      </c>
      <c r="D362" t="s">
        <v>663</v>
      </c>
      <c r="E362" t="s">
        <v>224</v>
      </c>
      <c r="F362"/>
      <c r="G362" t="s">
        <v>469</v>
      </c>
      <c r="H362" t="s">
        <v>182</v>
      </c>
      <c r="I362" t="s">
        <v>125</v>
      </c>
      <c r="J362" s="105">
        <v>490541646</v>
      </c>
      <c r="K362" s="105">
        <v>266023560</v>
      </c>
      <c r="L362" s="105">
        <v>262701110.97999999</v>
      </c>
      <c r="M362" s="172">
        <v>12.25</v>
      </c>
      <c r="N362" s="101" t="s">
        <v>7</v>
      </c>
    </row>
    <row r="363" spans="2:14">
      <c r="B363" s="100" t="s">
        <v>629</v>
      </c>
      <c r="C363" t="s">
        <v>181</v>
      </c>
      <c r="D363" t="s">
        <v>663</v>
      </c>
      <c r="E363" t="s">
        <v>224</v>
      </c>
      <c r="F363"/>
      <c r="G363" t="s">
        <v>470</v>
      </c>
      <c r="H363" t="s">
        <v>246</v>
      </c>
      <c r="I363" t="s">
        <v>125</v>
      </c>
      <c r="J363" s="105">
        <v>652705480</v>
      </c>
      <c r="K363" s="105">
        <v>501342466</v>
      </c>
      <c r="L363" s="105">
        <v>500676694.93000001</v>
      </c>
      <c r="M363" s="172">
        <v>12.25</v>
      </c>
      <c r="N363" s="101" t="s">
        <v>7</v>
      </c>
    </row>
    <row r="364" spans="2:14">
      <c r="B364" s="100" t="s">
        <v>629</v>
      </c>
      <c r="C364" t="s">
        <v>181</v>
      </c>
      <c r="D364" t="s">
        <v>663</v>
      </c>
      <c r="E364" t="s">
        <v>224</v>
      </c>
      <c r="F364"/>
      <c r="G364" t="s">
        <v>471</v>
      </c>
      <c r="H364" t="s">
        <v>472</v>
      </c>
      <c r="I364" t="s">
        <v>125</v>
      </c>
      <c r="J364" s="105">
        <v>8722524</v>
      </c>
      <c r="K364" s="105">
        <v>6175236</v>
      </c>
      <c r="L364" s="105">
        <v>6084966.6699999999</v>
      </c>
      <c r="M364" s="172">
        <v>13</v>
      </c>
      <c r="N364" s="101" t="s">
        <v>7</v>
      </c>
    </row>
    <row r="365" spans="2:14">
      <c r="B365" s="100" t="s">
        <v>629</v>
      </c>
      <c r="C365" t="s">
        <v>181</v>
      </c>
      <c r="D365" t="s">
        <v>663</v>
      </c>
      <c r="E365" t="s">
        <v>224</v>
      </c>
      <c r="F365"/>
      <c r="G365" t="s">
        <v>473</v>
      </c>
      <c r="H365" t="s">
        <v>183</v>
      </c>
      <c r="I365" t="s">
        <v>125</v>
      </c>
      <c r="J365" s="105">
        <v>24784213</v>
      </c>
      <c r="K365" s="105">
        <v>14223616</v>
      </c>
      <c r="L365" s="105">
        <v>14047048.07</v>
      </c>
      <c r="M365" s="172">
        <v>100</v>
      </c>
      <c r="N365" s="101" t="s">
        <v>7</v>
      </c>
    </row>
    <row r="366" spans="2:14">
      <c r="B366" s="100" t="s">
        <v>629</v>
      </c>
      <c r="C366" t="s">
        <v>181</v>
      </c>
      <c r="D366" t="s">
        <v>663</v>
      </c>
      <c r="E366" t="s">
        <v>224</v>
      </c>
      <c r="F366"/>
      <c r="G366" t="s">
        <v>474</v>
      </c>
      <c r="H366" t="s">
        <v>187</v>
      </c>
      <c r="I366" t="s">
        <v>125</v>
      </c>
      <c r="J366" s="105">
        <v>63463010</v>
      </c>
      <c r="K366" s="105">
        <v>50713699</v>
      </c>
      <c r="L366" s="105">
        <v>51088945.140000001</v>
      </c>
      <c r="M366" s="172">
        <v>11.48</v>
      </c>
      <c r="N366" s="101" t="s">
        <v>7</v>
      </c>
    </row>
    <row r="367" spans="2:14">
      <c r="B367" s="100" t="s">
        <v>629</v>
      </c>
      <c r="C367" t="s">
        <v>190</v>
      </c>
      <c r="D367"/>
      <c r="E367" t="s">
        <v>224</v>
      </c>
      <c r="F367"/>
      <c r="G367" t="s">
        <v>475</v>
      </c>
      <c r="H367" t="s">
        <v>191</v>
      </c>
      <c r="I367" t="s">
        <v>125</v>
      </c>
      <c r="J367" s="105">
        <v>1490083</v>
      </c>
      <c r="K367" s="105">
        <v>1012821</v>
      </c>
      <c r="L367" s="105">
        <v>1023549.76</v>
      </c>
      <c r="M367" s="172">
        <v>13</v>
      </c>
      <c r="N367" s="101" t="s">
        <v>7</v>
      </c>
    </row>
    <row r="368" spans="2:14">
      <c r="B368" s="100" t="s">
        <v>629</v>
      </c>
      <c r="C368" t="s">
        <v>190</v>
      </c>
      <c r="D368"/>
      <c r="E368" t="s">
        <v>224</v>
      </c>
      <c r="F368"/>
      <c r="G368" t="s">
        <v>476</v>
      </c>
      <c r="H368" t="s">
        <v>191</v>
      </c>
      <c r="I368" t="s">
        <v>125</v>
      </c>
      <c r="J368" s="105">
        <v>1490083</v>
      </c>
      <c r="K368" s="105">
        <v>1022438</v>
      </c>
      <c r="L368" s="105">
        <v>1023713.28</v>
      </c>
      <c r="M368" s="172">
        <v>13</v>
      </c>
      <c r="N368" s="101" t="s">
        <v>7</v>
      </c>
    </row>
    <row r="369" spans="2:14">
      <c r="B369" s="100" t="s">
        <v>629</v>
      </c>
      <c r="C369" t="s">
        <v>190</v>
      </c>
      <c r="D369"/>
      <c r="E369" t="s">
        <v>224</v>
      </c>
      <c r="F369"/>
      <c r="G369" t="s">
        <v>477</v>
      </c>
      <c r="H369" t="s">
        <v>191</v>
      </c>
      <c r="I369" t="s">
        <v>125</v>
      </c>
      <c r="J369" s="105">
        <v>1490083</v>
      </c>
      <c r="K369" s="105">
        <v>1023863</v>
      </c>
      <c r="L369" s="105">
        <v>1023712.23</v>
      </c>
      <c r="M369" s="172">
        <v>13</v>
      </c>
      <c r="N369" s="101" t="s">
        <v>7</v>
      </c>
    </row>
    <row r="370" spans="2:14">
      <c r="B370" s="100" t="s">
        <v>629</v>
      </c>
      <c r="C370" t="s">
        <v>190</v>
      </c>
      <c r="D370"/>
      <c r="E370" t="s">
        <v>224</v>
      </c>
      <c r="F370"/>
      <c r="G370" t="s">
        <v>478</v>
      </c>
      <c r="H370" t="s">
        <v>191</v>
      </c>
      <c r="I370" t="s">
        <v>125</v>
      </c>
      <c r="J370" s="105">
        <v>2915344</v>
      </c>
      <c r="K370" s="105">
        <v>2008549</v>
      </c>
      <c r="L370" s="105">
        <v>2047415.47</v>
      </c>
      <c r="M370" s="172">
        <v>13</v>
      </c>
      <c r="N370" s="101" t="s">
        <v>7</v>
      </c>
    </row>
    <row r="371" spans="2:14">
      <c r="B371" s="100" t="s">
        <v>629</v>
      </c>
      <c r="C371" t="s">
        <v>190</v>
      </c>
      <c r="D371"/>
      <c r="E371" t="s">
        <v>224</v>
      </c>
      <c r="F371"/>
      <c r="G371" t="s">
        <v>479</v>
      </c>
      <c r="H371" t="s">
        <v>191</v>
      </c>
      <c r="I371" t="s">
        <v>125</v>
      </c>
      <c r="J371" s="105">
        <v>1457672</v>
      </c>
      <c r="K371" s="105">
        <v>1007125</v>
      </c>
      <c r="L371" s="105">
        <v>1023711.38</v>
      </c>
      <c r="M371" s="172">
        <v>13</v>
      </c>
      <c r="N371" s="101" t="s">
        <v>7</v>
      </c>
    </row>
    <row r="372" spans="2:14">
      <c r="B372" s="100" t="s">
        <v>629</v>
      </c>
      <c r="C372" t="s">
        <v>190</v>
      </c>
      <c r="D372"/>
      <c r="E372" t="s">
        <v>224</v>
      </c>
      <c r="F372"/>
      <c r="G372" t="s">
        <v>480</v>
      </c>
      <c r="H372" t="s">
        <v>192</v>
      </c>
      <c r="I372" t="s">
        <v>125</v>
      </c>
      <c r="J372" s="105">
        <v>3009725</v>
      </c>
      <c r="K372" s="105">
        <v>2026629</v>
      </c>
      <c r="L372" s="105">
        <v>2049394.7</v>
      </c>
      <c r="M372" s="172">
        <v>13.5</v>
      </c>
      <c r="N372" s="101" t="s">
        <v>7</v>
      </c>
    </row>
    <row r="373" spans="2:14">
      <c r="B373" s="100" t="s">
        <v>629</v>
      </c>
      <c r="C373" t="s">
        <v>190</v>
      </c>
      <c r="D373"/>
      <c r="E373" t="s">
        <v>224</v>
      </c>
      <c r="F373"/>
      <c r="G373" t="s">
        <v>481</v>
      </c>
      <c r="H373" t="s">
        <v>191</v>
      </c>
      <c r="I373" t="s">
        <v>125</v>
      </c>
      <c r="J373" s="105">
        <v>1457672</v>
      </c>
      <c r="K373" s="105">
        <v>1014602</v>
      </c>
      <c r="L373" s="105">
        <v>1023716.48</v>
      </c>
      <c r="M373" s="172">
        <v>13</v>
      </c>
      <c r="N373" s="101" t="s">
        <v>7</v>
      </c>
    </row>
    <row r="374" spans="2:14">
      <c r="B374" s="100" t="s">
        <v>629</v>
      </c>
      <c r="C374" t="s">
        <v>190</v>
      </c>
      <c r="D374"/>
      <c r="E374" t="s">
        <v>224</v>
      </c>
      <c r="F374"/>
      <c r="G374" t="s">
        <v>482</v>
      </c>
      <c r="H374" t="s">
        <v>191</v>
      </c>
      <c r="I374" t="s">
        <v>125</v>
      </c>
      <c r="J374" s="105">
        <v>2915344</v>
      </c>
      <c r="K374" s="105">
        <v>2044876</v>
      </c>
      <c r="L374" s="105">
        <v>2047429.29</v>
      </c>
      <c r="M374" s="172">
        <v>13</v>
      </c>
      <c r="N374" s="101" t="s">
        <v>7</v>
      </c>
    </row>
    <row r="375" spans="2:14">
      <c r="B375" s="100" t="s">
        <v>629</v>
      </c>
      <c r="C375" t="s">
        <v>190</v>
      </c>
      <c r="D375"/>
      <c r="E375" t="s">
        <v>224</v>
      </c>
      <c r="F375"/>
      <c r="G375" t="s">
        <v>483</v>
      </c>
      <c r="H375" t="s">
        <v>193</v>
      </c>
      <c r="I375" t="s">
        <v>125</v>
      </c>
      <c r="J375" s="105">
        <v>14890141</v>
      </c>
      <c r="K375" s="105">
        <v>10032054</v>
      </c>
      <c r="L375" s="105">
        <v>10013811.140000001</v>
      </c>
      <c r="M375" s="172">
        <v>13</v>
      </c>
      <c r="N375" s="101" t="s">
        <v>7</v>
      </c>
    </row>
    <row r="376" spans="2:14">
      <c r="B376" s="100" t="s">
        <v>629</v>
      </c>
      <c r="C376" t="s">
        <v>190</v>
      </c>
      <c r="D376"/>
      <c r="E376" t="s">
        <v>224</v>
      </c>
      <c r="F376"/>
      <c r="G376" t="s">
        <v>484</v>
      </c>
      <c r="H376" t="s">
        <v>191</v>
      </c>
      <c r="I376" t="s">
        <v>125</v>
      </c>
      <c r="J376" s="105">
        <v>2850522</v>
      </c>
      <c r="K376" s="105">
        <v>2004987</v>
      </c>
      <c r="L376" s="105">
        <v>2047411.56</v>
      </c>
      <c r="M376" s="172">
        <v>13</v>
      </c>
      <c r="N376" s="101" t="s">
        <v>7</v>
      </c>
    </row>
    <row r="377" spans="2:14">
      <c r="B377" s="100" t="s">
        <v>629</v>
      </c>
      <c r="C377" t="s">
        <v>190</v>
      </c>
      <c r="D377"/>
      <c r="E377" t="s">
        <v>224</v>
      </c>
      <c r="F377"/>
      <c r="G377" t="s">
        <v>486</v>
      </c>
      <c r="H377" t="s">
        <v>191</v>
      </c>
      <c r="I377" t="s">
        <v>125</v>
      </c>
      <c r="J377" s="105">
        <v>1425261</v>
      </c>
      <c r="K377" s="105">
        <v>1009615</v>
      </c>
      <c r="L377" s="105">
        <v>1023715.15</v>
      </c>
      <c r="M377" s="172">
        <v>13</v>
      </c>
      <c r="N377" s="101" t="s">
        <v>7</v>
      </c>
    </row>
    <row r="378" spans="2:14">
      <c r="B378" s="100" t="s">
        <v>629</v>
      </c>
      <c r="C378" t="s">
        <v>190</v>
      </c>
      <c r="D378"/>
      <c r="E378" t="s">
        <v>224</v>
      </c>
      <c r="F378"/>
      <c r="G378" t="s">
        <v>487</v>
      </c>
      <c r="H378" t="s">
        <v>193</v>
      </c>
      <c r="I378" t="s">
        <v>125</v>
      </c>
      <c r="J378" s="105">
        <v>20846187</v>
      </c>
      <c r="K378" s="105">
        <v>14373972</v>
      </c>
      <c r="L378" s="105">
        <v>14019452.189999999</v>
      </c>
      <c r="M378" s="172">
        <v>13</v>
      </c>
      <c r="N378" s="101" t="s">
        <v>7</v>
      </c>
    </row>
    <row r="379" spans="2:14">
      <c r="B379" s="100" t="s">
        <v>629</v>
      </c>
      <c r="C379" t="s">
        <v>190</v>
      </c>
      <c r="D379"/>
      <c r="E379" t="s">
        <v>224</v>
      </c>
      <c r="F379"/>
      <c r="G379" t="s">
        <v>488</v>
      </c>
      <c r="H379" t="s">
        <v>191</v>
      </c>
      <c r="I379" t="s">
        <v>125</v>
      </c>
      <c r="J379" s="105">
        <v>14252608</v>
      </c>
      <c r="K379" s="105">
        <v>10263561</v>
      </c>
      <c r="L379" s="105">
        <v>10237118.859999999</v>
      </c>
      <c r="M379" s="172">
        <v>13</v>
      </c>
      <c r="N379" s="101" t="s">
        <v>7</v>
      </c>
    </row>
    <row r="380" spans="2:14">
      <c r="B380" s="100" t="s">
        <v>629</v>
      </c>
      <c r="C380" t="s">
        <v>190</v>
      </c>
      <c r="D380"/>
      <c r="E380" t="s">
        <v>224</v>
      </c>
      <c r="F380"/>
      <c r="G380" t="s">
        <v>490</v>
      </c>
      <c r="H380" t="s">
        <v>191</v>
      </c>
      <c r="I380" t="s">
        <v>125</v>
      </c>
      <c r="J380" s="105">
        <v>13928498</v>
      </c>
      <c r="K380" s="105">
        <v>10053426</v>
      </c>
      <c r="L380" s="105">
        <v>10237112.880000001</v>
      </c>
      <c r="M380" s="172">
        <v>13</v>
      </c>
      <c r="N380" s="101" t="s">
        <v>7</v>
      </c>
    </row>
    <row r="381" spans="2:14">
      <c r="B381" s="100" t="s">
        <v>629</v>
      </c>
      <c r="C381" t="s">
        <v>190</v>
      </c>
      <c r="D381"/>
      <c r="E381" t="s">
        <v>224</v>
      </c>
      <c r="F381"/>
      <c r="G381" t="s">
        <v>491</v>
      </c>
      <c r="H381" t="s">
        <v>192</v>
      </c>
      <c r="I381" t="s">
        <v>125</v>
      </c>
      <c r="J381" s="105">
        <v>21563219</v>
      </c>
      <c r="K381" s="105">
        <v>15030127</v>
      </c>
      <c r="L381" s="105">
        <v>15329541.43</v>
      </c>
      <c r="M381" s="172">
        <v>13.5</v>
      </c>
      <c r="N381" s="101" t="s">
        <v>7</v>
      </c>
    </row>
    <row r="382" spans="2:14">
      <c r="B382" s="100" t="s">
        <v>629</v>
      </c>
      <c r="C382" t="s">
        <v>190</v>
      </c>
      <c r="D382"/>
      <c r="E382" t="s">
        <v>224</v>
      </c>
      <c r="F382"/>
      <c r="G382" t="s">
        <v>492</v>
      </c>
      <c r="H382" t="s">
        <v>192</v>
      </c>
      <c r="I382" t="s">
        <v>125</v>
      </c>
      <c r="J382" s="105">
        <v>25875868</v>
      </c>
      <c r="K382" s="105">
        <v>18082756</v>
      </c>
      <c r="L382" s="105">
        <v>18395217.800000001</v>
      </c>
      <c r="M382" s="172">
        <v>13.5</v>
      </c>
      <c r="N382" s="101" t="s">
        <v>7</v>
      </c>
    </row>
    <row r="383" spans="2:14">
      <c r="B383" s="100" t="s">
        <v>629</v>
      </c>
      <c r="C383" t="s">
        <v>190</v>
      </c>
      <c r="D383"/>
      <c r="E383" t="s">
        <v>224</v>
      </c>
      <c r="F383"/>
      <c r="G383" t="s">
        <v>494</v>
      </c>
      <c r="H383" t="s">
        <v>192</v>
      </c>
      <c r="I383" t="s">
        <v>125</v>
      </c>
      <c r="J383" s="105">
        <v>28750963</v>
      </c>
      <c r="K383" s="105">
        <v>20576986</v>
      </c>
      <c r="L383" s="105">
        <v>20493747.350000001</v>
      </c>
      <c r="M383" s="172">
        <v>13.5</v>
      </c>
      <c r="N383" s="101" t="s">
        <v>7</v>
      </c>
    </row>
    <row r="384" spans="2:14">
      <c r="B384" s="100" t="s">
        <v>629</v>
      </c>
      <c r="C384" t="s">
        <v>190</v>
      </c>
      <c r="D384"/>
      <c r="E384" t="s">
        <v>224</v>
      </c>
      <c r="F384"/>
      <c r="G384" t="s">
        <v>496</v>
      </c>
      <c r="H384" t="s">
        <v>193</v>
      </c>
      <c r="I384" t="s">
        <v>125</v>
      </c>
      <c r="J384" s="105">
        <v>27835615</v>
      </c>
      <c r="K384" s="105">
        <v>20256437</v>
      </c>
      <c r="L384" s="105">
        <v>20028187.370000001</v>
      </c>
      <c r="M384" s="172">
        <v>13</v>
      </c>
      <c r="N384" s="101" t="s">
        <v>7</v>
      </c>
    </row>
    <row r="385" spans="2:14">
      <c r="B385" s="100" t="s">
        <v>629</v>
      </c>
      <c r="C385" t="s">
        <v>190</v>
      </c>
      <c r="D385"/>
      <c r="E385" t="s">
        <v>224</v>
      </c>
      <c r="F385"/>
      <c r="G385" t="s">
        <v>497</v>
      </c>
      <c r="H385" t="s">
        <v>192</v>
      </c>
      <c r="I385" t="s">
        <v>125</v>
      </c>
      <c r="J385" s="105">
        <v>13702325</v>
      </c>
      <c r="K385" s="105">
        <v>10051781</v>
      </c>
      <c r="L385" s="105">
        <v>10246895.810000001</v>
      </c>
      <c r="M385" s="172">
        <v>13.5</v>
      </c>
      <c r="N385" s="101" t="s">
        <v>7</v>
      </c>
    </row>
    <row r="386" spans="2:14">
      <c r="B386" s="100" t="s">
        <v>629</v>
      </c>
      <c r="C386" t="s">
        <v>190</v>
      </c>
      <c r="D386"/>
      <c r="E386" t="s">
        <v>224</v>
      </c>
      <c r="F386"/>
      <c r="G386" t="s">
        <v>498</v>
      </c>
      <c r="H386" t="s">
        <v>192</v>
      </c>
      <c r="I386" t="s">
        <v>125</v>
      </c>
      <c r="J386" s="105">
        <v>8221395</v>
      </c>
      <c r="K386" s="105">
        <v>6033287</v>
      </c>
      <c r="L386" s="105">
        <v>6148143.5700000003</v>
      </c>
      <c r="M386" s="172">
        <v>13.5</v>
      </c>
      <c r="N386" s="101" t="s">
        <v>7</v>
      </c>
    </row>
    <row r="387" spans="2:14">
      <c r="B387" s="100" t="s">
        <v>629</v>
      </c>
      <c r="C387" t="s">
        <v>190</v>
      </c>
      <c r="D387"/>
      <c r="E387" t="s">
        <v>224</v>
      </c>
      <c r="F387"/>
      <c r="G387" t="s">
        <v>500</v>
      </c>
      <c r="H387" t="s">
        <v>193</v>
      </c>
      <c r="I387" t="s">
        <v>125</v>
      </c>
      <c r="J387" s="105">
        <v>12526031</v>
      </c>
      <c r="K387" s="105">
        <v>9182712</v>
      </c>
      <c r="L387" s="105">
        <v>9012686.3200000003</v>
      </c>
      <c r="M387" s="172">
        <v>13</v>
      </c>
      <c r="N387" s="101" t="s">
        <v>7</v>
      </c>
    </row>
    <row r="388" spans="2:14">
      <c r="B388" s="100" t="s">
        <v>629</v>
      </c>
      <c r="C388" t="s">
        <v>190</v>
      </c>
      <c r="D388"/>
      <c r="E388" t="s">
        <v>224</v>
      </c>
      <c r="F388"/>
      <c r="G388" t="s">
        <v>501</v>
      </c>
      <c r="H388" t="s">
        <v>192</v>
      </c>
      <c r="I388" t="s">
        <v>125</v>
      </c>
      <c r="J388" s="105">
        <v>4110703</v>
      </c>
      <c r="K388" s="105">
        <v>3045491</v>
      </c>
      <c r="L388" s="105">
        <v>3074119.63</v>
      </c>
      <c r="M388" s="172">
        <v>13.5</v>
      </c>
      <c r="N388" s="101" t="s">
        <v>7</v>
      </c>
    </row>
    <row r="389" spans="2:14">
      <c r="B389" s="100" t="s">
        <v>629</v>
      </c>
      <c r="C389" t="s">
        <v>190</v>
      </c>
      <c r="D389"/>
      <c r="E389" t="s">
        <v>224</v>
      </c>
      <c r="F389"/>
      <c r="G389" t="s">
        <v>503</v>
      </c>
      <c r="H389" t="s">
        <v>193</v>
      </c>
      <c r="I389" t="s">
        <v>125</v>
      </c>
      <c r="J389" s="105">
        <v>25828025</v>
      </c>
      <c r="K389" s="105">
        <v>18999999</v>
      </c>
      <c r="L389" s="105">
        <v>19026095.530000001</v>
      </c>
      <c r="M389" s="172">
        <v>13</v>
      </c>
      <c r="N389" s="101" t="s">
        <v>7</v>
      </c>
    </row>
    <row r="390" spans="2:14">
      <c r="B390" s="100" t="s">
        <v>629</v>
      </c>
      <c r="C390" t="s">
        <v>190</v>
      </c>
      <c r="D390"/>
      <c r="E390" t="s">
        <v>224</v>
      </c>
      <c r="F390"/>
      <c r="G390" t="s">
        <v>505</v>
      </c>
      <c r="H390" t="s">
        <v>192</v>
      </c>
      <c r="I390" t="s">
        <v>125</v>
      </c>
      <c r="J390" s="105">
        <v>13365750</v>
      </c>
      <c r="K390" s="105">
        <v>10003698</v>
      </c>
      <c r="L390" s="105">
        <v>10246738.16</v>
      </c>
      <c r="M390" s="172">
        <v>13.5</v>
      </c>
      <c r="N390" s="101" t="s">
        <v>7</v>
      </c>
    </row>
    <row r="391" spans="2:14">
      <c r="B391" s="100" t="s">
        <v>629</v>
      </c>
      <c r="C391" t="s">
        <v>190</v>
      </c>
      <c r="D391"/>
      <c r="E391" t="s">
        <v>224</v>
      </c>
      <c r="F391"/>
      <c r="G391" t="s">
        <v>506</v>
      </c>
      <c r="H391" t="s">
        <v>193</v>
      </c>
      <c r="I391" t="s">
        <v>125</v>
      </c>
      <c r="J391" s="105">
        <v>32624877</v>
      </c>
      <c r="K391" s="105">
        <v>24350466</v>
      </c>
      <c r="L391" s="105">
        <v>24033960.82</v>
      </c>
      <c r="M391" s="172">
        <v>13</v>
      </c>
      <c r="N391" s="101" t="s">
        <v>7</v>
      </c>
    </row>
    <row r="392" spans="2:14">
      <c r="B392" s="100" t="s">
        <v>629</v>
      </c>
      <c r="C392" t="s">
        <v>190</v>
      </c>
      <c r="D392"/>
      <c r="E392" t="s">
        <v>224</v>
      </c>
      <c r="F392"/>
      <c r="G392" t="s">
        <v>507</v>
      </c>
      <c r="H392" t="s">
        <v>193</v>
      </c>
      <c r="I392" t="s">
        <v>125</v>
      </c>
      <c r="J392" s="105">
        <v>42140469</v>
      </c>
      <c r="K392" s="105">
        <v>31828081</v>
      </c>
      <c r="L392" s="105">
        <v>31043381.649999999</v>
      </c>
      <c r="M392" s="172">
        <v>13</v>
      </c>
      <c r="N392" s="101" t="s">
        <v>7</v>
      </c>
    </row>
    <row r="393" spans="2:14">
      <c r="B393" s="100" t="s">
        <v>629</v>
      </c>
      <c r="C393" t="s">
        <v>190</v>
      </c>
      <c r="D393"/>
      <c r="E393" t="s">
        <v>224</v>
      </c>
      <c r="F393"/>
      <c r="G393" t="s">
        <v>508</v>
      </c>
      <c r="H393" t="s">
        <v>193</v>
      </c>
      <c r="I393" t="s">
        <v>125</v>
      </c>
      <c r="J393" s="105">
        <v>108810633</v>
      </c>
      <c r="K393" s="105">
        <v>82262849</v>
      </c>
      <c r="L393" s="105">
        <v>82114017.659999996</v>
      </c>
      <c r="M393" s="172">
        <v>13</v>
      </c>
      <c r="N393" s="101" t="s">
        <v>7</v>
      </c>
    </row>
    <row r="394" spans="2:14">
      <c r="B394" s="100" t="s">
        <v>629</v>
      </c>
      <c r="C394" t="s">
        <v>190</v>
      </c>
      <c r="D394"/>
      <c r="E394" t="s">
        <v>224</v>
      </c>
      <c r="F394"/>
      <c r="G394" t="s">
        <v>510</v>
      </c>
      <c r="H394" t="s">
        <v>194</v>
      </c>
      <c r="I394" t="s">
        <v>125</v>
      </c>
      <c r="J394" s="105">
        <v>222704704</v>
      </c>
      <c r="K394" s="105">
        <v>136737270</v>
      </c>
      <c r="L394" s="105">
        <v>136092849.30000001</v>
      </c>
      <c r="M394" s="172">
        <v>11.65</v>
      </c>
      <c r="N394" s="101" t="s">
        <v>7</v>
      </c>
    </row>
    <row r="395" spans="2:14">
      <c r="B395" s="100" t="s">
        <v>629</v>
      </c>
      <c r="C395" t="s">
        <v>190</v>
      </c>
      <c r="D395"/>
      <c r="E395" t="s">
        <v>224</v>
      </c>
      <c r="F395"/>
      <c r="G395" t="s">
        <v>511</v>
      </c>
      <c r="H395" t="s">
        <v>195</v>
      </c>
      <c r="I395" t="s">
        <v>125</v>
      </c>
      <c r="J395" s="105">
        <v>87364374</v>
      </c>
      <c r="K395" s="105">
        <v>51249314</v>
      </c>
      <c r="L395" s="105">
        <v>50523439.990000002</v>
      </c>
      <c r="M395" s="172">
        <v>12</v>
      </c>
      <c r="N395" s="101" t="s">
        <v>7</v>
      </c>
    </row>
    <row r="396" spans="2:14">
      <c r="B396" s="100" t="s">
        <v>629</v>
      </c>
      <c r="C396" t="s">
        <v>190</v>
      </c>
      <c r="D396"/>
      <c r="E396" t="s">
        <v>224</v>
      </c>
      <c r="F396"/>
      <c r="G396" t="s">
        <v>512</v>
      </c>
      <c r="H396" t="s">
        <v>195</v>
      </c>
      <c r="I396" t="s">
        <v>125</v>
      </c>
      <c r="J396" s="105">
        <v>171638360</v>
      </c>
      <c r="K396" s="105">
        <v>100065754</v>
      </c>
      <c r="L396" s="105">
        <v>101041359.14</v>
      </c>
      <c r="M396" s="172">
        <v>12</v>
      </c>
      <c r="N396" s="101" t="s">
        <v>7</v>
      </c>
    </row>
    <row r="397" spans="2:14">
      <c r="B397" s="100" t="s">
        <v>629</v>
      </c>
      <c r="C397" t="s">
        <v>190</v>
      </c>
      <c r="D397"/>
      <c r="E397" t="s">
        <v>224</v>
      </c>
      <c r="F397"/>
      <c r="G397" t="s">
        <v>513</v>
      </c>
      <c r="H397" t="s">
        <v>195</v>
      </c>
      <c r="I397" t="s">
        <v>125</v>
      </c>
      <c r="J397" s="105">
        <v>85819169</v>
      </c>
      <c r="K397" s="105">
        <v>50115068</v>
      </c>
      <c r="L397" s="105">
        <v>50521579.670000002</v>
      </c>
      <c r="M397" s="172">
        <v>12</v>
      </c>
      <c r="N397" s="101" t="s">
        <v>7</v>
      </c>
    </row>
    <row r="398" spans="2:14">
      <c r="B398" s="100" t="s">
        <v>629</v>
      </c>
      <c r="C398" t="s">
        <v>190</v>
      </c>
      <c r="D398"/>
      <c r="E398" t="s">
        <v>224</v>
      </c>
      <c r="F398"/>
      <c r="G398" t="s">
        <v>515</v>
      </c>
      <c r="H398" t="s">
        <v>192</v>
      </c>
      <c r="I398" t="s">
        <v>125</v>
      </c>
      <c r="J398" s="105">
        <v>88848216</v>
      </c>
      <c r="K398" s="105">
        <v>72019452</v>
      </c>
      <c r="L398" s="105">
        <v>71728709.939999998</v>
      </c>
      <c r="M398" s="172">
        <v>13.5</v>
      </c>
      <c r="N398" s="101" t="s">
        <v>7</v>
      </c>
    </row>
    <row r="399" spans="2:14">
      <c r="B399" s="100" t="s">
        <v>629</v>
      </c>
      <c r="C399" t="s">
        <v>190</v>
      </c>
      <c r="D399"/>
      <c r="E399" t="s">
        <v>224</v>
      </c>
      <c r="F399"/>
      <c r="G399" t="s">
        <v>516</v>
      </c>
      <c r="H399" t="s">
        <v>193</v>
      </c>
      <c r="I399" t="s">
        <v>125</v>
      </c>
      <c r="J399" s="105">
        <v>82038902</v>
      </c>
      <c r="K399" s="105">
        <v>66088082</v>
      </c>
      <c r="L399" s="105">
        <v>65093284.700000003</v>
      </c>
      <c r="M399" s="172">
        <v>13</v>
      </c>
      <c r="N399" s="101" t="s">
        <v>7</v>
      </c>
    </row>
    <row r="400" spans="2:14">
      <c r="B400" s="100" t="s">
        <v>629</v>
      </c>
      <c r="C400" t="s">
        <v>190</v>
      </c>
      <c r="D400"/>
      <c r="E400" t="s">
        <v>224</v>
      </c>
      <c r="F400"/>
      <c r="G400" t="s">
        <v>517</v>
      </c>
      <c r="H400" t="s">
        <v>196</v>
      </c>
      <c r="I400" t="s">
        <v>125</v>
      </c>
      <c r="J400" s="105">
        <v>283958352</v>
      </c>
      <c r="K400" s="105">
        <v>201231235</v>
      </c>
      <c r="L400" s="105">
        <v>201170253.81</v>
      </c>
      <c r="M400" s="172">
        <v>10.7</v>
      </c>
      <c r="N400" s="101" t="s">
        <v>7</v>
      </c>
    </row>
    <row r="401" spans="2:14">
      <c r="B401" s="100" t="s">
        <v>629</v>
      </c>
      <c r="C401" t="s">
        <v>190</v>
      </c>
      <c r="D401"/>
      <c r="E401" t="s">
        <v>224</v>
      </c>
      <c r="F401"/>
      <c r="G401" t="s">
        <v>518</v>
      </c>
      <c r="H401" t="s">
        <v>197</v>
      </c>
      <c r="I401" t="s">
        <v>125</v>
      </c>
      <c r="J401" s="105">
        <v>41012055</v>
      </c>
      <c r="K401" s="105">
        <v>30786575</v>
      </c>
      <c r="L401" s="105">
        <v>30187945.140000001</v>
      </c>
      <c r="M401" s="172">
        <v>11</v>
      </c>
      <c r="N401" s="101" t="s">
        <v>7</v>
      </c>
    </row>
    <row r="402" spans="2:14">
      <c r="B402" s="100" t="s">
        <v>629</v>
      </c>
      <c r="C402" t="s">
        <v>190</v>
      </c>
      <c r="D402"/>
      <c r="E402" t="s">
        <v>224</v>
      </c>
      <c r="F402"/>
      <c r="G402" t="s">
        <v>519</v>
      </c>
      <c r="H402" t="s">
        <v>196</v>
      </c>
      <c r="I402" t="s">
        <v>125</v>
      </c>
      <c r="J402" s="105">
        <v>278798900</v>
      </c>
      <c r="K402" s="105">
        <v>203283287</v>
      </c>
      <c r="L402" s="105">
        <v>201175158.09</v>
      </c>
      <c r="M402" s="172">
        <v>10.7</v>
      </c>
      <c r="N402" s="101" t="s">
        <v>7</v>
      </c>
    </row>
    <row r="403" spans="2:14">
      <c r="B403" s="100" t="s">
        <v>629</v>
      </c>
      <c r="C403" t="s">
        <v>190</v>
      </c>
      <c r="D403"/>
      <c r="E403" t="s">
        <v>224</v>
      </c>
      <c r="F403"/>
      <c r="G403" t="s">
        <v>520</v>
      </c>
      <c r="H403" t="s">
        <v>521</v>
      </c>
      <c r="I403" t="s">
        <v>125</v>
      </c>
      <c r="J403" s="105">
        <v>181636336</v>
      </c>
      <c r="K403" s="105">
        <v>148725308</v>
      </c>
      <c r="L403" s="105">
        <v>147136497.25</v>
      </c>
      <c r="M403" s="172">
        <v>8.75</v>
      </c>
      <c r="N403" s="101" t="s">
        <v>7</v>
      </c>
    </row>
    <row r="404" spans="2:14">
      <c r="B404" s="100" t="s">
        <v>629</v>
      </c>
      <c r="C404" t="s">
        <v>190</v>
      </c>
      <c r="D404"/>
      <c r="E404" t="s">
        <v>224</v>
      </c>
      <c r="F404"/>
      <c r="G404" t="s">
        <v>522</v>
      </c>
      <c r="H404" t="s">
        <v>523</v>
      </c>
      <c r="I404" t="s">
        <v>125</v>
      </c>
      <c r="J404" s="105">
        <v>57499674</v>
      </c>
      <c r="K404" s="105">
        <v>47893384</v>
      </c>
      <c r="L404" s="105">
        <v>47427085.329999998</v>
      </c>
      <c r="M404" s="172">
        <v>8.75</v>
      </c>
      <c r="N404" s="101" t="s">
        <v>7</v>
      </c>
    </row>
    <row r="405" spans="2:14">
      <c r="B405" s="100" t="s">
        <v>629</v>
      </c>
      <c r="C405" t="s">
        <v>190</v>
      </c>
      <c r="D405"/>
      <c r="E405" t="s">
        <v>224</v>
      </c>
      <c r="F405"/>
      <c r="G405" t="s">
        <v>652</v>
      </c>
      <c r="H405" t="s">
        <v>653</v>
      </c>
      <c r="I405" t="s">
        <v>125</v>
      </c>
      <c r="J405" s="105">
        <v>275656988</v>
      </c>
      <c r="K405" s="105">
        <v>222462193</v>
      </c>
      <c r="L405" s="105">
        <v>221092409.61000001</v>
      </c>
      <c r="M405" s="172">
        <v>9.5</v>
      </c>
      <c r="N405" s="101" t="s">
        <v>7</v>
      </c>
    </row>
    <row r="406" spans="2:14">
      <c r="B406" s="100" t="s">
        <v>629</v>
      </c>
      <c r="C406" t="s">
        <v>190</v>
      </c>
      <c r="D406"/>
      <c r="E406" t="s">
        <v>224</v>
      </c>
      <c r="F406"/>
      <c r="G406" t="s">
        <v>654</v>
      </c>
      <c r="H406" t="s">
        <v>194</v>
      </c>
      <c r="I406" t="s">
        <v>125</v>
      </c>
      <c r="J406" s="105">
        <v>45521630</v>
      </c>
      <c r="K406" s="105">
        <v>30708575</v>
      </c>
      <c r="L406" s="105">
        <v>30468024.530000001</v>
      </c>
      <c r="M406" s="172">
        <v>11.65</v>
      </c>
      <c r="N406" s="101" t="s">
        <v>7</v>
      </c>
    </row>
    <row r="407" spans="2:14">
      <c r="B407" s="100" t="s">
        <v>629</v>
      </c>
      <c r="C407" t="s">
        <v>190</v>
      </c>
      <c r="D407"/>
      <c r="E407" t="s">
        <v>224</v>
      </c>
      <c r="F407"/>
      <c r="G407" t="s">
        <v>655</v>
      </c>
      <c r="H407" t="s">
        <v>656</v>
      </c>
      <c r="I407" t="s">
        <v>125</v>
      </c>
      <c r="J407" s="105">
        <v>27326027</v>
      </c>
      <c r="K407" s="105">
        <v>20175342</v>
      </c>
      <c r="L407" s="105">
        <v>20017635.460000001</v>
      </c>
      <c r="M407" s="172">
        <v>9.99</v>
      </c>
      <c r="N407" s="101" t="s">
        <v>7</v>
      </c>
    </row>
    <row r="408" spans="2:14">
      <c r="B408" s="100" t="s">
        <v>629</v>
      </c>
      <c r="C408" t="s">
        <v>190</v>
      </c>
      <c r="D408"/>
      <c r="E408" t="s">
        <v>224</v>
      </c>
      <c r="F408"/>
      <c r="G408" t="s">
        <v>657</v>
      </c>
      <c r="H408" t="s">
        <v>132</v>
      </c>
      <c r="I408" t="s">
        <v>125</v>
      </c>
      <c r="J408" s="105">
        <v>194555836</v>
      </c>
      <c r="K408" s="105">
        <v>179212582</v>
      </c>
      <c r="L408" s="105">
        <v>179522853.88</v>
      </c>
      <c r="M408" s="172">
        <v>12.83</v>
      </c>
      <c r="N408" s="101" t="s">
        <v>7</v>
      </c>
    </row>
    <row r="409" spans="2:14">
      <c r="B409" s="100" t="s">
        <v>629</v>
      </c>
      <c r="C409" t="s">
        <v>190</v>
      </c>
      <c r="D409"/>
      <c r="E409" t="s">
        <v>224</v>
      </c>
      <c r="F409"/>
      <c r="G409" t="s">
        <v>658</v>
      </c>
      <c r="H409" t="s">
        <v>193</v>
      </c>
      <c r="I409" t="s">
        <v>125</v>
      </c>
      <c r="J409" s="105">
        <v>24193973</v>
      </c>
      <c r="K409" s="105">
        <v>21999744</v>
      </c>
      <c r="L409" s="105">
        <v>22030601.43</v>
      </c>
      <c r="M409" s="172">
        <v>13</v>
      </c>
      <c r="N409" s="101" t="s">
        <v>7</v>
      </c>
    </row>
    <row r="410" spans="2:14">
      <c r="B410" s="100" t="s">
        <v>629</v>
      </c>
      <c r="C410" t="s">
        <v>254</v>
      </c>
      <c r="D410"/>
      <c r="E410" t="s">
        <v>224</v>
      </c>
      <c r="F410" t="s">
        <v>123</v>
      </c>
      <c r="G410" t="s">
        <v>524</v>
      </c>
      <c r="H410" t="s">
        <v>199</v>
      </c>
      <c r="I410" t="s">
        <v>125</v>
      </c>
      <c r="J410" s="105">
        <v>138495618</v>
      </c>
      <c r="K410" s="105">
        <v>101051095</v>
      </c>
      <c r="L410" s="105">
        <v>101557945.22</v>
      </c>
      <c r="M410" s="172">
        <v>7.1</v>
      </c>
      <c r="N410" s="101" t="s">
        <v>7</v>
      </c>
    </row>
    <row r="411" spans="2:14">
      <c r="B411" s="100" t="s">
        <v>629</v>
      </c>
      <c r="C411" t="s">
        <v>254</v>
      </c>
      <c r="D411"/>
      <c r="E411" t="s">
        <v>224</v>
      </c>
      <c r="F411" t="s">
        <v>123</v>
      </c>
      <c r="G411" t="s">
        <v>525</v>
      </c>
      <c r="H411" t="s">
        <v>199</v>
      </c>
      <c r="I411" t="s">
        <v>125</v>
      </c>
      <c r="J411" s="105">
        <v>138495618</v>
      </c>
      <c r="K411" s="105">
        <v>101226164</v>
      </c>
      <c r="L411" s="105">
        <v>101552766.59</v>
      </c>
      <c r="M411" s="172">
        <v>7.1</v>
      </c>
      <c r="N411" s="101" t="s">
        <v>7</v>
      </c>
    </row>
    <row r="412" spans="2:14">
      <c r="B412" s="100" t="s">
        <v>629</v>
      </c>
      <c r="C412" t="s">
        <v>254</v>
      </c>
      <c r="D412"/>
      <c r="E412" t="s">
        <v>224</v>
      </c>
      <c r="F412" t="s">
        <v>123</v>
      </c>
      <c r="G412" t="s">
        <v>526</v>
      </c>
      <c r="H412" t="s">
        <v>200</v>
      </c>
      <c r="I412" t="s">
        <v>125</v>
      </c>
      <c r="J412" s="105">
        <v>81539730</v>
      </c>
      <c r="K412" s="105">
        <v>50706803</v>
      </c>
      <c r="L412" s="105">
        <v>51690479.200000003</v>
      </c>
      <c r="M412" s="172">
        <v>8</v>
      </c>
      <c r="N412" s="101" t="s">
        <v>7</v>
      </c>
    </row>
    <row r="413" spans="2:14">
      <c r="B413" s="100" t="s">
        <v>629</v>
      </c>
      <c r="C413" t="s">
        <v>254</v>
      </c>
      <c r="D413"/>
      <c r="E413" t="s">
        <v>224</v>
      </c>
      <c r="F413" t="s">
        <v>123</v>
      </c>
      <c r="G413" t="s">
        <v>527</v>
      </c>
      <c r="H413" t="s">
        <v>200</v>
      </c>
      <c r="I413" t="s">
        <v>125</v>
      </c>
      <c r="J413" s="105">
        <v>698547950</v>
      </c>
      <c r="K413" s="105">
        <v>462683484</v>
      </c>
      <c r="L413" s="105">
        <v>465214141.94999999</v>
      </c>
      <c r="M413" s="172">
        <v>7.88</v>
      </c>
      <c r="N413" s="101" t="s">
        <v>7</v>
      </c>
    </row>
    <row r="414" spans="2:14">
      <c r="B414" s="100" t="s">
        <v>629</v>
      </c>
      <c r="C414" t="s">
        <v>254</v>
      </c>
      <c r="D414"/>
      <c r="E414" t="s">
        <v>224</v>
      </c>
      <c r="F414" t="s">
        <v>123</v>
      </c>
      <c r="G414" t="s">
        <v>528</v>
      </c>
      <c r="H414" t="s">
        <v>200</v>
      </c>
      <c r="I414" t="s">
        <v>125</v>
      </c>
      <c r="J414" s="105">
        <v>453797258</v>
      </c>
      <c r="K414" s="105">
        <v>301380821</v>
      </c>
      <c r="L414" s="105">
        <v>308590769.24000001</v>
      </c>
      <c r="M414" s="172">
        <v>8</v>
      </c>
      <c r="N414" s="101" t="s">
        <v>7</v>
      </c>
    </row>
    <row r="415" spans="2:14">
      <c r="B415" s="100" t="s">
        <v>629</v>
      </c>
      <c r="C415" t="s">
        <v>201</v>
      </c>
      <c r="D415"/>
      <c r="E415" t="s">
        <v>224</v>
      </c>
      <c r="F415"/>
      <c r="G415" t="s">
        <v>529</v>
      </c>
      <c r="H415" t="s">
        <v>202</v>
      </c>
      <c r="I415" t="s">
        <v>125</v>
      </c>
      <c r="J415" s="105">
        <v>53238625</v>
      </c>
      <c r="K415" s="105">
        <v>37635070</v>
      </c>
      <c r="L415" s="105">
        <v>38805216.729999997</v>
      </c>
      <c r="M415" s="172">
        <v>8.85</v>
      </c>
      <c r="N415" s="101" t="s">
        <v>7</v>
      </c>
    </row>
    <row r="416" spans="2:14">
      <c r="B416" s="100" t="s">
        <v>629</v>
      </c>
      <c r="C416" t="s">
        <v>201</v>
      </c>
      <c r="D416"/>
      <c r="E416" t="s">
        <v>224</v>
      </c>
      <c r="F416"/>
      <c r="G416" t="s">
        <v>530</v>
      </c>
      <c r="H416" t="s">
        <v>202</v>
      </c>
      <c r="I416" t="s">
        <v>125</v>
      </c>
      <c r="J416" s="105">
        <v>52356050</v>
      </c>
      <c r="K416" s="105">
        <v>38840109</v>
      </c>
      <c r="L416" s="105">
        <v>39130661.950000003</v>
      </c>
      <c r="M416" s="172">
        <v>8.85</v>
      </c>
      <c r="N416" s="101" t="s">
        <v>7</v>
      </c>
    </row>
    <row r="417" spans="2:14">
      <c r="B417" s="100" t="s">
        <v>629</v>
      </c>
      <c r="C417" t="s">
        <v>201</v>
      </c>
      <c r="D417" s="112"/>
      <c r="E417" t="s">
        <v>224</v>
      </c>
      <c r="F417"/>
      <c r="G417" t="s">
        <v>531</v>
      </c>
      <c r="H417" t="s">
        <v>202</v>
      </c>
      <c r="I417" t="s">
        <v>125</v>
      </c>
      <c r="J417" s="105">
        <v>337696554</v>
      </c>
      <c r="K417" s="105">
        <v>247782491</v>
      </c>
      <c r="L417" s="105">
        <v>250255996.47</v>
      </c>
      <c r="M417" s="172">
        <v>8.85</v>
      </c>
      <c r="N417" s="101" t="s">
        <v>7</v>
      </c>
    </row>
    <row r="418" spans="2:14">
      <c r="B418" s="100" t="s">
        <v>629</v>
      </c>
      <c r="C418" t="s">
        <v>201</v>
      </c>
      <c r="D418" s="112"/>
      <c r="E418" t="s">
        <v>224</v>
      </c>
      <c r="F418"/>
      <c r="G418" t="s">
        <v>532</v>
      </c>
      <c r="H418" t="s">
        <v>202</v>
      </c>
      <c r="I418" t="s">
        <v>125</v>
      </c>
      <c r="J418" s="105">
        <v>3794316</v>
      </c>
      <c r="K418" s="105">
        <v>2880728</v>
      </c>
      <c r="L418" s="105">
        <v>2937074.14</v>
      </c>
      <c r="M418" s="172">
        <v>8.85</v>
      </c>
      <c r="N418" s="101" t="s">
        <v>7</v>
      </c>
    </row>
    <row r="419" spans="2:14">
      <c r="B419" s="100" t="s">
        <v>629</v>
      </c>
      <c r="C419" t="s">
        <v>201</v>
      </c>
      <c r="D419" s="112"/>
      <c r="E419" t="s">
        <v>224</v>
      </c>
      <c r="F419"/>
      <c r="G419" t="s">
        <v>533</v>
      </c>
      <c r="H419" t="s">
        <v>203</v>
      </c>
      <c r="I419" t="s">
        <v>125</v>
      </c>
      <c r="J419" s="105">
        <v>75642056</v>
      </c>
      <c r="K419" s="105">
        <v>50550749</v>
      </c>
      <c r="L419" s="105">
        <v>50180324.369999997</v>
      </c>
      <c r="M419" s="172">
        <v>9.35</v>
      </c>
      <c r="N419" s="101" t="s">
        <v>7</v>
      </c>
    </row>
    <row r="420" spans="2:14">
      <c r="B420" s="100" t="s">
        <v>629</v>
      </c>
      <c r="C420" t="s">
        <v>201</v>
      </c>
      <c r="D420" s="112"/>
      <c r="E420" t="s">
        <v>224</v>
      </c>
      <c r="F420"/>
      <c r="G420" t="s">
        <v>534</v>
      </c>
      <c r="H420" t="s">
        <v>203</v>
      </c>
      <c r="I420" t="s">
        <v>125</v>
      </c>
      <c r="J420" s="105">
        <v>7331100</v>
      </c>
      <c r="K420" s="105">
        <v>5075567</v>
      </c>
      <c r="L420" s="105">
        <v>5018030.71</v>
      </c>
      <c r="M420" s="172">
        <v>9.35</v>
      </c>
      <c r="N420" s="101" t="s">
        <v>7</v>
      </c>
    </row>
    <row r="421" spans="2:14">
      <c r="B421" s="100" t="s">
        <v>629</v>
      </c>
      <c r="C421" t="s">
        <v>201</v>
      </c>
      <c r="D421" s="112"/>
      <c r="E421" t="s">
        <v>224</v>
      </c>
      <c r="F421"/>
      <c r="G421" t="s">
        <v>535</v>
      </c>
      <c r="H421" t="s">
        <v>202</v>
      </c>
      <c r="I421" t="s">
        <v>125</v>
      </c>
      <c r="J421" s="105">
        <v>23971592</v>
      </c>
      <c r="K421" s="105">
        <v>20237617</v>
      </c>
      <c r="L421" s="105">
        <v>20068249.809999999</v>
      </c>
      <c r="M421" s="172">
        <v>8.85</v>
      </c>
      <c r="N421" s="101" t="s">
        <v>7</v>
      </c>
    </row>
    <row r="422" spans="2:14">
      <c r="B422" s="100" t="s">
        <v>629</v>
      </c>
      <c r="C422" t="s">
        <v>204</v>
      </c>
      <c r="D422" s="112"/>
      <c r="E422" t="s">
        <v>224</v>
      </c>
      <c r="F422" t="s">
        <v>123</v>
      </c>
      <c r="G422" t="s">
        <v>536</v>
      </c>
      <c r="H422" t="s">
        <v>205</v>
      </c>
      <c r="I422" t="s">
        <v>125</v>
      </c>
      <c r="J422" s="105">
        <v>1369748</v>
      </c>
      <c r="K422" s="105">
        <v>999998</v>
      </c>
      <c r="L422" s="105">
        <v>1000001.83</v>
      </c>
      <c r="M422" s="172">
        <v>9.25</v>
      </c>
      <c r="N422" s="101" t="s">
        <v>7</v>
      </c>
    </row>
    <row r="423" spans="2:14">
      <c r="B423" s="100" t="s">
        <v>629</v>
      </c>
      <c r="C423" t="s">
        <v>204</v>
      </c>
      <c r="D423" s="112"/>
      <c r="E423" t="s">
        <v>224</v>
      </c>
      <c r="F423" t="s">
        <v>123</v>
      </c>
      <c r="G423" t="s">
        <v>537</v>
      </c>
      <c r="H423" t="s">
        <v>205</v>
      </c>
      <c r="I423" t="s">
        <v>125</v>
      </c>
      <c r="J423" s="105">
        <v>4109235</v>
      </c>
      <c r="K423" s="105">
        <v>3000760</v>
      </c>
      <c r="L423" s="105">
        <v>3000004.36</v>
      </c>
      <c r="M423" s="172">
        <v>9.25</v>
      </c>
      <c r="N423" s="101" t="s">
        <v>7</v>
      </c>
    </row>
    <row r="424" spans="2:14">
      <c r="B424" s="100" t="s">
        <v>629</v>
      </c>
      <c r="C424" t="s">
        <v>204</v>
      </c>
      <c r="D424" s="112"/>
      <c r="E424" t="s">
        <v>224</v>
      </c>
      <c r="F424" t="s">
        <v>123</v>
      </c>
      <c r="G424" t="s">
        <v>538</v>
      </c>
      <c r="H424" t="s">
        <v>205</v>
      </c>
      <c r="I424" t="s">
        <v>125</v>
      </c>
      <c r="J424" s="105">
        <v>1369748</v>
      </c>
      <c r="K424" s="105">
        <v>1000758</v>
      </c>
      <c r="L424" s="105">
        <v>1000002.52</v>
      </c>
      <c r="M424" s="172">
        <v>9.25</v>
      </c>
      <c r="N424" s="101" t="s">
        <v>7</v>
      </c>
    </row>
    <row r="425" spans="2:14">
      <c r="B425" s="100" t="s">
        <v>629</v>
      </c>
      <c r="C425" t="s">
        <v>204</v>
      </c>
      <c r="D425" s="112"/>
      <c r="E425" t="s">
        <v>224</v>
      </c>
      <c r="F425" t="s">
        <v>123</v>
      </c>
      <c r="G425" t="s">
        <v>539</v>
      </c>
      <c r="H425" t="s">
        <v>206</v>
      </c>
      <c r="I425" t="s">
        <v>125</v>
      </c>
      <c r="J425" s="105">
        <v>66016432</v>
      </c>
      <c r="K425" s="105">
        <v>40230137</v>
      </c>
      <c r="L425" s="105">
        <v>40000189.789999999</v>
      </c>
      <c r="M425" s="172">
        <v>10</v>
      </c>
      <c r="N425" s="101" t="s">
        <v>7</v>
      </c>
    </row>
    <row r="426" spans="2:14">
      <c r="B426" s="100" t="s">
        <v>629</v>
      </c>
      <c r="C426" t="s">
        <v>204</v>
      </c>
      <c r="D426" s="112"/>
      <c r="E426" t="s">
        <v>224</v>
      </c>
      <c r="F426" t="s">
        <v>123</v>
      </c>
      <c r="G426" t="s">
        <v>540</v>
      </c>
      <c r="H426" t="s">
        <v>207</v>
      </c>
      <c r="I426" t="s">
        <v>125</v>
      </c>
      <c r="J426" s="105">
        <v>6927394</v>
      </c>
      <c r="K426" s="105">
        <v>4435094</v>
      </c>
      <c r="L426" s="105">
        <v>4636557.63</v>
      </c>
      <c r="M426" s="172">
        <v>6.7</v>
      </c>
      <c r="N426" s="101" t="s">
        <v>7</v>
      </c>
    </row>
    <row r="427" spans="2:14">
      <c r="B427" s="100" t="s">
        <v>629</v>
      </c>
      <c r="C427" t="s">
        <v>204</v>
      </c>
      <c r="D427" s="112"/>
      <c r="E427" t="s">
        <v>224</v>
      </c>
      <c r="F427" t="s">
        <v>123</v>
      </c>
      <c r="G427" t="s">
        <v>541</v>
      </c>
      <c r="H427" t="s">
        <v>207</v>
      </c>
      <c r="I427" t="s">
        <v>125</v>
      </c>
      <c r="J427" s="105">
        <v>206169863</v>
      </c>
      <c r="K427" s="105">
        <v>150082603</v>
      </c>
      <c r="L427" s="105">
        <v>150000182.24000001</v>
      </c>
      <c r="M427" s="172">
        <v>6.7</v>
      </c>
      <c r="N427" s="101" t="s">
        <v>7</v>
      </c>
    </row>
    <row r="428" spans="2:14">
      <c r="B428" s="100" t="s">
        <v>629</v>
      </c>
      <c r="C428" t="s">
        <v>204</v>
      </c>
      <c r="D428" s="112"/>
      <c r="E428" t="s">
        <v>224</v>
      </c>
      <c r="F428" t="s">
        <v>123</v>
      </c>
      <c r="G428" t="s">
        <v>542</v>
      </c>
      <c r="H428" t="s">
        <v>208</v>
      </c>
      <c r="I428" t="s">
        <v>125</v>
      </c>
      <c r="J428" s="105">
        <v>77891234</v>
      </c>
      <c r="K428" s="105">
        <v>47391769</v>
      </c>
      <c r="L428" s="105">
        <v>47159592.890000001</v>
      </c>
      <c r="M428" s="172">
        <v>10</v>
      </c>
      <c r="N428" s="101" t="s">
        <v>7</v>
      </c>
    </row>
    <row r="429" spans="2:14">
      <c r="B429" s="100" t="s">
        <v>629</v>
      </c>
      <c r="C429" t="s">
        <v>204</v>
      </c>
      <c r="D429" s="112"/>
      <c r="E429" t="s">
        <v>224</v>
      </c>
      <c r="F429" t="s">
        <v>123</v>
      </c>
      <c r="G429" t="s">
        <v>543</v>
      </c>
      <c r="H429" t="s">
        <v>208</v>
      </c>
      <c r="I429" t="s">
        <v>125</v>
      </c>
      <c r="J429" s="105">
        <v>44746031</v>
      </c>
      <c r="K429" s="105">
        <v>27262048</v>
      </c>
      <c r="L429" s="105">
        <v>27091809.780000001</v>
      </c>
      <c r="M429" s="172">
        <v>10</v>
      </c>
      <c r="N429" s="101" t="s">
        <v>7</v>
      </c>
    </row>
    <row r="430" spans="2:14">
      <c r="B430" s="100" t="s">
        <v>629</v>
      </c>
      <c r="C430" t="s">
        <v>204</v>
      </c>
      <c r="D430" s="112"/>
      <c r="E430" t="s">
        <v>224</v>
      </c>
      <c r="F430" t="s">
        <v>123</v>
      </c>
      <c r="G430" t="s">
        <v>544</v>
      </c>
      <c r="H430" t="s">
        <v>209</v>
      </c>
      <c r="I430" t="s">
        <v>125</v>
      </c>
      <c r="J430" s="105">
        <v>226704122</v>
      </c>
      <c r="K430" s="105">
        <v>113553570</v>
      </c>
      <c r="L430" s="105">
        <v>117849859.56999999</v>
      </c>
      <c r="M430" s="172">
        <v>7.5</v>
      </c>
      <c r="N430" s="101" t="s">
        <v>7</v>
      </c>
    </row>
    <row r="431" spans="2:14">
      <c r="B431" s="100" t="s">
        <v>629</v>
      </c>
      <c r="C431" t="s">
        <v>204</v>
      </c>
      <c r="D431" s="112"/>
      <c r="E431" t="s">
        <v>224</v>
      </c>
      <c r="F431" t="s">
        <v>123</v>
      </c>
      <c r="G431" t="s">
        <v>545</v>
      </c>
      <c r="H431" t="s">
        <v>205</v>
      </c>
      <c r="I431" t="s">
        <v>125</v>
      </c>
      <c r="J431" s="105">
        <v>56969741</v>
      </c>
      <c r="K431" s="105">
        <v>45419018</v>
      </c>
      <c r="L431" s="105">
        <v>45744545.020000003</v>
      </c>
      <c r="M431" s="172">
        <v>9.25</v>
      </c>
      <c r="N431" s="101" t="s">
        <v>7</v>
      </c>
    </row>
    <row r="432" spans="2:14">
      <c r="B432" s="100" t="s">
        <v>629</v>
      </c>
      <c r="C432" t="s">
        <v>204</v>
      </c>
      <c r="D432" s="112"/>
      <c r="E432" t="s">
        <v>224</v>
      </c>
      <c r="F432" t="s">
        <v>123</v>
      </c>
      <c r="G432" t="s">
        <v>546</v>
      </c>
      <c r="H432" t="s">
        <v>205</v>
      </c>
      <c r="I432" t="s">
        <v>125</v>
      </c>
      <c r="J432" s="105">
        <v>17885235</v>
      </c>
      <c r="K432" s="105">
        <v>15038015</v>
      </c>
      <c r="L432" s="105">
        <v>15000057.25</v>
      </c>
      <c r="M432" s="172">
        <v>9.25</v>
      </c>
      <c r="N432" s="101" t="s">
        <v>7</v>
      </c>
    </row>
    <row r="433" spans="2:14">
      <c r="B433" s="100" t="s">
        <v>629</v>
      </c>
      <c r="C433" t="s">
        <v>204</v>
      </c>
      <c r="D433" s="112"/>
      <c r="E433" t="s">
        <v>224</v>
      </c>
      <c r="F433" t="s">
        <v>123</v>
      </c>
      <c r="G433" t="s">
        <v>547</v>
      </c>
      <c r="H433" t="s">
        <v>209</v>
      </c>
      <c r="I433" t="s">
        <v>125</v>
      </c>
      <c r="J433" s="105">
        <v>153773944</v>
      </c>
      <c r="K433" s="105">
        <v>87772602</v>
      </c>
      <c r="L433" s="105">
        <v>88392734.379999995</v>
      </c>
      <c r="M433" s="172">
        <v>10</v>
      </c>
      <c r="N433" s="101" t="s">
        <v>7</v>
      </c>
    </row>
    <row r="434" spans="2:14">
      <c r="B434" s="100" t="s">
        <v>629</v>
      </c>
      <c r="C434" t="s">
        <v>204</v>
      </c>
      <c r="D434" s="112"/>
      <c r="E434" t="s">
        <v>224</v>
      </c>
      <c r="F434" t="s">
        <v>123</v>
      </c>
      <c r="G434" t="s">
        <v>548</v>
      </c>
      <c r="H434" t="s">
        <v>208</v>
      </c>
      <c r="I434" t="s">
        <v>125</v>
      </c>
      <c r="J434" s="105">
        <v>766027394</v>
      </c>
      <c r="K434" s="105">
        <v>502651292</v>
      </c>
      <c r="L434" s="105">
        <v>501727891.69999999</v>
      </c>
      <c r="M434" s="172">
        <v>9.9</v>
      </c>
      <c r="N434" s="101" t="s">
        <v>7</v>
      </c>
    </row>
    <row r="435" spans="2:14">
      <c r="B435" s="100" t="s">
        <v>629</v>
      </c>
      <c r="C435" t="s">
        <v>204</v>
      </c>
      <c r="D435" s="112"/>
      <c r="E435" t="s">
        <v>224</v>
      </c>
      <c r="F435" t="s">
        <v>123</v>
      </c>
      <c r="G435" t="s">
        <v>549</v>
      </c>
      <c r="H435" t="s">
        <v>205</v>
      </c>
      <c r="I435" t="s">
        <v>125</v>
      </c>
      <c r="J435" s="105">
        <v>36914409</v>
      </c>
      <c r="K435" s="105">
        <v>32081095</v>
      </c>
      <c r="L435" s="105">
        <v>32000123.210000001</v>
      </c>
      <c r="M435" s="172">
        <v>9.25</v>
      </c>
      <c r="N435" s="101" t="s">
        <v>7</v>
      </c>
    </row>
    <row r="436" spans="2:14">
      <c r="B436" s="100" t="s">
        <v>629</v>
      </c>
      <c r="C436" t="s">
        <v>204</v>
      </c>
      <c r="D436" s="112"/>
      <c r="E436" t="s">
        <v>224</v>
      </c>
      <c r="F436" t="s">
        <v>123</v>
      </c>
      <c r="G436" t="s">
        <v>550</v>
      </c>
      <c r="H436" t="s">
        <v>205</v>
      </c>
      <c r="I436" t="s">
        <v>125</v>
      </c>
      <c r="J436" s="105">
        <v>13748632</v>
      </c>
      <c r="K436" s="105">
        <v>12042574</v>
      </c>
      <c r="L436" s="105">
        <v>12000051.35</v>
      </c>
      <c r="M436" s="172">
        <v>9.25</v>
      </c>
      <c r="N436" s="101" t="s">
        <v>7</v>
      </c>
    </row>
    <row r="437" spans="2:14">
      <c r="B437" s="100" t="s">
        <v>629</v>
      </c>
      <c r="C437" t="s">
        <v>204</v>
      </c>
      <c r="D437" s="112"/>
      <c r="E437" t="s">
        <v>224</v>
      </c>
      <c r="F437" t="s">
        <v>123</v>
      </c>
      <c r="G437" t="s">
        <v>551</v>
      </c>
      <c r="H437" t="s">
        <v>209</v>
      </c>
      <c r="I437" t="s">
        <v>125</v>
      </c>
      <c r="J437" s="105">
        <v>30376706</v>
      </c>
      <c r="K437" s="105">
        <v>18527535</v>
      </c>
      <c r="L437" s="105">
        <v>18573419.129999999</v>
      </c>
      <c r="M437" s="172">
        <v>9</v>
      </c>
      <c r="N437" s="101" t="s">
        <v>7</v>
      </c>
    </row>
    <row r="438" spans="2:14">
      <c r="B438" s="100" t="s">
        <v>629</v>
      </c>
      <c r="C438" t="s">
        <v>204</v>
      </c>
      <c r="D438" s="112"/>
      <c r="E438" t="s">
        <v>224</v>
      </c>
      <c r="F438" t="s">
        <v>123</v>
      </c>
      <c r="G438" t="s">
        <v>552</v>
      </c>
      <c r="H438" t="s">
        <v>247</v>
      </c>
      <c r="I438" t="s">
        <v>125</v>
      </c>
      <c r="J438" s="105">
        <v>54009243</v>
      </c>
      <c r="K438" s="105">
        <v>45159658</v>
      </c>
      <c r="L438" s="105">
        <v>45000190.32</v>
      </c>
      <c r="M438" s="172">
        <v>9.25</v>
      </c>
      <c r="N438" s="101" t="s">
        <v>7</v>
      </c>
    </row>
    <row r="439" spans="2:14">
      <c r="B439" s="100" t="s">
        <v>629</v>
      </c>
      <c r="C439" t="s">
        <v>204</v>
      </c>
      <c r="D439" s="112"/>
      <c r="E439" t="s">
        <v>224</v>
      </c>
      <c r="F439" t="s">
        <v>123</v>
      </c>
      <c r="G439" t="s">
        <v>553</v>
      </c>
      <c r="H439" t="s">
        <v>209</v>
      </c>
      <c r="I439" t="s">
        <v>125</v>
      </c>
      <c r="J439" s="105">
        <v>590021952</v>
      </c>
      <c r="K439" s="105">
        <v>391602737</v>
      </c>
      <c r="L439" s="105">
        <v>390001591.50999999</v>
      </c>
      <c r="M439" s="172">
        <v>7.5</v>
      </c>
      <c r="N439" s="101" t="s">
        <v>7</v>
      </c>
    </row>
    <row r="440" spans="2:14">
      <c r="B440" s="100" t="s">
        <v>629</v>
      </c>
      <c r="C440" t="s">
        <v>204</v>
      </c>
      <c r="D440" s="112"/>
      <c r="E440" t="s">
        <v>224</v>
      </c>
      <c r="F440" t="s">
        <v>123</v>
      </c>
      <c r="G440" t="s">
        <v>554</v>
      </c>
      <c r="H440" t="s">
        <v>205</v>
      </c>
      <c r="I440" t="s">
        <v>125</v>
      </c>
      <c r="J440" s="105">
        <v>112240410</v>
      </c>
      <c r="K440" s="105">
        <v>100076028</v>
      </c>
      <c r="L440" s="105">
        <v>100000079.05</v>
      </c>
      <c r="M440" s="172">
        <v>100</v>
      </c>
      <c r="N440" s="101" t="s">
        <v>7</v>
      </c>
    </row>
    <row r="441" spans="2:14">
      <c r="B441" s="100" t="s">
        <v>629</v>
      </c>
      <c r="C441" t="s">
        <v>204</v>
      </c>
      <c r="D441" s="112"/>
      <c r="E441" t="s">
        <v>224</v>
      </c>
      <c r="F441" t="s">
        <v>123</v>
      </c>
      <c r="G441" t="s">
        <v>555</v>
      </c>
      <c r="H441" t="s">
        <v>209</v>
      </c>
      <c r="I441" t="s">
        <v>125</v>
      </c>
      <c r="J441" s="105">
        <v>149417782</v>
      </c>
      <c r="K441" s="105">
        <v>100082189</v>
      </c>
      <c r="L441" s="105">
        <v>100000214.25</v>
      </c>
      <c r="M441" s="172">
        <v>7.5</v>
      </c>
      <c r="N441" s="101" t="s">
        <v>7</v>
      </c>
    </row>
    <row r="442" spans="2:14">
      <c r="B442" s="100" t="s">
        <v>128</v>
      </c>
      <c r="C442" t="s">
        <v>255</v>
      </c>
      <c r="D442" s="112"/>
      <c r="E442" t="s">
        <v>224</v>
      </c>
      <c r="F442" t="s">
        <v>123</v>
      </c>
      <c r="G442" t="s">
        <v>556</v>
      </c>
      <c r="H442" t="s">
        <v>557</v>
      </c>
      <c r="I442" t="s">
        <v>125</v>
      </c>
      <c r="J442" s="105">
        <v>1708275330</v>
      </c>
      <c r="K442" s="105">
        <v>1000000000</v>
      </c>
      <c r="L442" s="105">
        <v>1005231612.99</v>
      </c>
      <c r="M442" s="172">
        <v>10.15</v>
      </c>
      <c r="N442" s="101" t="s">
        <v>7</v>
      </c>
    </row>
    <row r="443" spans="2:14">
      <c r="B443" s="100" t="s">
        <v>128</v>
      </c>
      <c r="C443" t="s">
        <v>255</v>
      </c>
      <c r="D443"/>
      <c r="E443" t="s">
        <v>224</v>
      </c>
      <c r="F443" t="s">
        <v>123</v>
      </c>
      <c r="G443" t="s">
        <v>659</v>
      </c>
      <c r="H443" t="s">
        <v>557</v>
      </c>
      <c r="I443" t="s">
        <v>125</v>
      </c>
      <c r="J443" s="105">
        <v>854137679</v>
      </c>
      <c r="K443" s="105">
        <v>503615067</v>
      </c>
      <c r="L443" s="105">
        <v>502647241.70999998</v>
      </c>
      <c r="M443" s="172">
        <v>10.15</v>
      </c>
      <c r="N443" s="101" t="s">
        <v>7</v>
      </c>
    </row>
    <row r="444" spans="2:14">
      <c r="B444" s="100" t="s">
        <v>128</v>
      </c>
      <c r="C444" t="s">
        <v>255</v>
      </c>
      <c r="D444"/>
      <c r="E444" t="s">
        <v>224</v>
      </c>
      <c r="F444" t="s">
        <v>123</v>
      </c>
      <c r="G444" t="s">
        <v>660</v>
      </c>
      <c r="H444" t="s">
        <v>557</v>
      </c>
      <c r="I444" t="s">
        <v>125</v>
      </c>
      <c r="J444" s="105">
        <v>854137679</v>
      </c>
      <c r="K444" s="105">
        <v>505561642</v>
      </c>
      <c r="L444" s="105">
        <v>502653946.81</v>
      </c>
      <c r="M444" s="172">
        <v>10.15</v>
      </c>
      <c r="N444" s="101" t="s">
        <v>7</v>
      </c>
    </row>
    <row r="445" spans="2:14">
      <c r="B445" s="100" t="s">
        <v>128</v>
      </c>
      <c r="C445" t="s">
        <v>255</v>
      </c>
      <c r="D445"/>
      <c r="E445" t="s">
        <v>224</v>
      </c>
      <c r="F445" t="s">
        <v>123</v>
      </c>
      <c r="G445" t="s">
        <v>661</v>
      </c>
      <c r="H445" t="s">
        <v>557</v>
      </c>
      <c r="I445" t="s">
        <v>125</v>
      </c>
      <c r="J445" s="105">
        <v>854137679</v>
      </c>
      <c r="K445" s="105">
        <v>506813013</v>
      </c>
      <c r="L445" s="105">
        <v>502654399.83999997</v>
      </c>
      <c r="M445" s="172">
        <v>10.15</v>
      </c>
      <c r="N445" s="101" t="s">
        <v>7</v>
      </c>
    </row>
    <row r="446" spans="2:14">
      <c r="B446" s="100" t="s">
        <v>128</v>
      </c>
      <c r="C446" t="s">
        <v>210</v>
      </c>
      <c r="D446" t="s">
        <v>663</v>
      </c>
      <c r="E446" t="s">
        <v>224</v>
      </c>
      <c r="F446" t="s">
        <v>123</v>
      </c>
      <c r="G446" t="s">
        <v>562</v>
      </c>
      <c r="H446" t="s">
        <v>213</v>
      </c>
      <c r="I446" t="s">
        <v>125</v>
      </c>
      <c r="J446" s="105">
        <v>3047120</v>
      </c>
      <c r="K446" s="105">
        <v>2033752</v>
      </c>
      <c r="L446" s="105">
        <v>2036585.26</v>
      </c>
      <c r="M446" s="172">
        <v>14</v>
      </c>
      <c r="N446" s="101" t="s">
        <v>7</v>
      </c>
    </row>
    <row r="447" spans="2:14">
      <c r="B447" s="100" t="s">
        <v>223</v>
      </c>
      <c r="C447" t="s">
        <v>222</v>
      </c>
      <c r="D447"/>
      <c r="E447" t="s">
        <v>224</v>
      </c>
      <c r="F447"/>
      <c r="G447" t="s">
        <v>603</v>
      </c>
      <c r="H447" t="s">
        <v>161</v>
      </c>
      <c r="I447" t="s">
        <v>125</v>
      </c>
      <c r="J447" s="105">
        <v>18300000</v>
      </c>
      <c r="K447" s="105">
        <v>12100108</v>
      </c>
      <c r="L447" s="105">
        <v>12144624.640000001</v>
      </c>
      <c r="M447" s="172">
        <v>10.5</v>
      </c>
      <c r="N447" s="101" t="s">
        <v>7</v>
      </c>
    </row>
    <row r="448" spans="2:14">
      <c r="B448" s="100" t="s">
        <v>223</v>
      </c>
      <c r="C448" t="s">
        <v>222</v>
      </c>
      <c r="D448"/>
      <c r="E448" t="s">
        <v>224</v>
      </c>
      <c r="F448"/>
      <c r="G448" t="s">
        <v>604</v>
      </c>
      <c r="H448" t="s">
        <v>161</v>
      </c>
      <c r="I448" t="s">
        <v>125</v>
      </c>
      <c r="J448" s="105">
        <v>37470547</v>
      </c>
      <c r="K448" s="105">
        <v>25091886</v>
      </c>
      <c r="L448" s="105">
        <v>24992489.440000001</v>
      </c>
      <c r="M448" s="172">
        <v>10.5</v>
      </c>
      <c r="N448" s="101" t="s">
        <v>7</v>
      </c>
    </row>
    <row r="449" spans="2:14">
      <c r="B449" s="100" t="s">
        <v>223</v>
      </c>
      <c r="C449" t="s">
        <v>222</v>
      </c>
      <c r="D449"/>
      <c r="E449" t="s">
        <v>224</v>
      </c>
      <c r="F449"/>
      <c r="G449" t="s">
        <v>605</v>
      </c>
      <c r="H449" t="s">
        <v>161</v>
      </c>
      <c r="I449" t="s">
        <v>125</v>
      </c>
      <c r="J449" s="105">
        <v>110448287</v>
      </c>
      <c r="K449" s="105">
        <v>75302056</v>
      </c>
      <c r="L449" s="105">
        <v>75902746.109999999</v>
      </c>
      <c r="M449" s="172">
        <v>10.5</v>
      </c>
      <c r="N449" s="101" t="s">
        <v>7</v>
      </c>
    </row>
    <row r="450" spans="2:14">
      <c r="B450" s="100" t="s">
        <v>223</v>
      </c>
      <c r="C450" t="s">
        <v>222</v>
      </c>
      <c r="D450"/>
      <c r="E450" t="s">
        <v>224</v>
      </c>
      <c r="F450"/>
      <c r="G450" t="s">
        <v>606</v>
      </c>
      <c r="H450" t="s">
        <v>161</v>
      </c>
      <c r="I450" t="s">
        <v>125</v>
      </c>
      <c r="J450" s="105">
        <v>147264380</v>
      </c>
      <c r="K450" s="105">
        <v>104155203</v>
      </c>
      <c r="L450" s="105">
        <v>102432951.83</v>
      </c>
      <c r="M450" s="172">
        <v>10.5</v>
      </c>
      <c r="N450" s="101" t="s">
        <v>7</v>
      </c>
    </row>
    <row r="451" spans="2:14">
      <c r="B451" s="100" t="s">
        <v>223</v>
      </c>
      <c r="C451" t="s">
        <v>222</v>
      </c>
      <c r="D451"/>
      <c r="E451" t="s">
        <v>224</v>
      </c>
      <c r="F451"/>
      <c r="G451" t="s">
        <v>607</v>
      </c>
      <c r="H451" t="s">
        <v>161</v>
      </c>
      <c r="I451" t="s">
        <v>125</v>
      </c>
      <c r="J451" s="105">
        <v>214076931</v>
      </c>
      <c r="K451" s="105">
        <v>148170301</v>
      </c>
      <c r="L451" s="105">
        <v>149778526.13</v>
      </c>
      <c r="M451" s="172">
        <v>10.5</v>
      </c>
      <c r="N451" s="101" t="s">
        <v>7</v>
      </c>
    </row>
    <row r="452" spans="2:14">
      <c r="B452" s="100" t="s">
        <v>223</v>
      </c>
      <c r="C452" t="s">
        <v>222</v>
      </c>
      <c r="D452"/>
      <c r="E452" t="s">
        <v>224</v>
      </c>
      <c r="F452"/>
      <c r="G452" t="s">
        <v>608</v>
      </c>
      <c r="H452" t="s">
        <v>161</v>
      </c>
      <c r="I452" t="s">
        <v>125</v>
      </c>
      <c r="J452" s="105">
        <v>115717265</v>
      </c>
      <c r="K452" s="105">
        <v>80704111</v>
      </c>
      <c r="L452" s="105">
        <v>81339784.420000002</v>
      </c>
      <c r="M452" s="172">
        <v>10.5</v>
      </c>
      <c r="N452" s="101" t="s">
        <v>7</v>
      </c>
    </row>
    <row r="453" spans="2:14">
      <c r="B453" s="100" t="s">
        <v>223</v>
      </c>
      <c r="C453" t="s">
        <v>222</v>
      </c>
      <c r="D453"/>
      <c r="E453" t="s">
        <v>224</v>
      </c>
      <c r="F453"/>
      <c r="G453" t="s">
        <v>609</v>
      </c>
      <c r="H453" t="s">
        <v>161</v>
      </c>
      <c r="I453" t="s">
        <v>125</v>
      </c>
      <c r="J453" s="105">
        <v>137414250</v>
      </c>
      <c r="K453" s="105">
        <v>96922775</v>
      </c>
      <c r="L453" s="105">
        <v>97282936.569999993</v>
      </c>
      <c r="M453" s="172">
        <v>10.5</v>
      </c>
      <c r="N453" s="101" t="s">
        <v>7</v>
      </c>
    </row>
    <row r="454" spans="2:14">
      <c r="B454" s="100" t="s">
        <v>223</v>
      </c>
      <c r="C454" t="s">
        <v>222</v>
      </c>
      <c r="D454"/>
      <c r="E454" t="s">
        <v>224</v>
      </c>
      <c r="F454"/>
      <c r="G454" t="s">
        <v>610</v>
      </c>
      <c r="H454" t="s">
        <v>161</v>
      </c>
      <c r="I454" t="s">
        <v>125</v>
      </c>
      <c r="J454" s="105">
        <v>462869038</v>
      </c>
      <c r="K454" s="105">
        <v>325242738</v>
      </c>
      <c r="L454" s="105">
        <v>324337708.22000003</v>
      </c>
      <c r="M454" s="172">
        <v>10.5</v>
      </c>
      <c r="N454" s="101" t="s">
        <v>7</v>
      </c>
    </row>
    <row r="455" spans="2:14">
      <c r="B455" s="100" t="s">
        <v>223</v>
      </c>
      <c r="C455" t="s">
        <v>222</v>
      </c>
      <c r="D455"/>
      <c r="E455" t="s">
        <v>224</v>
      </c>
      <c r="F455"/>
      <c r="G455" t="s">
        <v>611</v>
      </c>
      <c r="H455" t="s">
        <v>161</v>
      </c>
      <c r="I455" t="s">
        <v>125</v>
      </c>
      <c r="J455" s="105">
        <v>130181914</v>
      </c>
      <c r="K455" s="105">
        <v>91713081</v>
      </c>
      <c r="L455" s="105">
        <v>91320594.780000001</v>
      </c>
      <c r="M455" s="172">
        <v>10.5</v>
      </c>
      <c r="N455" s="101" t="s">
        <v>7</v>
      </c>
    </row>
    <row r="456" spans="2:14">
      <c r="B456" s="100" t="s">
        <v>223</v>
      </c>
      <c r="C456" t="s">
        <v>222</v>
      </c>
      <c r="D456"/>
      <c r="E456" t="s">
        <v>224</v>
      </c>
      <c r="F456"/>
      <c r="G456" t="s">
        <v>612</v>
      </c>
      <c r="H456" t="s">
        <v>161</v>
      </c>
      <c r="I456" t="s">
        <v>125</v>
      </c>
      <c r="J456" s="105">
        <v>98359676</v>
      </c>
      <c r="K456" s="105">
        <v>70334823</v>
      </c>
      <c r="L456" s="105">
        <v>69657312.349999994</v>
      </c>
      <c r="M456" s="172">
        <v>10.5</v>
      </c>
      <c r="N456" s="101" t="s">
        <v>7</v>
      </c>
    </row>
    <row r="457" spans="2:14">
      <c r="B457" s="100" t="s">
        <v>223</v>
      </c>
      <c r="C457" t="s">
        <v>222</v>
      </c>
      <c r="D457"/>
      <c r="E457" t="s">
        <v>224</v>
      </c>
      <c r="F457"/>
      <c r="G457" t="s">
        <v>613</v>
      </c>
      <c r="H457" t="s">
        <v>161</v>
      </c>
      <c r="I457" t="s">
        <v>125</v>
      </c>
      <c r="J457" s="105">
        <v>144646572</v>
      </c>
      <c r="K457" s="105">
        <v>102358906</v>
      </c>
      <c r="L457" s="105">
        <v>101203046.73999999</v>
      </c>
      <c r="M457" s="172">
        <v>10.5</v>
      </c>
      <c r="N457" s="101" t="s">
        <v>7</v>
      </c>
    </row>
    <row r="458" spans="2:14">
      <c r="B458" s="100" t="s">
        <v>223</v>
      </c>
      <c r="C458" t="s">
        <v>222</v>
      </c>
      <c r="D458"/>
      <c r="E458" t="s">
        <v>224</v>
      </c>
      <c r="F458"/>
      <c r="G458" t="s">
        <v>614</v>
      </c>
      <c r="H458" t="s">
        <v>161</v>
      </c>
      <c r="I458" t="s">
        <v>125</v>
      </c>
      <c r="J458" s="105">
        <v>144646572</v>
      </c>
      <c r="K458" s="105">
        <v>103716442</v>
      </c>
      <c r="L458" s="105">
        <v>102184888.28</v>
      </c>
      <c r="M458" s="172">
        <v>10.5</v>
      </c>
      <c r="N458" s="101" t="s">
        <v>7</v>
      </c>
    </row>
    <row r="459" spans="2:14">
      <c r="B459" s="100" t="s">
        <v>223</v>
      </c>
      <c r="C459" t="s">
        <v>222</v>
      </c>
      <c r="D459"/>
      <c r="E459" t="s">
        <v>224</v>
      </c>
      <c r="F459"/>
      <c r="G459" t="s">
        <v>615</v>
      </c>
      <c r="H459" t="s">
        <v>248</v>
      </c>
      <c r="I459" t="s">
        <v>125</v>
      </c>
      <c r="J459" s="105">
        <v>139382189</v>
      </c>
      <c r="K459" s="105">
        <v>102187601</v>
      </c>
      <c r="L459" s="105">
        <v>101205662.45999999</v>
      </c>
      <c r="M459" s="172">
        <v>10.5</v>
      </c>
      <c r="N459" s="101" t="s">
        <v>7</v>
      </c>
    </row>
    <row r="460" spans="2:14">
      <c r="B460" s="100" t="s">
        <v>223</v>
      </c>
      <c r="C460" t="s">
        <v>222</v>
      </c>
      <c r="D460"/>
      <c r="E460" t="s">
        <v>224</v>
      </c>
      <c r="F460"/>
      <c r="G460" t="s">
        <v>616</v>
      </c>
      <c r="H460" t="s">
        <v>161</v>
      </c>
      <c r="I460" t="s">
        <v>125</v>
      </c>
      <c r="J460" s="105">
        <v>557528767</v>
      </c>
      <c r="K460" s="105">
        <v>409215080</v>
      </c>
      <c r="L460" s="105">
        <v>404822853.05000001</v>
      </c>
      <c r="M460" s="172">
        <v>10.5</v>
      </c>
      <c r="N460" s="101" t="s">
        <v>7</v>
      </c>
    </row>
    <row r="461" spans="2:14">
      <c r="B461" s="100" t="s">
        <v>223</v>
      </c>
      <c r="C461" t="s">
        <v>222</v>
      </c>
      <c r="D461"/>
      <c r="E461" t="s">
        <v>224</v>
      </c>
      <c r="F461"/>
      <c r="G461" t="s">
        <v>662</v>
      </c>
      <c r="H461" t="s">
        <v>161</v>
      </c>
      <c r="I461" t="s">
        <v>125</v>
      </c>
      <c r="J461" s="105">
        <v>65721233</v>
      </c>
      <c r="K461" s="105">
        <v>50014385</v>
      </c>
      <c r="L461" s="105">
        <v>50600077.490000002</v>
      </c>
      <c r="M461" s="172">
        <v>10.5</v>
      </c>
      <c r="N461" s="101" t="s">
        <v>7</v>
      </c>
    </row>
    <row r="462" spans="2:14" ht="15.75" thickBot="1">
      <c r="B462" s="113"/>
      <c r="C462" s="114"/>
      <c r="D462" s="114"/>
      <c r="E462" s="114"/>
      <c r="F462" s="114"/>
      <c r="G462" s="115"/>
      <c r="H462" s="116" t="s">
        <v>617</v>
      </c>
      <c r="I462" s="115"/>
      <c r="J462" s="25">
        <f>INT(SUM(J152:J461))</f>
        <v>44462721627</v>
      </c>
      <c r="K462" s="25">
        <f>INT(SUM(K152:K461))</f>
        <v>31097173973</v>
      </c>
      <c r="L462" s="25">
        <f>INT(SUM(L152:L461))</f>
        <v>31212211773</v>
      </c>
      <c r="M462" s="25"/>
      <c r="N462" s="117"/>
    </row>
    <row r="463" spans="2:14" ht="15.75" thickTop="1"/>
    <row r="464" spans="2:14">
      <c r="L464" s="141"/>
    </row>
    <row r="465" spans="2:14">
      <c r="L465" s="102"/>
    </row>
    <row r="466" spans="2:14">
      <c r="B466" s="166" t="s">
        <v>0</v>
      </c>
      <c r="C466" s="167"/>
      <c r="D466" s="167"/>
      <c r="E466" s="167"/>
      <c r="F466" s="167"/>
      <c r="G466" s="167"/>
      <c r="H466" s="167"/>
      <c r="I466" s="167"/>
      <c r="J466" s="167"/>
      <c r="K466" s="167"/>
      <c r="L466" s="167"/>
      <c r="M466" s="167"/>
      <c r="N466" s="168"/>
    </row>
    <row r="467" spans="2:14">
      <c r="B467" s="166" t="s">
        <v>107</v>
      </c>
      <c r="C467" s="167"/>
      <c r="D467" s="167"/>
      <c r="E467" s="167"/>
      <c r="F467" s="167"/>
      <c r="G467" s="167"/>
      <c r="H467" s="167"/>
      <c r="I467" s="167"/>
      <c r="J467" s="167"/>
      <c r="K467" s="167"/>
      <c r="L467" s="167"/>
      <c r="M467" s="167"/>
      <c r="N467" s="168"/>
    </row>
    <row r="468" spans="2:14">
      <c r="B468" s="169">
        <f>+EAN!D7</f>
        <v>45473</v>
      </c>
      <c r="C468" s="170"/>
      <c r="D468" s="170"/>
      <c r="E468" s="170"/>
      <c r="F468" s="170"/>
      <c r="G468" s="170"/>
      <c r="H468" s="170"/>
      <c r="I468" s="170"/>
      <c r="J468" s="170"/>
      <c r="K468" s="170"/>
      <c r="L468" s="170"/>
      <c r="M468" s="170"/>
      <c r="N468" s="171"/>
    </row>
    <row r="469" spans="2:14">
      <c r="B469" s="118"/>
      <c r="C469" s="119"/>
      <c r="D469" s="119"/>
      <c r="E469" s="119"/>
      <c r="F469" s="119"/>
      <c r="G469" s="119"/>
      <c r="H469" s="119"/>
      <c r="I469" s="119"/>
      <c r="J469" s="119"/>
      <c r="K469" s="119"/>
      <c r="L469" s="119"/>
      <c r="M469" s="119"/>
      <c r="N469" s="120"/>
    </row>
    <row r="470" spans="2:14" ht="15" customHeight="1">
      <c r="B470" s="165" t="s">
        <v>666</v>
      </c>
      <c r="C470" s="165"/>
      <c r="D470" s="165"/>
      <c r="E470" s="165"/>
      <c r="F470" s="165"/>
      <c r="G470" s="165"/>
      <c r="H470" s="165"/>
      <c r="I470" s="165"/>
      <c r="J470" s="165"/>
      <c r="K470" s="165"/>
      <c r="L470" s="165"/>
      <c r="M470" s="165"/>
      <c r="N470" s="165"/>
    </row>
    <row r="471" spans="2:14">
      <c r="B471" s="165"/>
      <c r="C471" s="165"/>
      <c r="D471" s="165"/>
      <c r="E471" s="165"/>
      <c r="F471" s="165"/>
      <c r="G471" s="165"/>
      <c r="H471" s="165"/>
      <c r="I471" s="165"/>
      <c r="J471" s="165"/>
      <c r="K471" s="165"/>
      <c r="L471" s="165"/>
      <c r="M471" s="165"/>
      <c r="N471" s="165"/>
    </row>
    <row r="472" spans="2:14">
      <c r="B472" s="12"/>
      <c r="C472" s="13"/>
      <c r="D472" s="13"/>
      <c r="E472" s="13"/>
      <c r="F472" s="13"/>
      <c r="G472" s="13"/>
      <c r="H472" s="13"/>
      <c r="I472" s="13"/>
      <c r="J472" s="13"/>
      <c r="K472" s="13"/>
      <c r="L472" s="13"/>
      <c r="M472" s="13"/>
      <c r="N472" s="13"/>
    </row>
    <row r="473" spans="2:14" ht="30">
      <c r="B473" s="15" t="s">
        <v>108</v>
      </c>
      <c r="C473" s="15" t="s">
        <v>109</v>
      </c>
      <c r="D473" s="15" t="s">
        <v>110</v>
      </c>
      <c r="E473" s="15" t="s">
        <v>111</v>
      </c>
      <c r="F473" s="15" t="s">
        <v>112</v>
      </c>
      <c r="G473" s="15" t="s">
        <v>113</v>
      </c>
      <c r="H473" s="15" t="s">
        <v>114</v>
      </c>
      <c r="I473" s="15" t="s">
        <v>115</v>
      </c>
      <c r="J473" s="15" t="s">
        <v>116</v>
      </c>
      <c r="K473" s="15" t="s">
        <v>117</v>
      </c>
      <c r="L473" s="15" t="s">
        <v>118</v>
      </c>
      <c r="M473" s="15" t="s">
        <v>119</v>
      </c>
      <c r="N473" s="15" t="s">
        <v>120</v>
      </c>
    </row>
    <row r="474" spans="2:14">
      <c r="B474" s="16" t="s">
        <v>121</v>
      </c>
      <c r="C474" s="17" t="s">
        <v>126</v>
      </c>
      <c r="D474" s="18"/>
      <c r="E474" s="18" t="s">
        <v>224</v>
      </c>
      <c r="F474" s="17" t="s">
        <v>123</v>
      </c>
      <c r="G474" s="19" t="s">
        <v>667</v>
      </c>
      <c r="H474" s="19" t="s">
        <v>668</v>
      </c>
      <c r="I474" s="17" t="s">
        <v>125</v>
      </c>
      <c r="J474" s="20">
        <v>19730750</v>
      </c>
      <c r="K474" s="21">
        <v>15031193</v>
      </c>
      <c r="L474" s="20">
        <v>15315608.050000001</v>
      </c>
      <c r="M474" s="21">
        <v>12.65</v>
      </c>
      <c r="N474" s="22" t="s">
        <v>7</v>
      </c>
    </row>
    <row r="475" spans="2:14">
      <c r="B475" s="16" t="s">
        <v>121</v>
      </c>
      <c r="C475" s="17" t="s">
        <v>126</v>
      </c>
      <c r="D475" s="18"/>
      <c r="E475" s="18" t="s">
        <v>224</v>
      </c>
      <c r="F475" s="17" t="s">
        <v>123</v>
      </c>
      <c r="G475" s="19" t="s">
        <v>262</v>
      </c>
      <c r="H475" s="19" t="s">
        <v>127</v>
      </c>
      <c r="I475" s="17" t="s">
        <v>125</v>
      </c>
      <c r="J475" s="20">
        <v>34723288</v>
      </c>
      <c r="K475" s="21">
        <v>25685615</v>
      </c>
      <c r="L475" s="20">
        <v>25541321.050000001</v>
      </c>
      <c r="M475" s="21">
        <v>13</v>
      </c>
      <c r="N475" s="22" t="s">
        <v>7</v>
      </c>
    </row>
    <row r="476" spans="2:14">
      <c r="B476" s="16" t="s">
        <v>121</v>
      </c>
      <c r="C476" s="17" t="s">
        <v>126</v>
      </c>
      <c r="D476" s="18"/>
      <c r="E476" s="18" t="s">
        <v>224</v>
      </c>
      <c r="F476" s="17" t="s">
        <v>123</v>
      </c>
      <c r="G476" s="19" t="s">
        <v>669</v>
      </c>
      <c r="H476" s="19" t="s">
        <v>668</v>
      </c>
      <c r="I476" s="17" t="s">
        <v>125</v>
      </c>
      <c r="J476" s="20">
        <v>117193774</v>
      </c>
      <c r="K476" s="21">
        <v>98820426</v>
      </c>
      <c r="L476" s="20">
        <v>98098638.579999998</v>
      </c>
      <c r="M476" s="21">
        <v>12.65</v>
      </c>
      <c r="N476" s="22" t="s">
        <v>7</v>
      </c>
    </row>
    <row r="477" spans="2:14">
      <c r="B477" s="16" t="s">
        <v>121</v>
      </c>
      <c r="C477" s="17" t="s">
        <v>126</v>
      </c>
      <c r="D477" s="18"/>
      <c r="E477" s="18" t="s">
        <v>224</v>
      </c>
      <c r="F477" s="17" t="s">
        <v>123</v>
      </c>
      <c r="G477" s="19" t="s">
        <v>263</v>
      </c>
      <c r="H477" s="19" t="s">
        <v>127</v>
      </c>
      <c r="I477" s="17" t="s">
        <v>125</v>
      </c>
      <c r="J477" s="20">
        <v>33102740</v>
      </c>
      <c r="K477" s="21">
        <v>25563477</v>
      </c>
      <c r="L477" s="20">
        <v>25594520.760000002</v>
      </c>
      <c r="M477" s="21">
        <v>13</v>
      </c>
      <c r="N477" s="22" t="s">
        <v>7</v>
      </c>
    </row>
    <row r="478" spans="2:14">
      <c r="B478" s="16" t="s">
        <v>121</v>
      </c>
      <c r="C478" s="17" t="s">
        <v>126</v>
      </c>
      <c r="D478" s="18"/>
      <c r="E478" s="18" t="s">
        <v>224</v>
      </c>
      <c r="F478" s="17" t="s">
        <v>123</v>
      </c>
      <c r="G478" s="19" t="s">
        <v>264</v>
      </c>
      <c r="H478" s="19" t="s">
        <v>127</v>
      </c>
      <c r="I478" s="17" t="s">
        <v>125</v>
      </c>
      <c r="J478" s="20">
        <v>66205480</v>
      </c>
      <c r="K478" s="21">
        <v>51162568</v>
      </c>
      <c r="L478" s="20">
        <v>51189169.25</v>
      </c>
      <c r="M478" s="21">
        <v>13</v>
      </c>
      <c r="N478" s="22" t="s">
        <v>7</v>
      </c>
    </row>
    <row r="479" spans="2:14">
      <c r="B479" s="16" t="s">
        <v>121</v>
      </c>
      <c r="C479" s="17" t="s">
        <v>126</v>
      </c>
      <c r="D479" s="18"/>
      <c r="E479" s="18" t="s">
        <v>224</v>
      </c>
      <c r="F479" s="17" t="s">
        <v>123</v>
      </c>
      <c r="G479" s="19" t="s">
        <v>265</v>
      </c>
      <c r="H479" s="19" t="s">
        <v>127</v>
      </c>
      <c r="I479" s="17" t="s">
        <v>125</v>
      </c>
      <c r="J479" s="20">
        <v>33102740</v>
      </c>
      <c r="K479" s="21">
        <v>25590189</v>
      </c>
      <c r="L479" s="20">
        <v>25594613.309999999</v>
      </c>
      <c r="M479" s="21">
        <v>13</v>
      </c>
      <c r="N479" s="22" t="s">
        <v>7</v>
      </c>
    </row>
    <row r="480" spans="2:14">
      <c r="B480" s="16" t="s">
        <v>121</v>
      </c>
      <c r="C480" s="17" t="s">
        <v>126</v>
      </c>
      <c r="D480" s="18"/>
      <c r="E480" s="18" t="s">
        <v>224</v>
      </c>
      <c r="F480" s="17" t="s">
        <v>123</v>
      </c>
      <c r="G480" s="19" t="s">
        <v>266</v>
      </c>
      <c r="H480" s="19" t="s">
        <v>127</v>
      </c>
      <c r="I480" s="17" t="s">
        <v>125</v>
      </c>
      <c r="J480" s="20">
        <v>566679456</v>
      </c>
      <c r="K480" s="21">
        <v>461132259</v>
      </c>
      <c r="L480" s="20">
        <v>460678866.31</v>
      </c>
      <c r="M480" s="21">
        <v>13</v>
      </c>
      <c r="N480" s="22" t="s">
        <v>7</v>
      </c>
    </row>
    <row r="481" spans="2:14">
      <c r="B481" s="16" t="s">
        <v>121</v>
      </c>
      <c r="C481" s="17" t="s">
        <v>225</v>
      </c>
      <c r="D481" s="18"/>
      <c r="E481" s="18" t="s">
        <v>224</v>
      </c>
      <c r="F481" s="17" t="s">
        <v>123</v>
      </c>
      <c r="G481" s="19" t="s">
        <v>670</v>
      </c>
      <c r="H481" s="19" t="s">
        <v>671</v>
      </c>
      <c r="I481" s="17" t="s">
        <v>125</v>
      </c>
      <c r="J481" s="20">
        <v>1757296</v>
      </c>
      <c r="K481" s="21">
        <v>1002775</v>
      </c>
      <c r="L481" s="20">
        <v>1009800.08</v>
      </c>
      <c r="M481" s="21">
        <v>11.25</v>
      </c>
      <c r="N481" s="22" t="s">
        <v>7</v>
      </c>
    </row>
    <row r="482" spans="2:14">
      <c r="B482" s="16" t="s">
        <v>121</v>
      </c>
      <c r="C482" s="17" t="s">
        <v>225</v>
      </c>
      <c r="D482" s="18"/>
      <c r="E482" s="18" t="s">
        <v>224</v>
      </c>
      <c r="F482" s="17" t="s">
        <v>123</v>
      </c>
      <c r="G482" s="19" t="s">
        <v>672</v>
      </c>
      <c r="H482" s="19" t="s">
        <v>673</v>
      </c>
      <c r="I482" s="17" t="s">
        <v>125</v>
      </c>
      <c r="J482" s="20">
        <v>5271888</v>
      </c>
      <c r="K482" s="21">
        <v>3030510</v>
      </c>
      <c r="L482" s="20">
        <v>3029522.6</v>
      </c>
      <c r="M482" s="21">
        <v>11.25</v>
      </c>
      <c r="N482" s="22" t="s">
        <v>7</v>
      </c>
    </row>
    <row r="483" spans="2:14">
      <c r="B483" s="16" t="s">
        <v>121</v>
      </c>
      <c r="C483" s="17" t="s">
        <v>225</v>
      </c>
      <c r="D483" s="18"/>
      <c r="E483" s="18" t="s">
        <v>224</v>
      </c>
      <c r="F483" s="17" t="s">
        <v>123</v>
      </c>
      <c r="G483" s="19" t="s">
        <v>674</v>
      </c>
      <c r="H483" s="19" t="s">
        <v>671</v>
      </c>
      <c r="I483" s="17" t="s">
        <v>125</v>
      </c>
      <c r="J483" s="20">
        <v>10543776</v>
      </c>
      <c r="K483" s="21">
        <v>6066577</v>
      </c>
      <c r="L483" s="20">
        <v>6059064.7999999998</v>
      </c>
      <c r="M483" s="21">
        <v>11.25</v>
      </c>
      <c r="N483" s="22" t="s">
        <v>7</v>
      </c>
    </row>
    <row r="484" spans="2:14">
      <c r="B484" s="16" t="s">
        <v>121</v>
      </c>
      <c r="C484" s="17" t="s">
        <v>225</v>
      </c>
      <c r="D484" s="18"/>
      <c r="E484" s="18" t="s">
        <v>224</v>
      </c>
      <c r="F484" s="17" t="s">
        <v>123</v>
      </c>
      <c r="G484" s="19" t="s">
        <v>675</v>
      </c>
      <c r="H484" s="19" t="s">
        <v>671</v>
      </c>
      <c r="I484" s="17" t="s">
        <v>125</v>
      </c>
      <c r="J484" s="20">
        <v>1757296</v>
      </c>
      <c r="K484" s="21">
        <v>1051216</v>
      </c>
      <c r="L484" s="20">
        <v>1036323.86</v>
      </c>
      <c r="M484" s="21">
        <v>11.25</v>
      </c>
      <c r="N484" s="22" t="s">
        <v>7</v>
      </c>
    </row>
    <row r="485" spans="2:14">
      <c r="B485" s="16" t="s">
        <v>121</v>
      </c>
      <c r="C485" s="17" t="s">
        <v>225</v>
      </c>
      <c r="D485" s="18"/>
      <c r="E485" s="18" t="s">
        <v>224</v>
      </c>
      <c r="F485" s="17" t="s">
        <v>123</v>
      </c>
      <c r="G485" s="19" t="s">
        <v>676</v>
      </c>
      <c r="H485" s="19" t="s">
        <v>671</v>
      </c>
      <c r="I485" s="17" t="s">
        <v>125</v>
      </c>
      <c r="J485" s="20">
        <v>8786480</v>
      </c>
      <c r="K485" s="21">
        <v>5087842</v>
      </c>
      <c r="L485" s="20">
        <v>5049216.3</v>
      </c>
      <c r="M485" s="21">
        <v>11.25</v>
      </c>
      <c r="N485" s="22" t="s">
        <v>7</v>
      </c>
    </row>
    <row r="486" spans="2:14">
      <c r="B486" s="16" t="s">
        <v>121</v>
      </c>
      <c r="C486" s="17" t="s">
        <v>225</v>
      </c>
      <c r="D486" s="18"/>
      <c r="E486" s="18" t="s">
        <v>224</v>
      </c>
      <c r="F486" s="17" t="s">
        <v>123</v>
      </c>
      <c r="G486" s="19" t="s">
        <v>677</v>
      </c>
      <c r="H486" s="19" t="s">
        <v>671</v>
      </c>
      <c r="I486" s="17" t="s">
        <v>125</v>
      </c>
      <c r="J486" s="20">
        <v>1757296</v>
      </c>
      <c r="K486" s="21">
        <v>1056762</v>
      </c>
      <c r="L486" s="20">
        <v>1036446.85</v>
      </c>
      <c r="M486" s="21">
        <v>11.25</v>
      </c>
      <c r="N486" s="22" t="s">
        <v>7</v>
      </c>
    </row>
    <row r="487" spans="2:14">
      <c r="B487" s="16" t="s">
        <v>121</v>
      </c>
      <c r="C487" s="17" t="s">
        <v>225</v>
      </c>
      <c r="D487" s="18"/>
      <c r="E487" s="18" t="s">
        <v>224</v>
      </c>
      <c r="F487" s="17" t="s">
        <v>123</v>
      </c>
      <c r="G487" s="19" t="s">
        <v>678</v>
      </c>
      <c r="H487" s="19" t="s">
        <v>671</v>
      </c>
      <c r="I487" s="17" t="s">
        <v>125</v>
      </c>
      <c r="J487" s="20">
        <v>1729248</v>
      </c>
      <c r="K487" s="21">
        <v>1007089</v>
      </c>
      <c r="L487" s="20">
        <v>1009830.89</v>
      </c>
      <c r="M487" s="21">
        <v>11.25</v>
      </c>
      <c r="N487" s="22" t="s">
        <v>7</v>
      </c>
    </row>
    <row r="488" spans="2:14">
      <c r="B488" s="16" t="s">
        <v>121</v>
      </c>
      <c r="C488" s="17" t="s">
        <v>225</v>
      </c>
      <c r="D488" s="18"/>
      <c r="E488" s="18" t="s">
        <v>224</v>
      </c>
      <c r="F488" s="17" t="s">
        <v>123</v>
      </c>
      <c r="G488" s="19" t="s">
        <v>679</v>
      </c>
      <c r="H488" s="19" t="s">
        <v>671</v>
      </c>
      <c r="I488" s="17" t="s">
        <v>125</v>
      </c>
      <c r="J488" s="20">
        <v>8646240</v>
      </c>
      <c r="K488" s="21">
        <v>5040066</v>
      </c>
      <c r="L488" s="20">
        <v>5049177.1100000003</v>
      </c>
      <c r="M488" s="21">
        <v>11.25</v>
      </c>
      <c r="N488" s="22" t="s">
        <v>7</v>
      </c>
    </row>
    <row r="489" spans="2:14">
      <c r="B489" s="16" t="s">
        <v>121</v>
      </c>
      <c r="C489" s="17" t="s">
        <v>225</v>
      </c>
      <c r="D489" s="18"/>
      <c r="E489" s="18" t="s">
        <v>224</v>
      </c>
      <c r="F489" s="17" t="s">
        <v>123</v>
      </c>
      <c r="G489" s="19" t="s">
        <v>680</v>
      </c>
      <c r="H489" s="19" t="s">
        <v>671</v>
      </c>
      <c r="I489" s="17" t="s">
        <v>125</v>
      </c>
      <c r="J489" s="20">
        <v>15563232</v>
      </c>
      <c r="K489" s="21">
        <v>9083219</v>
      </c>
      <c r="L489" s="20">
        <v>9088564.3499999996</v>
      </c>
      <c r="M489" s="21">
        <v>11.25</v>
      </c>
      <c r="N489" s="22" t="s">
        <v>7</v>
      </c>
    </row>
    <row r="490" spans="2:14">
      <c r="B490" s="16" t="s">
        <v>121</v>
      </c>
      <c r="C490" s="17" t="s">
        <v>225</v>
      </c>
      <c r="D490" s="18"/>
      <c r="E490" s="18" t="s">
        <v>224</v>
      </c>
      <c r="F490" s="17" t="s">
        <v>123</v>
      </c>
      <c r="G490" s="19" t="s">
        <v>681</v>
      </c>
      <c r="H490" s="19" t="s">
        <v>682</v>
      </c>
      <c r="I490" s="17" t="s">
        <v>125</v>
      </c>
      <c r="J490" s="20">
        <v>6833900</v>
      </c>
      <c r="K490" s="21">
        <v>5046026</v>
      </c>
      <c r="L490" s="20">
        <v>5034360.74</v>
      </c>
      <c r="M490" s="21">
        <v>10.5</v>
      </c>
      <c r="N490" s="22" t="s">
        <v>7</v>
      </c>
    </row>
    <row r="491" spans="2:14">
      <c r="B491" s="16" t="s">
        <v>121</v>
      </c>
      <c r="C491" s="17" t="s">
        <v>225</v>
      </c>
      <c r="D491" s="18"/>
      <c r="E491" s="18" t="s">
        <v>224</v>
      </c>
      <c r="F491" s="17" t="s">
        <v>123</v>
      </c>
      <c r="G491" s="19" t="s">
        <v>683</v>
      </c>
      <c r="H491" s="19" t="s">
        <v>682</v>
      </c>
      <c r="I491" s="17" t="s">
        <v>125</v>
      </c>
      <c r="J491" s="20">
        <v>6833900</v>
      </c>
      <c r="K491" s="21">
        <v>5060410</v>
      </c>
      <c r="L491" s="20">
        <v>5034378.3899999997</v>
      </c>
      <c r="M491" s="21">
        <v>10.5</v>
      </c>
      <c r="N491" s="22" t="s">
        <v>7</v>
      </c>
    </row>
    <row r="492" spans="2:14">
      <c r="B492" s="16" t="s">
        <v>121</v>
      </c>
      <c r="C492" s="17" t="s">
        <v>225</v>
      </c>
      <c r="D492" s="18"/>
      <c r="E492" s="18" t="s">
        <v>224</v>
      </c>
      <c r="F492" s="17" t="s">
        <v>123</v>
      </c>
      <c r="G492" s="19" t="s">
        <v>684</v>
      </c>
      <c r="H492" s="19" t="s">
        <v>682</v>
      </c>
      <c r="I492" s="17" t="s">
        <v>125</v>
      </c>
      <c r="J492" s="20">
        <v>6833900</v>
      </c>
      <c r="K492" s="21">
        <v>5066165</v>
      </c>
      <c r="L492" s="20">
        <v>5034380.17</v>
      </c>
      <c r="M492" s="21">
        <v>10.5</v>
      </c>
      <c r="N492" s="22" t="s">
        <v>7</v>
      </c>
    </row>
    <row r="493" spans="2:14">
      <c r="B493" s="16" t="s">
        <v>121</v>
      </c>
      <c r="C493" s="17" t="s">
        <v>225</v>
      </c>
      <c r="D493" s="18"/>
      <c r="E493" s="18" t="s">
        <v>224</v>
      </c>
      <c r="F493" s="17" t="s">
        <v>123</v>
      </c>
      <c r="G493" s="19" t="s">
        <v>685</v>
      </c>
      <c r="H493" s="19" t="s">
        <v>682</v>
      </c>
      <c r="I493" s="17" t="s">
        <v>125</v>
      </c>
      <c r="J493" s="20">
        <v>13667811</v>
      </c>
      <c r="K493" s="21">
        <v>10158219</v>
      </c>
      <c r="L493" s="20">
        <v>10068750.5</v>
      </c>
      <c r="M493" s="21">
        <v>10.5</v>
      </c>
      <c r="N493" s="22" t="s">
        <v>7</v>
      </c>
    </row>
    <row r="494" spans="2:14">
      <c r="B494" s="16" t="s">
        <v>121</v>
      </c>
      <c r="C494" s="17" t="s">
        <v>225</v>
      </c>
      <c r="D494" s="18"/>
      <c r="E494" s="18" t="s">
        <v>224</v>
      </c>
      <c r="F494" s="17" t="s">
        <v>123</v>
      </c>
      <c r="G494" s="19" t="s">
        <v>686</v>
      </c>
      <c r="H494" s="19" t="s">
        <v>682</v>
      </c>
      <c r="I494" s="17" t="s">
        <v>125</v>
      </c>
      <c r="J494" s="20">
        <v>6833900</v>
      </c>
      <c r="K494" s="21">
        <v>5126577</v>
      </c>
      <c r="L494" s="20">
        <v>5034208.4800000004</v>
      </c>
      <c r="M494" s="21">
        <v>10.5</v>
      </c>
      <c r="N494" s="22" t="s">
        <v>7</v>
      </c>
    </row>
    <row r="495" spans="2:14">
      <c r="B495" s="16" t="s">
        <v>121</v>
      </c>
      <c r="C495" s="17" t="s">
        <v>225</v>
      </c>
      <c r="D495" s="18"/>
      <c r="E495" s="18" t="s">
        <v>224</v>
      </c>
      <c r="F495" s="17" t="s">
        <v>123</v>
      </c>
      <c r="G495" s="19" t="s">
        <v>687</v>
      </c>
      <c r="H495" s="19" t="s">
        <v>682</v>
      </c>
      <c r="I495" s="17" t="s">
        <v>125</v>
      </c>
      <c r="J495" s="20">
        <v>2681205</v>
      </c>
      <c r="K495" s="21">
        <v>2024164</v>
      </c>
      <c r="L495" s="20">
        <v>2013757.19</v>
      </c>
      <c r="M495" s="21">
        <v>10.5</v>
      </c>
      <c r="N495" s="22" t="s">
        <v>7</v>
      </c>
    </row>
    <row r="496" spans="2:14">
      <c r="B496" s="16" t="s">
        <v>121</v>
      </c>
      <c r="C496" s="17" t="s">
        <v>225</v>
      </c>
      <c r="D496" s="18"/>
      <c r="E496" s="18" t="s">
        <v>224</v>
      </c>
      <c r="F496" s="17" t="s">
        <v>123</v>
      </c>
      <c r="G496" s="19" t="s">
        <v>688</v>
      </c>
      <c r="H496" s="19" t="s">
        <v>682</v>
      </c>
      <c r="I496" s="17" t="s">
        <v>125</v>
      </c>
      <c r="J496" s="20">
        <v>16087233</v>
      </c>
      <c r="K496" s="21">
        <v>12182960</v>
      </c>
      <c r="L496" s="20">
        <v>12082539.359999999</v>
      </c>
      <c r="M496" s="21">
        <v>10.5</v>
      </c>
      <c r="N496" s="22" t="s">
        <v>7</v>
      </c>
    </row>
    <row r="497" spans="2:14">
      <c r="B497" s="16" t="s">
        <v>121</v>
      </c>
      <c r="C497" s="17" t="s">
        <v>225</v>
      </c>
      <c r="D497" s="18"/>
      <c r="E497" s="18" t="s">
        <v>224</v>
      </c>
      <c r="F497" s="17" t="s">
        <v>123</v>
      </c>
      <c r="G497" s="19" t="s">
        <v>689</v>
      </c>
      <c r="H497" s="19" t="s">
        <v>682</v>
      </c>
      <c r="I497" s="17" t="s">
        <v>125</v>
      </c>
      <c r="J497" s="20">
        <v>26812058</v>
      </c>
      <c r="K497" s="21">
        <v>20506302</v>
      </c>
      <c r="L497" s="20">
        <v>20136852.84</v>
      </c>
      <c r="M497" s="21">
        <v>10.5</v>
      </c>
      <c r="N497" s="22" t="s">
        <v>7</v>
      </c>
    </row>
    <row r="498" spans="2:14">
      <c r="B498" s="16" t="s">
        <v>121</v>
      </c>
      <c r="C498" s="17" t="s">
        <v>225</v>
      </c>
      <c r="D498" s="18"/>
      <c r="E498" s="18" t="s">
        <v>224</v>
      </c>
      <c r="F498" s="17" t="s">
        <v>123</v>
      </c>
      <c r="G498" s="19" t="s">
        <v>690</v>
      </c>
      <c r="H498" s="19" t="s">
        <v>682</v>
      </c>
      <c r="I498" s="17" t="s">
        <v>125</v>
      </c>
      <c r="J498" s="20">
        <v>15769644</v>
      </c>
      <c r="K498" s="21">
        <v>12017259</v>
      </c>
      <c r="L498" s="20">
        <v>12082129.449999999</v>
      </c>
      <c r="M498" s="21">
        <v>10.5</v>
      </c>
      <c r="N498" s="22" t="s">
        <v>7</v>
      </c>
    </row>
    <row r="499" spans="2:14">
      <c r="B499" s="16" t="s">
        <v>121</v>
      </c>
      <c r="C499" s="17" t="s">
        <v>225</v>
      </c>
      <c r="D499" s="18"/>
      <c r="E499" s="18" t="s">
        <v>224</v>
      </c>
      <c r="F499" s="17" t="s">
        <v>123</v>
      </c>
      <c r="G499" s="19" t="s">
        <v>691</v>
      </c>
      <c r="H499" s="19" t="s">
        <v>671</v>
      </c>
      <c r="I499" s="17" t="s">
        <v>125</v>
      </c>
      <c r="J499" s="20">
        <v>8365760</v>
      </c>
      <c r="K499" s="21">
        <v>5030822</v>
      </c>
      <c r="L499" s="20">
        <v>5049143.17</v>
      </c>
      <c r="M499" s="21">
        <v>11.25</v>
      </c>
      <c r="N499" s="22" t="s">
        <v>7</v>
      </c>
    </row>
    <row r="500" spans="2:14">
      <c r="B500" s="16" t="s">
        <v>121</v>
      </c>
      <c r="C500" s="17" t="s">
        <v>225</v>
      </c>
      <c r="D500" s="18"/>
      <c r="E500" s="18" t="s">
        <v>224</v>
      </c>
      <c r="F500" s="17" t="s">
        <v>123</v>
      </c>
      <c r="G500" s="19" t="s">
        <v>692</v>
      </c>
      <c r="H500" s="19" t="s">
        <v>682</v>
      </c>
      <c r="I500" s="17" t="s">
        <v>125</v>
      </c>
      <c r="J500" s="20">
        <v>10513099</v>
      </c>
      <c r="K500" s="21">
        <v>8039122</v>
      </c>
      <c r="L500" s="20">
        <v>8054896.8099999996</v>
      </c>
      <c r="M500" s="21">
        <v>10.5</v>
      </c>
      <c r="N500" s="22" t="s">
        <v>7</v>
      </c>
    </row>
    <row r="501" spans="2:14">
      <c r="B501" s="16" t="s">
        <v>121</v>
      </c>
      <c r="C501" s="17" t="s">
        <v>225</v>
      </c>
      <c r="D501" s="18"/>
      <c r="E501" s="18" t="s">
        <v>224</v>
      </c>
      <c r="F501" s="17" t="s">
        <v>123</v>
      </c>
      <c r="G501" s="19" t="s">
        <v>693</v>
      </c>
      <c r="H501" s="19" t="s">
        <v>682</v>
      </c>
      <c r="I501" s="17" t="s">
        <v>125</v>
      </c>
      <c r="J501" s="20">
        <v>13141372</v>
      </c>
      <c r="K501" s="21">
        <v>10057533</v>
      </c>
      <c r="L501" s="20">
        <v>10068654.66</v>
      </c>
      <c r="M501" s="21">
        <v>10.5</v>
      </c>
      <c r="N501" s="22" t="s">
        <v>7</v>
      </c>
    </row>
    <row r="502" spans="2:14">
      <c r="B502" s="16" t="s">
        <v>121</v>
      </c>
      <c r="C502" s="17" t="s">
        <v>225</v>
      </c>
      <c r="D502" s="18"/>
      <c r="E502" s="18" t="s">
        <v>224</v>
      </c>
      <c r="F502" s="17" t="s">
        <v>123</v>
      </c>
      <c r="G502" s="19" t="s">
        <v>694</v>
      </c>
      <c r="H502" s="19" t="s">
        <v>682</v>
      </c>
      <c r="I502" s="17" t="s">
        <v>125</v>
      </c>
      <c r="J502" s="20">
        <v>78848220</v>
      </c>
      <c r="K502" s="21">
        <v>61173699</v>
      </c>
      <c r="L502" s="20">
        <v>60412201.340000004</v>
      </c>
      <c r="M502" s="21">
        <v>10.5</v>
      </c>
      <c r="N502" s="22" t="s">
        <v>7</v>
      </c>
    </row>
    <row r="503" spans="2:14">
      <c r="B503" s="16" t="s">
        <v>121</v>
      </c>
      <c r="C503" s="17" t="s">
        <v>225</v>
      </c>
      <c r="D503" s="18"/>
      <c r="E503" s="18" t="s">
        <v>224</v>
      </c>
      <c r="F503" s="17" t="s">
        <v>123</v>
      </c>
      <c r="G503" s="19" t="s">
        <v>695</v>
      </c>
      <c r="H503" s="19" t="s">
        <v>682</v>
      </c>
      <c r="I503" s="17" t="s">
        <v>125</v>
      </c>
      <c r="J503" s="20">
        <v>32853424</v>
      </c>
      <c r="K503" s="21">
        <v>27485067</v>
      </c>
      <c r="L503" s="20">
        <v>26180395.890000001</v>
      </c>
      <c r="M503" s="21">
        <v>7.5</v>
      </c>
      <c r="N503" s="22" t="s">
        <v>7</v>
      </c>
    </row>
    <row r="504" spans="2:14">
      <c r="B504" s="16" t="s">
        <v>121</v>
      </c>
      <c r="C504" s="17" t="s">
        <v>225</v>
      </c>
      <c r="D504" s="18"/>
      <c r="E504" s="18" t="s">
        <v>224</v>
      </c>
      <c r="F504" s="17" t="s">
        <v>123</v>
      </c>
      <c r="G504" s="19" t="s">
        <v>696</v>
      </c>
      <c r="H504" s="19" t="s">
        <v>682</v>
      </c>
      <c r="I504" s="17" t="s">
        <v>125</v>
      </c>
      <c r="J504" s="20">
        <v>57958153</v>
      </c>
      <c r="K504" s="21">
        <v>45323629</v>
      </c>
      <c r="L504" s="20">
        <v>45309301.560000002</v>
      </c>
      <c r="M504" s="21">
        <v>10.5</v>
      </c>
      <c r="N504" s="22" t="s">
        <v>7</v>
      </c>
    </row>
    <row r="505" spans="2:14">
      <c r="B505" s="16" t="s">
        <v>121</v>
      </c>
      <c r="C505" s="17" t="s">
        <v>225</v>
      </c>
      <c r="D505" s="18"/>
      <c r="E505" s="18" t="s">
        <v>224</v>
      </c>
      <c r="F505" s="17" t="s">
        <v>123</v>
      </c>
      <c r="G505" s="19" t="s">
        <v>697</v>
      </c>
      <c r="H505" s="19" t="s">
        <v>682</v>
      </c>
      <c r="I505" s="17" t="s">
        <v>125</v>
      </c>
      <c r="J505" s="20">
        <v>32198972</v>
      </c>
      <c r="K505" s="21">
        <v>25950942</v>
      </c>
      <c r="L505" s="20">
        <v>25420467.98</v>
      </c>
      <c r="M505" s="21">
        <v>10.5</v>
      </c>
      <c r="N505" s="22" t="s">
        <v>7</v>
      </c>
    </row>
    <row r="506" spans="2:14">
      <c r="B506" s="16" t="s">
        <v>121</v>
      </c>
      <c r="C506" s="17" t="s">
        <v>225</v>
      </c>
      <c r="D506" s="18"/>
      <c r="E506" s="18" t="s">
        <v>224</v>
      </c>
      <c r="F506" s="17" t="s">
        <v>123</v>
      </c>
      <c r="G506" s="19" t="s">
        <v>698</v>
      </c>
      <c r="H506" s="19" t="s">
        <v>682</v>
      </c>
      <c r="I506" s="17" t="s">
        <v>125</v>
      </c>
      <c r="J506" s="20">
        <v>18926710</v>
      </c>
      <c r="K506" s="21">
        <v>15056096</v>
      </c>
      <c r="L506" s="20">
        <v>15102903.17</v>
      </c>
      <c r="M506" s="21">
        <v>10.5</v>
      </c>
      <c r="N506" s="22" t="s">
        <v>7</v>
      </c>
    </row>
    <row r="507" spans="2:14">
      <c r="B507" s="16" t="s">
        <v>121</v>
      </c>
      <c r="C507" s="17" t="s">
        <v>225</v>
      </c>
      <c r="D507" s="18"/>
      <c r="E507" s="18" t="s">
        <v>224</v>
      </c>
      <c r="F507" s="17" t="s">
        <v>123</v>
      </c>
      <c r="G507" s="19" t="s">
        <v>699</v>
      </c>
      <c r="H507" s="19" t="s">
        <v>682</v>
      </c>
      <c r="I507" s="17" t="s">
        <v>125</v>
      </c>
      <c r="J507" s="20">
        <v>75706850</v>
      </c>
      <c r="K507" s="21">
        <v>61501644</v>
      </c>
      <c r="L507" s="20">
        <v>60410662.210000001</v>
      </c>
      <c r="M507" s="21">
        <v>10.5</v>
      </c>
      <c r="N507" s="22" t="s">
        <v>7</v>
      </c>
    </row>
    <row r="508" spans="2:14">
      <c r="B508" s="16" t="s">
        <v>121</v>
      </c>
      <c r="C508" s="17" t="s">
        <v>225</v>
      </c>
      <c r="D508" s="18"/>
      <c r="E508" s="18" t="s">
        <v>224</v>
      </c>
      <c r="F508" s="17" t="s">
        <v>123</v>
      </c>
      <c r="G508" s="19" t="s">
        <v>700</v>
      </c>
      <c r="H508" s="19" t="s">
        <v>682</v>
      </c>
      <c r="I508" s="17" t="s">
        <v>125</v>
      </c>
      <c r="J508" s="20">
        <v>43246096</v>
      </c>
      <c r="K508" s="21">
        <v>35604111</v>
      </c>
      <c r="L508" s="20">
        <v>35241116.340000004</v>
      </c>
      <c r="M508" s="21">
        <v>10.5</v>
      </c>
      <c r="N508" s="22" t="s">
        <v>7</v>
      </c>
    </row>
    <row r="509" spans="2:14">
      <c r="B509" s="16" t="s">
        <v>121</v>
      </c>
      <c r="C509" s="17" t="s">
        <v>225</v>
      </c>
      <c r="D509" s="18"/>
      <c r="E509" s="18" t="s">
        <v>224</v>
      </c>
      <c r="F509" s="17" t="s">
        <v>123</v>
      </c>
      <c r="G509" s="19" t="s">
        <v>701</v>
      </c>
      <c r="H509" s="19" t="s">
        <v>671</v>
      </c>
      <c r="I509" s="17" t="s">
        <v>125</v>
      </c>
      <c r="J509" s="20">
        <v>327801360</v>
      </c>
      <c r="K509" s="21">
        <v>210323629</v>
      </c>
      <c r="L509" s="20">
        <v>212056514.34999999</v>
      </c>
      <c r="M509" s="21">
        <v>11.25</v>
      </c>
      <c r="N509" s="22" t="s">
        <v>7</v>
      </c>
    </row>
    <row r="510" spans="2:14">
      <c r="B510" s="16" t="s">
        <v>121</v>
      </c>
      <c r="C510" s="17" t="s">
        <v>225</v>
      </c>
      <c r="D510" s="18"/>
      <c r="E510" s="18" t="s">
        <v>224</v>
      </c>
      <c r="F510" s="17" t="s">
        <v>123</v>
      </c>
      <c r="G510" s="19" t="s">
        <v>702</v>
      </c>
      <c r="H510" s="19" t="s">
        <v>671</v>
      </c>
      <c r="I510" s="17" t="s">
        <v>125</v>
      </c>
      <c r="J510" s="20">
        <v>218534240</v>
      </c>
      <c r="K510" s="21">
        <v>143279452</v>
      </c>
      <c r="L510" s="20">
        <v>141375493.91999999</v>
      </c>
      <c r="M510" s="21">
        <v>11.25</v>
      </c>
      <c r="N510" s="22" t="s">
        <v>7</v>
      </c>
    </row>
    <row r="511" spans="2:14">
      <c r="B511" s="16" t="s">
        <v>121</v>
      </c>
      <c r="C511" s="17" t="s">
        <v>225</v>
      </c>
      <c r="D511" s="18"/>
      <c r="E511" s="18" t="s">
        <v>224</v>
      </c>
      <c r="F511" s="17" t="s">
        <v>123</v>
      </c>
      <c r="G511" s="19" t="s">
        <v>703</v>
      </c>
      <c r="H511" s="19" t="s">
        <v>682</v>
      </c>
      <c r="I511" s="17" t="s">
        <v>125</v>
      </c>
      <c r="J511" s="20">
        <v>60485616</v>
      </c>
      <c r="K511" s="21">
        <v>51006850</v>
      </c>
      <c r="L511" s="20">
        <v>50344325.380000003</v>
      </c>
      <c r="M511" s="21">
        <v>10.5</v>
      </c>
      <c r="N511" s="22" t="s">
        <v>7</v>
      </c>
    </row>
    <row r="512" spans="2:14">
      <c r="B512" s="16" t="s">
        <v>121</v>
      </c>
      <c r="C512" s="17" t="s">
        <v>225</v>
      </c>
      <c r="D512" s="18"/>
      <c r="E512" s="18" t="s">
        <v>224</v>
      </c>
      <c r="F512" s="17" t="s">
        <v>123</v>
      </c>
      <c r="G512" s="19" t="s">
        <v>704</v>
      </c>
      <c r="H512" s="19" t="s">
        <v>671</v>
      </c>
      <c r="I512" s="17" t="s">
        <v>125</v>
      </c>
      <c r="J512" s="20">
        <v>76645543</v>
      </c>
      <c r="K512" s="21">
        <v>50716094</v>
      </c>
      <c r="L512" s="20">
        <v>50779440.5</v>
      </c>
      <c r="M512" s="21">
        <v>11.25</v>
      </c>
      <c r="N512" s="22" t="s">
        <v>7</v>
      </c>
    </row>
    <row r="513" spans="2:14">
      <c r="B513" s="16" t="s">
        <v>121</v>
      </c>
      <c r="C513" s="17" t="s">
        <v>225</v>
      </c>
      <c r="D513" s="18"/>
      <c r="E513" s="18" t="s">
        <v>224</v>
      </c>
      <c r="F513" s="17" t="s">
        <v>123</v>
      </c>
      <c r="G513" s="19" t="s">
        <v>705</v>
      </c>
      <c r="H513" s="19" t="s">
        <v>671</v>
      </c>
      <c r="I513" s="17" t="s">
        <v>125</v>
      </c>
      <c r="J513" s="20">
        <v>72046807</v>
      </c>
      <c r="K513" s="21">
        <v>47811233</v>
      </c>
      <c r="L513" s="20">
        <v>47463590.259999998</v>
      </c>
      <c r="M513" s="21">
        <v>11.25</v>
      </c>
      <c r="N513" s="22" t="s">
        <v>7</v>
      </c>
    </row>
    <row r="514" spans="2:14">
      <c r="B514" s="16" t="s">
        <v>121</v>
      </c>
      <c r="C514" s="17" t="s">
        <v>225</v>
      </c>
      <c r="D514" s="18"/>
      <c r="E514" s="18" t="s">
        <v>224</v>
      </c>
      <c r="F514" s="17" t="s">
        <v>123</v>
      </c>
      <c r="G514" s="19" t="s">
        <v>706</v>
      </c>
      <c r="H514" s="19" t="s">
        <v>671</v>
      </c>
      <c r="I514" s="17" t="s">
        <v>125</v>
      </c>
      <c r="J514" s="20">
        <v>383227734</v>
      </c>
      <c r="K514" s="21">
        <v>255008560</v>
      </c>
      <c r="L514" s="20">
        <v>252462962.91</v>
      </c>
      <c r="M514" s="21">
        <v>11.25</v>
      </c>
      <c r="N514" s="22" t="s">
        <v>7</v>
      </c>
    </row>
    <row r="515" spans="2:14">
      <c r="B515" s="16" t="s">
        <v>128</v>
      </c>
      <c r="C515" s="17" t="s">
        <v>129</v>
      </c>
      <c r="D515" s="18"/>
      <c r="E515" s="18" t="s">
        <v>224</v>
      </c>
      <c r="F515" s="17" t="s">
        <v>123</v>
      </c>
      <c r="G515" s="19" t="s">
        <v>268</v>
      </c>
      <c r="H515" s="19" t="s">
        <v>130</v>
      </c>
      <c r="I515" s="17" t="s">
        <v>125</v>
      </c>
      <c r="J515" s="20">
        <v>34037671</v>
      </c>
      <c r="K515" s="21">
        <v>27941234</v>
      </c>
      <c r="L515" s="20">
        <v>25832117.989999998</v>
      </c>
      <c r="M515" s="21">
        <v>14.5</v>
      </c>
      <c r="N515" s="22" t="s">
        <v>7</v>
      </c>
    </row>
    <row r="516" spans="2:14">
      <c r="B516" s="16" t="s">
        <v>121</v>
      </c>
      <c r="C516" s="17" t="s">
        <v>131</v>
      </c>
      <c r="D516" s="18"/>
      <c r="E516" s="18" t="s">
        <v>224</v>
      </c>
      <c r="F516" s="17" t="s">
        <v>123</v>
      </c>
      <c r="G516" s="19" t="s">
        <v>707</v>
      </c>
      <c r="H516" s="19" t="s">
        <v>708</v>
      </c>
      <c r="I516" s="17" t="s">
        <v>125</v>
      </c>
      <c r="J516" s="20">
        <v>1302051</v>
      </c>
      <c r="K516" s="21">
        <v>1002741</v>
      </c>
      <c r="L516" s="20">
        <v>1012952.42</v>
      </c>
      <c r="M516" s="21">
        <v>12.5</v>
      </c>
      <c r="N516" s="22" t="s">
        <v>7</v>
      </c>
    </row>
    <row r="517" spans="2:14">
      <c r="B517" s="16" t="s">
        <v>121</v>
      </c>
      <c r="C517" s="17" t="s">
        <v>131</v>
      </c>
      <c r="D517" s="18"/>
      <c r="E517" s="18" t="s">
        <v>224</v>
      </c>
      <c r="F517" s="17" t="s">
        <v>123</v>
      </c>
      <c r="G517" s="19" t="s">
        <v>709</v>
      </c>
      <c r="H517" s="19" t="s">
        <v>708</v>
      </c>
      <c r="I517" s="17" t="s">
        <v>125</v>
      </c>
      <c r="J517" s="20">
        <v>8896235</v>
      </c>
      <c r="K517" s="21">
        <v>7094248</v>
      </c>
      <c r="L517" s="20">
        <v>7091028.7999999998</v>
      </c>
      <c r="M517" s="21">
        <v>12.5</v>
      </c>
      <c r="N517" s="22" t="s">
        <v>7</v>
      </c>
    </row>
    <row r="518" spans="2:14">
      <c r="B518" s="16" t="s">
        <v>121</v>
      </c>
      <c r="C518" s="17" t="s">
        <v>131</v>
      </c>
      <c r="D518" s="18"/>
      <c r="E518" s="18" t="s">
        <v>224</v>
      </c>
      <c r="F518" s="17" t="s">
        <v>123</v>
      </c>
      <c r="G518" s="19" t="s">
        <v>710</v>
      </c>
      <c r="H518" s="19" t="s">
        <v>708</v>
      </c>
      <c r="I518" s="17" t="s">
        <v>125</v>
      </c>
      <c r="J518" s="20">
        <v>7625340</v>
      </c>
      <c r="K518" s="21">
        <v>6140371</v>
      </c>
      <c r="L518" s="20">
        <v>6078019.7699999996</v>
      </c>
      <c r="M518" s="21">
        <v>12.5</v>
      </c>
      <c r="N518" s="22" t="s">
        <v>7</v>
      </c>
    </row>
    <row r="519" spans="2:14">
      <c r="B519" s="16" t="s">
        <v>121</v>
      </c>
      <c r="C519" s="17" t="s">
        <v>131</v>
      </c>
      <c r="D519" s="18"/>
      <c r="E519" s="18" t="s">
        <v>224</v>
      </c>
      <c r="F519" s="17" t="s">
        <v>123</v>
      </c>
      <c r="G519" s="19" t="s">
        <v>711</v>
      </c>
      <c r="H519" s="19" t="s">
        <v>708</v>
      </c>
      <c r="I519" s="17" t="s">
        <v>125</v>
      </c>
      <c r="J519" s="20">
        <v>1239723</v>
      </c>
      <c r="K519" s="21">
        <v>1000450</v>
      </c>
      <c r="L519" s="20">
        <v>1012999.66</v>
      </c>
      <c r="M519" s="21">
        <v>12.5</v>
      </c>
      <c r="N519" s="22" t="s">
        <v>7</v>
      </c>
    </row>
    <row r="520" spans="2:14">
      <c r="B520" s="16" t="s">
        <v>121</v>
      </c>
      <c r="C520" s="17" t="s">
        <v>131</v>
      </c>
      <c r="D520" s="18"/>
      <c r="E520" s="18" t="s">
        <v>224</v>
      </c>
      <c r="F520" s="17" t="s">
        <v>123</v>
      </c>
      <c r="G520" s="19" t="s">
        <v>712</v>
      </c>
      <c r="H520" s="19" t="s">
        <v>708</v>
      </c>
      <c r="I520" s="17" t="s">
        <v>125</v>
      </c>
      <c r="J520" s="20">
        <v>11157531</v>
      </c>
      <c r="K520" s="21">
        <v>9013300</v>
      </c>
      <c r="L520" s="20">
        <v>9117005.3000000007</v>
      </c>
      <c r="M520" s="21">
        <v>12.5</v>
      </c>
      <c r="N520" s="22" t="s">
        <v>7</v>
      </c>
    </row>
    <row r="521" spans="2:14">
      <c r="B521" s="16" t="s">
        <v>121</v>
      </c>
      <c r="C521" s="17" t="s">
        <v>131</v>
      </c>
      <c r="D521" s="18"/>
      <c r="E521" s="18" t="s">
        <v>224</v>
      </c>
      <c r="F521" s="17" t="s">
        <v>123</v>
      </c>
      <c r="G521" s="19" t="s">
        <v>713</v>
      </c>
      <c r="H521" s="19" t="s">
        <v>714</v>
      </c>
      <c r="I521" s="17" t="s">
        <v>125</v>
      </c>
      <c r="J521" s="20">
        <v>13321572</v>
      </c>
      <c r="K521" s="21">
        <v>10044727</v>
      </c>
      <c r="L521" s="20">
        <v>10270041.539999999</v>
      </c>
      <c r="M521" s="21">
        <v>13.25</v>
      </c>
      <c r="N521" s="22" t="s">
        <v>7</v>
      </c>
    </row>
    <row r="522" spans="2:14">
      <c r="B522" s="16" t="s">
        <v>121</v>
      </c>
      <c r="C522" s="17" t="s">
        <v>131</v>
      </c>
      <c r="D522" s="18"/>
      <c r="E522" s="18" t="s">
        <v>224</v>
      </c>
      <c r="F522" s="17" t="s">
        <v>123</v>
      </c>
      <c r="G522" s="19" t="s">
        <v>715</v>
      </c>
      <c r="H522" s="19" t="s">
        <v>714</v>
      </c>
      <c r="I522" s="17" t="s">
        <v>125</v>
      </c>
      <c r="J522" s="20">
        <v>19982365</v>
      </c>
      <c r="K522" s="21">
        <v>15110654</v>
      </c>
      <c r="L522" s="20">
        <v>15404358.58</v>
      </c>
      <c r="M522" s="21">
        <v>13.25</v>
      </c>
      <c r="N522" s="22" t="s">
        <v>7</v>
      </c>
    </row>
    <row r="523" spans="2:14">
      <c r="B523" s="16" t="s">
        <v>121</v>
      </c>
      <c r="C523" s="17" t="s">
        <v>131</v>
      </c>
      <c r="D523" s="18"/>
      <c r="E523" s="18" t="s">
        <v>224</v>
      </c>
      <c r="F523" s="17" t="s">
        <v>123</v>
      </c>
      <c r="G523" s="19" t="s">
        <v>716</v>
      </c>
      <c r="H523" s="19" t="s">
        <v>714</v>
      </c>
      <c r="I523" s="17" t="s">
        <v>125</v>
      </c>
      <c r="J523" s="20">
        <v>33303938</v>
      </c>
      <c r="K523" s="21">
        <v>25238874</v>
      </c>
      <c r="L523" s="20">
        <v>25672980.16</v>
      </c>
      <c r="M523" s="21">
        <v>13.25</v>
      </c>
      <c r="N523" s="22" t="s">
        <v>7</v>
      </c>
    </row>
    <row r="524" spans="2:14">
      <c r="B524" s="16" t="s">
        <v>121</v>
      </c>
      <c r="C524" s="17" t="s">
        <v>131</v>
      </c>
      <c r="D524" s="18"/>
      <c r="E524" s="18" t="s">
        <v>224</v>
      </c>
      <c r="F524" s="17" t="s">
        <v>123</v>
      </c>
      <c r="G524" s="19" t="s">
        <v>717</v>
      </c>
      <c r="H524" s="19" t="s">
        <v>714</v>
      </c>
      <c r="I524" s="17" t="s">
        <v>125</v>
      </c>
      <c r="J524" s="20">
        <v>7794737</v>
      </c>
      <c r="K524" s="21">
        <v>5917377</v>
      </c>
      <c r="L524" s="20">
        <v>6162698.1299999999</v>
      </c>
      <c r="M524" s="21">
        <v>13.25</v>
      </c>
      <c r="N524" s="22" t="s">
        <v>7</v>
      </c>
    </row>
    <row r="525" spans="2:14">
      <c r="B525" s="16" t="s">
        <v>121</v>
      </c>
      <c r="C525" s="17" t="s">
        <v>131</v>
      </c>
      <c r="D525" s="18"/>
      <c r="E525" s="18" t="s">
        <v>224</v>
      </c>
      <c r="F525" s="17" t="s">
        <v>123</v>
      </c>
      <c r="G525" s="19" t="s">
        <v>718</v>
      </c>
      <c r="H525" s="19" t="s">
        <v>708</v>
      </c>
      <c r="I525" s="17" t="s">
        <v>125</v>
      </c>
      <c r="J525" s="20">
        <v>7251368</v>
      </c>
      <c r="K525" s="21">
        <v>6015426</v>
      </c>
      <c r="L525" s="20">
        <v>6074873.5499999998</v>
      </c>
      <c r="M525" s="21">
        <v>12.5</v>
      </c>
      <c r="N525" s="22" t="s">
        <v>7</v>
      </c>
    </row>
    <row r="526" spans="2:14">
      <c r="B526" s="16" t="s">
        <v>121</v>
      </c>
      <c r="C526" s="17" t="s">
        <v>131</v>
      </c>
      <c r="D526" s="18"/>
      <c r="E526" s="18" t="s">
        <v>224</v>
      </c>
      <c r="F526" s="17" t="s">
        <v>123</v>
      </c>
      <c r="G526" s="19" t="s">
        <v>719</v>
      </c>
      <c r="H526" s="19" t="s">
        <v>708</v>
      </c>
      <c r="I526" s="17" t="s">
        <v>125</v>
      </c>
      <c r="J526" s="20">
        <v>14128769</v>
      </c>
      <c r="K526" s="21">
        <v>11835501</v>
      </c>
      <c r="L526" s="20">
        <v>12142171.76</v>
      </c>
      <c r="M526" s="21">
        <v>12.5</v>
      </c>
      <c r="N526" s="22" t="s">
        <v>7</v>
      </c>
    </row>
    <row r="527" spans="2:14">
      <c r="B527" s="16" t="s">
        <v>121</v>
      </c>
      <c r="C527" s="17" t="s">
        <v>131</v>
      </c>
      <c r="D527" s="18"/>
      <c r="E527" s="18" t="s">
        <v>224</v>
      </c>
      <c r="F527" s="17" t="s">
        <v>123</v>
      </c>
      <c r="G527" s="19" t="s">
        <v>720</v>
      </c>
      <c r="H527" s="19" t="s">
        <v>708</v>
      </c>
      <c r="I527" s="17" t="s">
        <v>125</v>
      </c>
      <c r="J527" s="20">
        <v>11773973</v>
      </c>
      <c r="K527" s="21">
        <v>10071918</v>
      </c>
      <c r="L527" s="20">
        <v>10129985.710000001</v>
      </c>
      <c r="M527" s="21">
        <v>12.5</v>
      </c>
      <c r="N527" s="22" t="s">
        <v>7</v>
      </c>
    </row>
    <row r="528" spans="2:14">
      <c r="B528" s="16" t="s">
        <v>121</v>
      </c>
      <c r="C528" s="17" t="s">
        <v>131</v>
      </c>
      <c r="D528" s="18"/>
      <c r="E528" s="18" t="s">
        <v>224</v>
      </c>
      <c r="F528" s="17" t="s">
        <v>123</v>
      </c>
      <c r="G528" s="19" t="s">
        <v>269</v>
      </c>
      <c r="H528" s="19" t="s">
        <v>132</v>
      </c>
      <c r="I528" s="17" t="s">
        <v>125</v>
      </c>
      <c r="J528" s="20">
        <v>72114851</v>
      </c>
      <c r="K528" s="21">
        <v>53696985</v>
      </c>
      <c r="L528" s="20">
        <v>53659458.990000002</v>
      </c>
      <c r="M528" s="21">
        <v>12</v>
      </c>
      <c r="N528" s="22" t="s">
        <v>7</v>
      </c>
    </row>
    <row r="529" spans="2:14">
      <c r="B529" s="16" t="s">
        <v>121</v>
      </c>
      <c r="C529" s="17" t="s">
        <v>131</v>
      </c>
      <c r="D529" s="18"/>
      <c r="E529" s="18" t="s">
        <v>224</v>
      </c>
      <c r="F529" s="17" t="s">
        <v>123</v>
      </c>
      <c r="G529" s="19" t="s">
        <v>721</v>
      </c>
      <c r="H529" s="19" t="s">
        <v>722</v>
      </c>
      <c r="I529" s="17" t="s">
        <v>125</v>
      </c>
      <c r="J529" s="20">
        <v>1177395</v>
      </c>
      <c r="K529" s="21">
        <v>1023630</v>
      </c>
      <c r="L529" s="20">
        <v>1012998.37</v>
      </c>
      <c r="M529" s="21">
        <v>12.5</v>
      </c>
      <c r="N529" s="22" t="s">
        <v>7</v>
      </c>
    </row>
    <row r="530" spans="2:14">
      <c r="B530" s="16" t="s">
        <v>121</v>
      </c>
      <c r="C530" s="17" t="s">
        <v>131</v>
      </c>
      <c r="D530" s="18"/>
      <c r="E530" s="18" t="s">
        <v>224</v>
      </c>
      <c r="F530" s="17" t="s">
        <v>123</v>
      </c>
      <c r="G530" s="19" t="s">
        <v>270</v>
      </c>
      <c r="H530" s="19" t="s">
        <v>133</v>
      </c>
      <c r="I530" s="17" t="s">
        <v>125</v>
      </c>
      <c r="J530" s="20">
        <v>30013703</v>
      </c>
      <c r="K530" s="21">
        <v>20136985</v>
      </c>
      <c r="L530" s="20">
        <v>20444420.32</v>
      </c>
      <c r="M530" s="21">
        <v>12.5</v>
      </c>
      <c r="N530" s="22" t="s">
        <v>7</v>
      </c>
    </row>
    <row r="531" spans="2:14">
      <c r="B531" s="16" t="s">
        <v>121</v>
      </c>
      <c r="C531" s="17" t="s">
        <v>131</v>
      </c>
      <c r="D531" s="18"/>
      <c r="E531" s="18" t="s">
        <v>224</v>
      </c>
      <c r="F531" s="17" t="s">
        <v>123</v>
      </c>
      <c r="G531" s="19" t="s">
        <v>271</v>
      </c>
      <c r="H531" s="19" t="s">
        <v>134</v>
      </c>
      <c r="I531" s="17" t="s">
        <v>125</v>
      </c>
      <c r="J531" s="20">
        <v>82677466</v>
      </c>
      <c r="K531" s="21">
        <v>53148107</v>
      </c>
      <c r="L531" s="20">
        <v>53700045.909999996</v>
      </c>
      <c r="M531" s="21">
        <v>12.75</v>
      </c>
      <c r="N531" s="22" t="s">
        <v>7</v>
      </c>
    </row>
    <row r="532" spans="2:14">
      <c r="B532" s="16" t="s">
        <v>121</v>
      </c>
      <c r="C532" s="17" t="s">
        <v>131</v>
      </c>
      <c r="D532" s="18"/>
      <c r="E532" s="18" t="s">
        <v>224</v>
      </c>
      <c r="F532" s="17" t="s">
        <v>123</v>
      </c>
      <c r="G532" s="19" t="s">
        <v>272</v>
      </c>
      <c r="H532" s="19" t="s">
        <v>135</v>
      </c>
      <c r="I532" s="17" t="s">
        <v>125</v>
      </c>
      <c r="J532" s="20">
        <v>90157152</v>
      </c>
      <c r="K532" s="21">
        <v>60248548</v>
      </c>
      <c r="L532" s="20">
        <v>60782567.770000003</v>
      </c>
      <c r="M532" s="21">
        <v>12.6</v>
      </c>
      <c r="N532" s="22" t="s">
        <v>7</v>
      </c>
    </row>
    <row r="533" spans="2:14">
      <c r="B533" s="16" t="s">
        <v>121</v>
      </c>
      <c r="C533" s="17" t="s">
        <v>131</v>
      </c>
      <c r="D533" s="18"/>
      <c r="E533" s="18" t="s">
        <v>224</v>
      </c>
      <c r="F533" s="17" t="s">
        <v>123</v>
      </c>
      <c r="G533" s="19" t="s">
        <v>723</v>
      </c>
      <c r="H533" s="19" t="s">
        <v>714</v>
      </c>
      <c r="I533" s="17" t="s">
        <v>125</v>
      </c>
      <c r="J533" s="20">
        <v>2528545</v>
      </c>
      <c r="K533" s="21">
        <v>2053727</v>
      </c>
      <c r="L533" s="20">
        <v>2064676.29</v>
      </c>
      <c r="M533" s="21">
        <v>13.25</v>
      </c>
      <c r="N533" s="22" t="s">
        <v>7</v>
      </c>
    </row>
    <row r="534" spans="2:14">
      <c r="B534" s="16" t="s">
        <v>121</v>
      </c>
      <c r="C534" s="17" t="s">
        <v>131</v>
      </c>
      <c r="D534" s="18"/>
      <c r="E534" s="18" t="s">
        <v>224</v>
      </c>
      <c r="F534" s="17" t="s">
        <v>123</v>
      </c>
      <c r="G534" s="19" t="s">
        <v>273</v>
      </c>
      <c r="H534" s="19" t="s">
        <v>136</v>
      </c>
      <c r="I534" s="17" t="s">
        <v>125</v>
      </c>
      <c r="J534" s="20">
        <v>74249998</v>
      </c>
      <c r="K534" s="21">
        <v>45208357</v>
      </c>
      <c r="L534" s="20">
        <v>45144552.810000002</v>
      </c>
      <c r="M534" s="21">
        <v>13</v>
      </c>
      <c r="N534" s="22" t="s">
        <v>7</v>
      </c>
    </row>
    <row r="535" spans="2:14">
      <c r="B535" s="16" t="s">
        <v>121</v>
      </c>
      <c r="C535" s="17" t="s">
        <v>131</v>
      </c>
      <c r="D535" s="18"/>
      <c r="E535" s="18" t="s">
        <v>224</v>
      </c>
      <c r="F535" s="17" t="s">
        <v>123</v>
      </c>
      <c r="G535" s="19" t="s">
        <v>274</v>
      </c>
      <c r="H535" s="19" t="s">
        <v>136</v>
      </c>
      <c r="I535" s="17" t="s">
        <v>125</v>
      </c>
      <c r="J535" s="20">
        <v>57750007</v>
      </c>
      <c r="K535" s="21">
        <v>35436300</v>
      </c>
      <c r="L535" s="20">
        <v>35114233.280000001</v>
      </c>
      <c r="M535" s="21">
        <v>13</v>
      </c>
      <c r="N535" s="22" t="s">
        <v>7</v>
      </c>
    </row>
    <row r="536" spans="2:14">
      <c r="B536" s="16" t="s">
        <v>121</v>
      </c>
      <c r="C536" s="17" t="s">
        <v>131</v>
      </c>
      <c r="D536" s="18"/>
      <c r="E536" s="18" t="s">
        <v>224</v>
      </c>
      <c r="F536" s="17" t="s">
        <v>123</v>
      </c>
      <c r="G536" s="19" t="s">
        <v>275</v>
      </c>
      <c r="H536" s="19" t="s">
        <v>136</v>
      </c>
      <c r="I536" s="17" t="s">
        <v>125</v>
      </c>
      <c r="J536" s="20">
        <v>28049995</v>
      </c>
      <c r="K536" s="21">
        <v>17242191</v>
      </c>
      <c r="L536" s="20">
        <v>17055557.98</v>
      </c>
      <c r="M536" s="21">
        <v>13</v>
      </c>
      <c r="N536" s="22" t="s">
        <v>7</v>
      </c>
    </row>
    <row r="537" spans="2:14">
      <c r="B537" s="16" t="s">
        <v>121</v>
      </c>
      <c r="C537" s="17" t="s">
        <v>131</v>
      </c>
      <c r="D537" s="18"/>
      <c r="E537" s="18" t="s">
        <v>224</v>
      </c>
      <c r="F537" s="17" t="s">
        <v>123</v>
      </c>
      <c r="G537" s="19" t="s">
        <v>276</v>
      </c>
      <c r="H537" s="19" t="s">
        <v>136</v>
      </c>
      <c r="I537" s="17" t="s">
        <v>125</v>
      </c>
      <c r="J537" s="20">
        <v>36299999</v>
      </c>
      <c r="K537" s="21">
        <v>22360438</v>
      </c>
      <c r="L537" s="20">
        <v>22071947.030000001</v>
      </c>
      <c r="M537" s="21">
        <v>13</v>
      </c>
      <c r="N537" s="22" t="s">
        <v>7</v>
      </c>
    </row>
    <row r="538" spans="2:14">
      <c r="B538" s="16" t="s">
        <v>121</v>
      </c>
      <c r="C538" s="17" t="s">
        <v>131</v>
      </c>
      <c r="D538" s="18"/>
      <c r="E538" s="18" t="s">
        <v>224</v>
      </c>
      <c r="F538" s="17" t="s">
        <v>123</v>
      </c>
      <c r="G538" s="19" t="s">
        <v>277</v>
      </c>
      <c r="H538" s="19" t="s">
        <v>137</v>
      </c>
      <c r="I538" s="17" t="s">
        <v>125</v>
      </c>
      <c r="J538" s="20">
        <v>36806303</v>
      </c>
      <c r="K538" s="21">
        <v>30010684</v>
      </c>
      <c r="L538" s="20">
        <v>30402350.949999999</v>
      </c>
      <c r="M538" s="21">
        <v>13</v>
      </c>
      <c r="N538" s="22" t="s">
        <v>7</v>
      </c>
    </row>
    <row r="539" spans="2:14">
      <c r="B539" s="16" t="s">
        <v>121</v>
      </c>
      <c r="C539" s="17" t="s">
        <v>131</v>
      </c>
      <c r="D539" s="18"/>
      <c r="E539" s="18" t="s">
        <v>224</v>
      </c>
      <c r="F539" s="17" t="s">
        <v>123</v>
      </c>
      <c r="G539" s="19" t="s">
        <v>278</v>
      </c>
      <c r="H539" s="19" t="s">
        <v>138</v>
      </c>
      <c r="I539" s="17" t="s">
        <v>125</v>
      </c>
      <c r="J539" s="20">
        <v>47501922</v>
      </c>
      <c r="K539" s="21">
        <v>30085479</v>
      </c>
      <c r="L539" s="20">
        <v>30403320.16</v>
      </c>
      <c r="M539" s="21">
        <v>13</v>
      </c>
      <c r="N539" s="22" t="s">
        <v>7</v>
      </c>
    </row>
    <row r="540" spans="2:14">
      <c r="B540" s="16" t="s">
        <v>121</v>
      </c>
      <c r="C540" s="17" t="s">
        <v>131</v>
      </c>
      <c r="D540" s="18"/>
      <c r="E540" s="18" t="s">
        <v>224</v>
      </c>
      <c r="F540" s="17" t="s">
        <v>123</v>
      </c>
      <c r="G540" s="19" t="s">
        <v>279</v>
      </c>
      <c r="H540" s="19" t="s">
        <v>139</v>
      </c>
      <c r="I540" s="17" t="s">
        <v>125</v>
      </c>
      <c r="J540" s="20">
        <v>29135614</v>
      </c>
      <c r="K540" s="21">
        <v>20500769</v>
      </c>
      <c r="L540" s="20">
        <v>20061508.68</v>
      </c>
      <c r="M540" s="21">
        <v>12.35</v>
      </c>
      <c r="N540" s="22" t="s">
        <v>7</v>
      </c>
    </row>
    <row r="541" spans="2:14">
      <c r="B541" s="16" t="s">
        <v>121</v>
      </c>
      <c r="C541" s="17" t="s">
        <v>131</v>
      </c>
      <c r="D541" s="18"/>
      <c r="E541" s="18" t="s">
        <v>224</v>
      </c>
      <c r="F541" s="17" t="s">
        <v>123</v>
      </c>
      <c r="G541" s="19" t="s">
        <v>280</v>
      </c>
      <c r="H541" s="19" t="s">
        <v>139</v>
      </c>
      <c r="I541" s="17" t="s">
        <v>125</v>
      </c>
      <c r="J541" s="20">
        <v>43703421</v>
      </c>
      <c r="K541" s="21">
        <v>30791755</v>
      </c>
      <c r="L541" s="20">
        <v>30091932.25</v>
      </c>
      <c r="M541" s="21">
        <v>12.35</v>
      </c>
      <c r="N541" s="22" t="s">
        <v>7</v>
      </c>
    </row>
    <row r="542" spans="2:14">
      <c r="B542" s="16" t="s">
        <v>121</v>
      </c>
      <c r="C542" s="17" t="s">
        <v>131</v>
      </c>
      <c r="D542" s="18"/>
      <c r="E542" s="18" t="s">
        <v>224</v>
      </c>
      <c r="F542" s="17" t="s">
        <v>123</v>
      </c>
      <c r="G542" s="19" t="s">
        <v>281</v>
      </c>
      <c r="H542" s="19" t="s">
        <v>138</v>
      </c>
      <c r="I542" s="17" t="s">
        <v>125</v>
      </c>
      <c r="J542" s="20">
        <v>55418912</v>
      </c>
      <c r="K542" s="21">
        <v>35685616</v>
      </c>
      <c r="L542" s="20">
        <v>35473090.640000001</v>
      </c>
      <c r="M542" s="21">
        <v>13</v>
      </c>
      <c r="N542" s="22" t="s">
        <v>7</v>
      </c>
    </row>
    <row r="543" spans="2:14">
      <c r="B543" s="16" t="s">
        <v>121</v>
      </c>
      <c r="C543" s="17" t="s">
        <v>131</v>
      </c>
      <c r="D543" s="18"/>
      <c r="E543" s="18" t="s">
        <v>224</v>
      </c>
      <c r="F543" s="17" t="s">
        <v>123</v>
      </c>
      <c r="G543" s="19" t="s">
        <v>282</v>
      </c>
      <c r="H543" s="19" t="s">
        <v>136</v>
      </c>
      <c r="I543" s="17" t="s">
        <v>125</v>
      </c>
      <c r="J543" s="20">
        <v>80879453</v>
      </c>
      <c r="K543" s="21">
        <v>50854794</v>
      </c>
      <c r="L543" s="20">
        <v>50163797.560000002</v>
      </c>
      <c r="M543" s="21">
        <v>13</v>
      </c>
      <c r="N543" s="22" t="s">
        <v>7</v>
      </c>
    </row>
    <row r="544" spans="2:14">
      <c r="B544" s="16" t="s">
        <v>121</v>
      </c>
      <c r="C544" s="17" t="s">
        <v>131</v>
      </c>
      <c r="D544" s="18"/>
      <c r="E544" s="18" t="s">
        <v>224</v>
      </c>
      <c r="F544" s="17" t="s">
        <v>123</v>
      </c>
      <c r="G544" s="19" t="s">
        <v>283</v>
      </c>
      <c r="H544" s="19" t="s">
        <v>132</v>
      </c>
      <c r="I544" s="17" t="s">
        <v>125</v>
      </c>
      <c r="J544" s="20">
        <v>38127121</v>
      </c>
      <c r="K544" s="21">
        <v>30049315</v>
      </c>
      <c r="L544" s="20">
        <v>30371917.109999999</v>
      </c>
      <c r="M544" s="21">
        <v>12</v>
      </c>
      <c r="N544" s="22" t="s">
        <v>7</v>
      </c>
    </row>
    <row r="545" spans="2:14">
      <c r="B545" s="16" t="s">
        <v>121</v>
      </c>
      <c r="C545" s="17" t="s">
        <v>131</v>
      </c>
      <c r="D545" s="18"/>
      <c r="E545" s="18" t="s">
        <v>224</v>
      </c>
      <c r="F545" s="17" t="s">
        <v>123</v>
      </c>
      <c r="G545" s="19" t="s">
        <v>284</v>
      </c>
      <c r="H545" s="19" t="s">
        <v>132</v>
      </c>
      <c r="I545" s="17" t="s">
        <v>125</v>
      </c>
      <c r="J545" s="20">
        <v>62049312</v>
      </c>
      <c r="K545" s="21">
        <v>51397260</v>
      </c>
      <c r="L545" s="20">
        <v>50620499.100000001</v>
      </c>
      <c r="M545" s="21">
        <v>12</v>
      </c>
      <c r="N545" s="22" t="s">
        <v>7</v>
      </c>
    </row>
    <row r="546" spans="2:14">
      <c r="B546" s="16" t="s">
        <v>121</v>
      </c>
      <c r="C546" s="17" t="s">
        <v>131</v>
      </c>
      <c r="D546" s="18"/>
      <c r="E546" s="18" t="s">
        <v>224</v>
      </c>
      <c r="F546" s="17" t="s">
        <v>123</v>
      </c>
      <c r="G546" s="19" t="s">
        <v>285</v>
      </c>
      <c r="H546" s="19" t="s">
        <v>140</v>
      </c>
      <c r="I546" s="17" t="s">
        <v>125</v>
      </c>
      <c r="J546" s="20">
        <v>248131509</v>
      </c>
      <c r="K546" s="21">
        <v>203475343</v>
      </c>
      <c r="L546" s="20">
        <v>205890784.84999999</v>
      </c>
      <c r="M546" s="21">
        <v>11.5</v>
      </c>
      <c r="N546" s="22" t="s">
        <v>7</v>
      </c>
    </row>
    <row r="547" spans="2:14">
      <c r="B547" s="16" t="s">
        <v>121</v>
      </c>
      <c r="C547" s="17" t="s">
        <v>131</v>
      </c>
      <c r="D547" s="18"/>
      <c r="E547" s="18" t="s">
        <v>224</v>
      </c>
      <c r="F547" s="17" t="s">
        <v>123</v>
      </c>
      <c r="G547" s="19" t="s">
        <v>286</v>
      </c>
      <c r="H547" s="19" t="s">
        <v>132</v>
      </c>
      <c r="I547" s="17" t="s">
        <v>125</v>
      </c>
      <c r="J547" s="20">
        <v>121106850</v>
      </c>
      <c r="K547" s="21">
        <v>100920547</v>
      </c>
      <c r="L547" s="20">
        <v>101247800.3</v>
      </c>
      <c r="M547" s="21">
        <v>11.99</v>
      </c>
      <c r="N547" s="22" t="s">
        <v>7</v>
      </c>
    </row>
    <row r="548" spans="2:14">
      <c r="B548" s="16" t="s">
        <v>121</v>
      </c>
      <c r="C548" s="17" t="s">
        <v>131</v>
      </c>
      <c r="D548" s="18"/>
      <c r="E548" s="18" t="s">
        <v>224</v>
      </c>
      <c r="F548" s="17" t="s">
        <v>123</v>
      </c>
      <c r="G548" s="19" t="s">
        <v>287</v>
      </c>
      <c r="H548" s="19" t="s">
        <v>141</v>
      </c>
      <c r="I548" s="17" t="s">
        <v>125</v>
      </c>
      <c r="J548" s="20">
        <v>134280818</v>
      </c>
      <c r="K548" s="21">
        <v>101198628</v>
      </c>
      <c r="L548" s="20">
        <v>101301021.47</v>
      </c>
      <c r="M548" s="21">
        <v>12.5</v>
      </c>
      <c r="N548" s="22" t="s">
        <v>7</v>
      </c>
    </row>
    <row r="549" spans="2:14">
      <c r="B549" s="16" t="s">
        <v>121</v>
      </c>
      <c r="C549" s="17" t="s">
        <v>142</v>
      </c>
      <c r="D549" s="18" t="s">
        <v>249</v>
      </c>
      <c r="E549" s="18" t="s">
        <v>224</v>
      </c>
      <c r="F549" s="17" t="s">
        <v>123</v>
      </c>
      <c r="G549" s="19" t="s">
        <v>293</v>
      </c>
      <c r="H549" s="19" t="s">
        <v>143</v>
      </c>
      <c r="I549" s="17" t="s">
        <v>125</v>
      </c>
      <c r="J549" s="20">
        <v>1987294</v>
      </c>
      <c r="K549" s="21">
        <v>1024331</v>
      </c>
      <c r="L549" s="20">
        <v>1001999.51</v>
      </c>
      <c r="M549" s="21">
        <v>12</v>
      </c>
      <c r="N549" s="22" t="s">
        <v>7</v>
      </c>
    </row>
    <row r="550" spans="2:14">
      <c r="B550" s="16" t="s">
        <v>121</v>
      </c>
      <c r="C550" s="17" t="s">
        <v>142</v>
      </c>
      <c r="D550" s="18" t="s">
        <v>249</v>
      </c>
      <c r="E550" s="18" t="s">
        <v>224</v>
      </c>
      <c r="F550" s="17" t="s">
        <v>123</v>
      </c>
      <c r="G550" s="19" t="s">
        <v>294</v>
      </c>
      <c r="H550" s="19" t="s">
        <v>143</v>
      </c>
      <c r="I550" s="17" t="s">
        <v>125</v>
      </c>
      <c r="J550" s="20">
        <v>1957376</v>
      </c>
      <c r="K550" s="21">
        <v>1001312</v>
      </c>
      <c r="L550" s="20">
        <v>1001960.37</v>
      </c>
      <c r="M550" s="21">
        <v>12</v>
      </c>
      <c r="N550" s="22" t="s">
        <v>7</v>
      </c>
    </row>
    <row r="551" spans="2:14">
      <c r="B551" s="16" t="s">
        <v>121</v>
      </c>
      <c r="C551" s="17" t="s">
        <v>142</v>
      </c>
      <c r="D551" s="18" t="s">
        <v>249</v>
      </c>
      <c r="E551" s="18" t="s">
        <v>224</v>
      </c>
      <c r="F551" s="17" t="s">
        <v>123</v>
      </c>
      <c r="G551" s="19" t="s">
        <v>295</v>
      </c>
      <c r="H551" s="19" t="s">
        <v>143</v>
      </c>
      <c r="I551" s="17" t="s">
        <v>125</v>
      </c>
      <c r="J551" s="20">
        <v>3914752</v>
      </c>
      <c r="K551" s="21">
        <v>2004605</v>
      </c>
      <c r="L551" s="20">
        <v>2003947.67</v>
      </c>
      <c r="M551" s="21">
        <v>12</v>
      </c>
      <c r="N551" s="22" t="s">
        <v>7</v>
      </c>
    </row>
    <row r="552" spans="2:14">
      <c r="B552" s="16" t="s">
        <v>121</v>
      </c>
      <c r="C552" s="17" t="s">
        <v>142</v>
      </c>
      <c r="D552" s="18" t="s">
        <v>249</v>
      </c>
      <c r="E552" s="18" t="s">
        <v>224</v>
      </c>
      <c r="F552" s="17" t="s">
        <v>123</v>
      </c>
      <c r="G552" s="19" t="s">
        <v>296</v>
      </c>
      <c r="H552" s="19" t="s">
        <v>143</v>
      </c>
      <c r="I552" s="17" t="s">
        <v>125</v>
      </c>
      <c r="J552" s="20">
        <v>11744224</v>
      </c>
      <c r="K552" s="21">
        <v>6019724</v>
      </c>
      <c r="L552" s="20">
        <v>6011883.7000000002</v>
      </c>
      <c r="M552" s="21">
        <v>12</v>
      </c>
      <c r="N552" s="22" t="s">
        <v>7</v>
      </c>
    </row>
    <row r="553" spans="2:14">
      <c r="B553" s="16" t="s">
        <v>121</v>
      </c>
      <c r="C553" s="17" t="s">
        <v>142</v>
      </c>
      <c r="D553" s="18" t="s">
        <v>249</v>
      </c>
      <c r="E553" s="18" t="s">
        <v>224</v>
      </c>
      <c r="F553" s="17" t="s">
        <v>123</v>
      </c>
      <c r="G553" s="19" t="s">
        <v>297</v>
      </c>
      <c r="H553" s="19" t="s">
        <v>143</v>
      </c>
      <c r="I553" s="17" t="s">
        <v>125</v>
      </c>
      <c r="J553" s="20">
        <v>3914752</v>
      </c>
      <c r="K553" s="21">
        <v>2019070</v>
      </c>
      <c r="L553" s="20">
        <v>2004052.21</v>
      </c>
      <c r="M553" s="21">
        <v>12</v>
      </c>
      <c r="N553" s="22" t="s">
        <v>7</v>
      </c>
    </row>
    <row r="554" spans="2:14">
      <c r="B554" s="16" t="s">
        <v>121</v>
      </c>
      <c r="C554" s="17" t="s">
        <v>142</v>
      </c>
      <c r="D554" s="18" t="s">
        <v>249</v>
      </c>
      <c r="E554" s="18" t="s">
        <v>224</v>
      </c>
      <c r="F554" s="17" t="s">
        <v>123</v>
      </c>
      <c r="G554" s="19" t="s">
        <v>298</v>
      </c>
      <c r="H554" s="19" t="s">
        <v>143</v>
      </c>
      <c r="I554" s="17" t="s">
        <v>125</v>
      </c>
      <c r="J554" s="20">
        <v>5872096</v>
      </c>
      <c r="K554" s="21">
        <v>3037479</v>
      </c>
      <c r="L554" s="20">
        <v>3006090.38</v>
      </c>
      <c r="M554" s="21">
        <v>12</v>
      </c>
      <c r="N554" s="22" t="s">
        <v>7</v>
      </c>
    </row>
    <row r="555" spans="2:14">
      <c r="B555" s="16" t="s">
        <v>121</v>
      </c>
      <c r="C555" s="17" t="s">
        <v>142</v>
      </c>
      <c r="D555" s="18" t="s">
        <v>249</v>
      </c>
      <c r="E555" s="18" t="s">
        <v>224</v>
      </c>
      <c r="F555" s="17" t="s">
        <v>123</v>
      </c>
      <c r="G555" s="19" t="s">
        <v>299</v>
      </c>
      <c r="H555" s="19" t="s">
        <v>143</v>
      </c>
      <c r="I555" s="17" t="s">
        <v>125</v>
      </c>
      <c r="J555" s="20">
        <v>9786848</v>
      </c>
      <c r="K555" s="21">
        <v>5064111</v>
      </c>
      <c r="L555" s="20">
        <v>5010164.75</v>
      </c>
      <c r="M555" s="21">
        <v>12</v>
      </c>
      <c r="N555" s="22" t="s">
        <v>7</v>
      </c>
    </row>
    <row r="556" spans="2:14">
      <c r="B556" s="16" t="s">
        <v>121</v>
      </c>
      <c r="C556" s="17" t="s">
        <v>142</v>
      </c>
      <c r="D556" s="18" t="s">
        <v>249</v>
      </c>
      <c r="E556" s="18" t="s">
        <v>224</v>
      </c>
      <c r="F556" s="17" t="s">
        <v>123</v>
      </c>
      <c r="G556" s="19" t="s">
        <v>300</v>
      </c>
      <c r="H556" s="19" t="s">
        <v>143</v>
      </c>
      <c r="I556" s="17" t="s">
        <v>125</v>
      </c>
      <c r="J556" s="20">
        <v>3914752</v>
      </c>
      <c r="K556" s="21">
        <v>2036825</v>
      </c>
      <c r="L556" s="20">
        <v>2004067.58</v>
      </c>
      <c r="M556" s="21">
        <v>12</v>
      </c>
      <c r="N556" s="22" t="s">
        <v>7</v>
      </c>
    </row>
    <row r="557" spans="2:14">
      <c r="B557" s="16" t="s">
        <v>121</v>
      </c>
      <c r="C557" s="17" t="s">
        <v>142</v>
      </c>
      <c r="D557" s="18" t="s">
        <v>249</v>
      </c>
      <c r="E557" s="18" t="s">
        <v>224</v>
      </c>
      <c r="F557" s="17" t="s">
        <v>123</v>
      </c>
      <c r="G557" s="19" t="s">
        <v>301</v>
      </c>
      <c r="H557" s="19" t="s">
        <v>143</v>
      </c>
      <c r="I557" s="17" t="s">
        <v>125</v>
      </c>
      <c r="J557" s="20">
        <v>1957376</v>
      </c>
      <c r="K557" s="21">
        <v>1019725</v>
      </c>
      <c r="L557" s="20">
        <v>1002029.55</v>
      </c>
      <c r="M557" s="21">
        <v>12</v>
      </c>
      <c r="N557" s="22" t="s">
        <v>7</v>
      </c>
    </row>
    <row r="558" spans="2:14">
      <c r="B558" s="16" t="s">
        <v>121</v>
      </c>
      <c r="C558" s="17" t="s">
        <v>142</v>
      </c>
      <c r="D558" s="18" t="s">
        <v>249</v>
      </c>
      <c r="E558" s="18" t="s">
        <v>224</v>
      </c>
      <c r="F558" s="17" t="s">
        <v>123</v>
      </c>
      <c r="G558" s="19" t="s">
        <v>302</v>
      </c>
      <c r="H558" s="19" t="s">
        <v>143</v>
      </c>
      <c r="I558" s="17" t="s">
        <v>125</v>
      </c>
      <c r="J558" s="20">
        <v>1957376</v>
      </c>
      <c r="K558" s="21">
        <v>1021039</v>
      </c>
      <c r="L558" s="20">
        <v>1002023.92</v>
      </c>
      <c r="M558" s="21">
        <v>12</v>
      </c>
      <c r="N558" s="22" t="s">
        <v>7</v>
      </c>
    </row>
    <row r="559" spans="2:14">
      <c r="B559" s="16" t="s">
        <v>121</v>
      </c>
      <c r="C559" s="17" t="s">
        <v>142</v>
      </c>
      <c r="D559" s="18" t="s">
        <v>249</v>
      </c>
      <c r="E559" s="18" t="s">
        <v>224</v>
      </c>
      <c r="F559" s="17" t="s">
        <v>123</v>
      </c>
      <c r="G559" s="19" t="s">
        <v>303</v>
      </c>
      <c r="H559" s="19" t="s">
        <v>143</v>
      </c>
      <c r="I559" s="17" t="s">
        <v>125</v>
      </c>
      <c r="J559" s="20">
        <v>5872096</v>
      </c>
      <c r="K559" s="21">
        <v>3064110</v>
      </c>
      <c r="L559" s="20">
        <v>3006050.3</v>
      </c>
      <c r="M559" s="21">
        <v>12</v>
      </c>
      <c r="N559" s="22" t="s">
        <v>7</v>
      </c>
    </row>
    <row r="560" spans="2:14">
      <c r="B560" s="16" t="s">
        <v>121</v>
      </c>
      <c r="C560" s="17" t="s">
        <v>142</v>
      </c>
      <c r="D560" s="18" t="s">
        <v>249</v>
      </c>
      <c r="E560" s="18" t="s">
        <v>224</v>
      </c>
      <c r="F560" s="17" t="s">
        <v>123</v>
      </c>
      <c r="G560" s="19" t="s">
        <v>304</v>
      </c>
      <c r="H560" s="19" t="s">
        <v>143</v>
      </c>
      <c r="I560" s="17" t="s">
        <v>125</v>
      </c>
      <c r="J560" s="20">
        <v>5872096</v>
      </c>
      <c r="K560" s="21">
        <v>3072001</v>
      </c>
      <c r="L560" s="20">
        <v>3006001.65</v>
      </c>
      <c r="M560" s="21">
        <v>12</v>
      </c>
      <c r="N560" s="22" t="s">
        <v>7</v>
      </c>
    </row>
    <row r="561" spans="2:14">
      <c r="B561" s="16" t="s">
        <v>121</v>
      </c>
      <c r="C561" s="17" t="s">
        <v>142</v>
      </c>
      <c r="D561" s="18" t="s">
        <v>249</v>
      </c>
      <c r="E561" s="18" t="s">
        <v>224</v>
      </c>
      <c r="F561" s="17" t="s">
        <v>123</v>
      </c>
      <c r="G561" s="19" t="s">
        <v>305</v>
      </c>
      <c r="H561" s="19" t="s">
        <v>143</v>
      </c>
      <c r="I561" s="17" t="s">
        <v>125</v>
      </c>
      <c r="J561" s="20">
        <v>9637259</v>
      </c>
      <c r="K561" s="21">
        <v>5004932</v>
      </c>
      <c r="L561" s="20">
        <v>5009784.57</v>
      </c>
      <c r="M561" s="21">
        <v>12</v>
      </c>
      <c r="N561" s="22" t="s">
        <v>7</v>
      </c>
    </row>
    <row r="562" spans="2:14">
      <c r="B562" s="16" t="s">
        <v>121</v>
      </c>
      <c r="C562" s="17" t="s">
        <v>142</v>
      </c>
      <c r="D562" s="18" t="s">
        <v>249</v>
      </c>
      <c r="E562" s="18" t="s">
        <v>224</v>
      </c>
      <c r="F562" s="17" t="s">
        <v>123</v>
      </c>
      <c r="G562" s="19" t="s">
        <v>306</v>
      </c>
      <c r="H562" s="19" t="s">
        <v>143</v>
      </c>
      <c r="I562" s="17" t="s">
        <v>125</v>
      </c>
      <c r="J562" s="20">
        <v>19274518</v>
      </c>
      <c r="K562" s="21">
        <v>10118358</v>
      </c>
      <c r="L562" s="20">
        <v>10020325.039999999</v>
      </c>
      <c r="M562" s="21">
        <v>12</v>
      </c>
      <c r="N562" s="22" t="s">
        <v>7</v>
      </c>
    </row>
    <row r="563" spans="2:14">
      <c r="B563" s="16" t="s">
        <v>121</v>
      </c>
      <c r="C563" s="17" t="s">
        <v>142</v>
      </c>
      <c r="D563" s="18" t="s">
        <v>249</v>
      </c>
      <c r="E563" s="18" t="s">
        <v>224</v>
      </c>
      <c r="F563" s="17" t="s">
        <v>123</v>
      </c>
      <c r="G563" s="19" t="s">
        <v>307</v>
      </c>
      <c r="H563" s="19" t="s">
        <v>143</v>
      </c>
      <c r="I563" s="17" t="s">
        <v>125</v>
      </c>
      <c r="J563" s="20">
        <v>3854916</v>
      </c>
      <c r="K563" s="21">
        <v>2025643</v>
      </c>
      <c r="L563" s="20">
        <v>2004075.98</v>
      </c>
      <c r="M563" s="21">
        <v>12</v>
      </c>
      <c r="N563" s="22" t="s">
        <v>7</v>
      </c>
    </row>
    <row r="564" spans="2:14">
      <c r="B564" s="16" t="s">
        <v>121</v>
      </c>
      <c r="C564" s="17" t="s">
        <v>142</v>
      </c>
      <c r="D564" s="18" t="s">
        <v>249</v>
      </c>
      <c r="E564" s="18" t="s">
        <v>224</v>
      </c>
      <c r="F564" s="17" t="s">
        <v>123</v>
      </c>
      <c r="G564" s="19" t="s">
        <v>308</v>
      </c>
      <c r="H564" s="19" t="s">
        <v>143</v>
      </c>
      <c r="I564" s="17" t="s">
        <v>125</v>
      </c>
      <c r="J564" s="20">
        <v>3854916</v>
      </c>
      <c r="K564" s="21">
        <v>2029588</v>
      </c>
      <c r="L564" s="20">
        <v>2004080.09</v>
      </c>
      <c r="M564" s="21">
        <v>12</v>
      </c>
      <c r="N564" s="22" t="s">
        <v>7</v>
      </c>
    </row>
    <row r="565" spans="2:14">
      <c r="B565" s="16" t="s">
        <v>121</v>
      </c>
      <c r="C565" s="17" t="s">
        <v>142</v>
      </c>
      <c r="D565" s="18" t="s">
        <v>249</v>
      </c>
      <c r="E565" s="18" t="s">
        <v>224</v>
      </c>
      <c r="F565" s="17" t="s">
        <v>123</v>
      </c>
      <c r="G565" s="19" t="s">
        <v>309</v>
      </c>
      <c r="H565" s="19" t="s">
        <v>143</v>
      </c>
      <c r="I565" s="17" t="s">
        <v>125</v>
      </c>
      <c r="J565" s="20">
        <v>11564717</v>
      </c>
      <c r="K565" s="21">
        <v>6098630</v>
      </c>
      <c r="L565" s="20">
        <v>6012216.6100000003</v>
      </c>
      <c r="M565" s="21">
        <v>12</v>
      </c>
      <c r="N565" s="22" t="s">
        <v>7</v>
      </c>
    </row>
    <row r="566" spans="2:14">
      <c r="B566" s="16" t="s">
        <v>121</v>
      </c>
      <c r="C566" s="17" t="s">
        <v>142</v>
      </c>
      <c r="D566" s="18" t="s">
        <v>249</v>
      </c>
      <c r="E566" s="18" t="s">
        <v>224</v>
      </c>
      <c r="F566" s="17" t="s">
        <v>123</v>
      </c>
      <c r="G566" s="19" t="s">
        <v>310</v>
      </c>
      <c r="H566" s="19" t="s">
        <v>144</v>
      </c>
      <c r="I566" s="17" t="s">
        <v>125</v>
      </c>
      <c r="J566" s="20">
        <v>95248432</v>
      </c>
      <c r="K566" s="21">
        <v>51117367</v>
      </c>
      <c r="L566" s="20">
        <v>51100585.789999999</v>
      </c>
      <c r="M566" s="21">
        <v>12</v>
      </c>
      <c r="N566" s="22" t="s">
        <v>7</v>
      </c>
    </row>
    <row r="567" spans="2:14">
      <c r="B567" s="16" t="s">
        <v>121</v>
      </c>
      <c r="C567" s="17" t="s">
        <v>142</v>
      </c>
      <c r="D567" s="18" t="s">
        <v>249</v>
      </c>
      <c r="E567" s="18" t="s">
        <v>224</v>
      </c>
      <c r="F567" s="17" t="s">
        <v>123</v>
      </c>
      <c r="G567" s="19" t="s">
        <v>311</v>
      </c>
      <c r="H567" s="19" t="s">
        <v>143</v>
      </c>
      <c r="I567" s="17" t="s">
        <v>125</v>
      </c>
      <c r="J567" s="20">
        <v>32001546</v>
      </c>
      <c r="K567" s="21">
        <v>18349152</v>
      </c>
      <c r="L567" s="20">
        <v>18036718.809999999</v>
      </c>
      <c r="M567" s="21">
        <v>12</v>
      </c>
      <c r="N567" s="22" t="s">
        <v>7</v>
      </c>
    </row>
    <row r="568" spans="2:14">
      <c r="B568" s="16" t="s">
        <v>121</v>
      </c>
      <c r="C568" s="17" t="s">
        <v>142</v>
      </c>
      <c r="D568" s="18" t="s">
        <v>249</v>
      </c>
      <c r="E568" s="18" t="s">
        <v>224</v>
      </c>
      <c r="F568" s="17" t="s">
        <v>123</v>
      </c>
      <c r="G568" s="19" t="s">
        <v>312</v>
      </c>
      <c r="H568" s="19" t="s">
        <v>145</v>
      </c>
      <c r="I568" s="17" t="s">
        <v>125</v>
      </c>
      <c r="J568" s="20">
        <v>36452789</v>
      </c>
      <c r="K568" s="21">
        <v>19820499</v>
      </c>
      <c r="L568" s="20">
        <v>20101829.920000002</v>
      </c>
      <c r="M568" s="21">
        <v>8.5</v>
      </c>
      <c r="N568" s="22" t="s">
        <v>7</v>
      </c>
    </row>
    <row r="569" spans="2:14">
      <c r="B569" s="16" t="s">
        <v>121</v>
      </c>
      <c r="C569" s="17" t="s">
        <v>142</v>
      </c>
      <c r="D569" s="18" t="s">
        <v>249</v>
      </c>
      <c r="E569" s="18" t="s">
        <v>224</v>
      </c>
      <c r="F569" s="17" t="s">
        <v>123</v>
      </c>
      <c r="G569" s="19" t="s">
        <v>313</v>
      </c>
      <c r="H569" s="19" t="s">
        <v>146</v>
      </c>
      <c r="I569" s="17" t="s">
        <v>125</v>
      </c>
      <c r="J569" s="20">
        <v>672252064</v>
      </c>
      <c r="K569" s="21">
        <v>385487670</v>
      </c>
      <c r="L569" s="20">
        <v>382432763.01999998</v>
      </c>
      <c r="M569" s="21">
        <v>9.75</v>
      </c>
      <c r="N569" s="22" t="s">
        <v>7</v>
      </c>
    </row>
    <row r="570" spans="2:14">
      <c r="B570" s="16" t="s">
        <v>121</v>
      </c>
      <c r="C570" s="17" t="s">
        <v>149</v>
      </c>
      <c r="D570" s="18"/>
      <c r="E570" s="18" t="s">
        <v>224</v>
      </c>
      <c r="F570" s="17" t="s">
        <v>123</v>
      </c>
      <c r="G570" s="19" t="s">
        <v>724</v>
      </c>
      <c r="H570" s="19" t="s">
        <v>725</v>
      </c>
      <c r="I570" s="17" t="s">
        <v>125</v>
      </c>
      <c r="J570" s="20">
        <v>1274250</v>
      </c>
      <c r="K570" s="21">
        <v>1010849</v>
      </c>
      <c r="L570" s="20">
        <v>1005075.55</v>
      </c>
      <c r="M570" s="21">
        <v>11</v>
      </c>
      <c r="N570" s="22" t="s">
        <v>7</v>
      </c>
    </row>
    <row r="571" spans="2:14">
      <c r="B571" s="16" t="s">
        <v>121</v>
      </c>
      <c r="C571" s="17" t="s">
        <v>149</v>
      </c>
      <c r="D571" s="18"/>
      <c r="E571" s="18" t="s">
        <v>224</v>
      </c>
      <c r="F571" s="17" t="s">
        <v>123</v>
      </c>
      <c r="G571" s="19" t="s">
        <v>726</v>
      </c>
      <c r="H571" s="19" t="s">
        <v>725</v>
      </c>
      <c r="I571" s="17" t="s">
        <v>125</v>
      </c>
      <c r="J571" s="20">
        <v>6371230</v>
      </c>
      <c r="K571" s="21">
        <v>5063287</v>
      </c>
      <c r="L571" s="20">
        <v>5025379.34</v>
      </c>
      <c r="M571" s="21">
        <v>11</v>
      </c>
      <c r="N571" s="22" t="s">
        <v>7</v>
      </c>
    </row>
    <row r="572" spans="2:14">
      <c r="B572" s="16" t="s">
        <v>121</v>
      </c>
      <c r="C572" s="17" t="s">
        <v>149</v>
      </c>
      <c r="D572" s="18"/>
      <c r="E572" s="18" t="s">
        <v>224</v>
      </c>
      <c r="F572" s="17" t="s">
        <v>123</v>
      </c>
      <c r="G572" s="19" t="s">
        <v>727</v>
      </c>
      <c r="H572" s="19" t="s">
        <v>725</v>
      </c>
      <c r="I572" s="17" t="s">
        <v>125</v>
      </c>
      <c r="J572" s="20">
        <v>2548490</v>
      </c>
      <c r="K572" s="21">
        <v>2034356</v>
      </c>
      <c r="L572" s="20">
        <v>2010150.79</v>
      </c>
      <c r="M572" s="21">
        <v>11</v>
      </c>
      <c r="N572" s="22" t="s">
        <v>7</v>
      </c>
    </row>
    <row r="573" spans="2:14">
      <c r="B573" s="16" t="s">
        <v>121</v>
      </c>
      <c r="C573" s="17" t="s">
        <v>149</v>
      </c>
      <c r="D573" s="18"/>
      <c r="E573" s="18" t="s">
        <v>224</v>
      </c>
      <c r="F573" s="17" t="s">
        <v>123</v>
      </c>
      <c r="G573" s="19" t="s">
        <v>728</v>
      </c>
      <c r="H573" s="19" t="s">
        <v>725</v>
      </c>
      <c r="I573" s="17" t="s">
        <v>125</v>
      </c>
      <c r="J573" s="20">
        <v>1274250</v>
      </c>
      <c r="K573" s="21">
        <v>1018384</v>
      </c>
      <c r="L573" s="20">
        <v>1005075.45</v>
      </c>
      <c r="M573" s="21">
        <v>11</v>
      </c>
      <c r="N573" s="22" t="s">
        <v>7</v>
      </c>
    </row>
    <row r="574" spans="2:14">
      <c r="B574" s="16" t="s">
        <v>121</v>
      </c>
      <c r="C574" s="17" t="s">
        <v>149</v>
      </c>
      <c r="D574" s="18"/>
      <c r="E574" s="18" t="s">
        <v>224</v>
      </c>
      <c r="F574" s="17" t="s">
        <v>123</v>
      </c>
      <c r="G574" s="19" t="s">
        <v>729</v>
      </c>
      <c r="H574" s="19" t="s">
        <v>725</v>
      </c>
      <c r="I574" s="17" t="s">
        <v>125</v>
      </c>
      <c r="J574" s="20">
        <v>1274250</v>
      </c>
      <c r="K574" s="21">
        <v>1018985</v>
      </c>
      <c r="L574" s="20">
        <v>1005075.18</v>
      </c>
      <c r="M574" s="21">
        <v>11</v>
      </c>
      <c r="N574" s="22" t="s">
        <v>7</v>
      </c>
    </row>
    <row r="575" spans="2:14">
      <c r="B575" s="16" t="s">
        <v>121</v>
      </c>
      <c r="C575" s="17" t="s">
        <v>149</v>
      </c>
      <c r="D575" s="18"/>
      <c r="E575" s="18" t="s">
        <v>224</v>
      </c>
      <c r="F575" s="17" t="s">
        <v>123</v>
      </c>
      <c r="G575" s="19" t="s">
        <v>730</v>
      </c>
      <c r="H575" s="19" t="s">
        <v>725</v>
      </c>
      <c r="I575" s="17" t="s">
        <v>125</v>
      </c>
      <c r="J575" s="20">
        <v>1274250</v>
      </c>
      <c r="K575" s="21">
        <v>1024411</v>
      </c>
      <c r="L575" s="20">
        <v>1005071.06</v>
      </c>
      <c r="M575" s="21">
        <v>11</v>
      </c>
      <c r="N575" s="22" t="s">
        <v>7</v>
      </c>
    </row>
    <row r="576" spans="2:14">
      <c r="B576" s="16" t="s">
        <v>121</v>
      </c>
      <c r="C576" s="17" t="s">
        <v>149</v>
      </c>
      <c r="D576" s="18"/>
      <c r="E576" s="18" t="s">
        <v>224</v>
      </c>
      <c r="F576" s="17" t="s">
        <v>123</v>
      </c>
      <c r="G576" s="19" t="s">
        <v>731</v>
      </c>
      <c r="H576" s="19" t="s">
        <v>725</v>
      </c>
      <c r="I576" s="17" t="s">
        <v>125</v>
      </c>
      <c r="J576" s="20">
        <v>2548490</v>
      </c>
      <c r="K576" s="21">
        <v>2050632</v>
      </c>
      <c r="L576" s="20">
        <v>2010139.17</v>
      </c>
      <c r="M576" s="21">
        <v>11</v>
      </c>
      <c r="N576" s="22" t="s">
        <v>7</v>
      </c>
    </row>
    <row r="577" spans="2:14">
      <c r="B577" s="16" t="s">
        <v>121</v>
      </c>
      <c r="C577" s="17" t="s">
        <v>149</v>
      </c>
      <c r="D577" s="18"/>
      <c r="E577" s="18" t="s">
        <v>224</v>
      </c>
      <c r="F577" s="17" t="s">
        <v>123</v>
      </c>
      <c r="G577" s="19" t="s">
        <v>732</v>
      </c>
      <c r="H577" s="19" t="s">
        <v>725</v>
      </c>
      <c r="I577" s="17" t="s">
        <v>125</v>
      </c>
      <c r="J577" s="20">
        <v>3740466</v>
      </c>
      <c r="K577" s="21">
        <v>3025316</v>
      </c>
      <c r="L577" s="20">
        <v>3015225.92</v>
      </c>
      <c r="M577" s="21">
        <v>11</v>
      </c>
      <c r="N577" s="22" t="s">
        <v>7</v>
      </c>
    </row>
    <row r="578" spans="2:14">
      <c r="B578" s="16" t="s">
        <v>121</v>
      </c>
      <c r="C578" s="17" t="s">
        <v>149</v>
      </c>
      <c r="D578" s="18"/>
      <c r="E578" s="18" t="s">
        <v>224</v>
      </c>
      <c r="F578" s="17" t="s">
        <v>123</v>
      </c>
      <c r="G578" s="19" t="s">
        <v>733</v>
      </c>
      <c r="H578" s="19" t="s">
        <v>725</v>
      </c>
      <c r="I578" s="17" t="s">
        <v>125</v>
      </c>
      <c r="J578" s="20">
        <v>11221398</v>
      </c>
      <c r="K578" s="21">
        <v>9124767</v>
      </c>
      <c r="L578" s="20">
        <v>9045692.5199999996</v>
      </c>
      <c r="M578" s="21">
        <v>11</v>
      </c>
      <c r="N578" s="22" t="s">
        <v>7</v>
      </c>
    </row>
    <row r="579" spans="2:14">
      <c r="B579" s="16" t="s">
        <v>121</v>
      </c>
      <c r="C579" s="17" t="s">
        <v>149</v>
      </c>
      <c r="D579" s="18"/>
      <c r="E579" s="18" t="s">
        <v>224</v>
      </c>
      <c r="F579" s="17" t="s">
        <v>123</v>
      </c>
      <c r="G579" s="19" t="s">
        <v>323</v>
      </c>
      <c r="H579" s="19" t="s">
        <v>150</v>
      </c>
      <c r="I579" s="17" t="s">
        <v>125</v>
      </c>
      <c r="J579" s="20">
        <v>7056848</v>
      </c>
      <c r="K579" s="21">
        <v>5079110</v>
      </c>
      <c r="L579" s="20">
        <v>5022545.2699999996</v>
      </c>
      <c r="M579" s="21">
        <v>13.75</v>
      </c>
      <c r="N579" s="22" t="s">
        <v>7</v>
      </c>
    </row>
    <row r="580" spans="2:14">
      <c r="B580" s="16" t="s">
        <v>121</v>
      </c>
      <c r="C580" s="17" t="s">
        <v>149</v>
      </c>
      <c r="D580" s="18"/>
      <c r="E580" s="18" t="s">
        <v>224</v>
      </c>
      <c r="F580" s="17" t="s">
        <v>123</v>
      </c>
      <c r="G580" s="19" t="s">
        <v>734</v>
      </c>
      <c r="H580" s="19" t="s">
        <v>735</v>
      </c>
      <c r="I580" s="17" t="s">
        <v>125</v>
      </c>
      <c r="J580" s="20">
        <v>13081982</v>
      </c>
      <c r="K580" s="21">
        <v>10127056</v>
      </c>
      <c r="L580" s="20">
        <v>10298389.67</v>
      </c>
      <c r="M580" s="21">
        <v>13.25</v>
      </c>
      <c r="N580" s="22" t="s">
        <v>7</v>
      </c>
    </row>
    <row r="581" spans="2:14">
      <c r="B581" s="16" t="s">
        <v>121</v>
      </c>
      <c r="C581" s="17" t="s">
        <v>149</v>
      </c>
      <c r="D581" s="18"/>
      <c r="E581" s="18" t="s">
        <v>224</v>
      </c>
      <c r="F581" s="17" t="s">
        <v>123</v>
      </c>
      <c r="G581" s="19" t="s">
        <v>736</v>
      </c>
      <c r="H581" s="19" t="s">
        <v>735</v>
      </c>
      <c r="I581" s="17" t="s">
        <v>125</v>
      </c>
      <c r="J581" s="20">
        <v>10465589</v>
      </c>
      <c r="K581" s="21">
        <v>8104548</v>
      </c>
      <c r="L581" s="20">
        <v>8238713.6699999999</v>
      </c>
      <c r="M581" s="21">
        <v>13.25</v>
      </c>
      <c r="N581" s="22" t="s">
        <v>7</v>
      </c>
    </row>
    <row r="582" spans="2:14">
      <c r="B582" s="16" t="s">
        <v>121</v>
      </c>
      <c r="C582" s="17" t="s">
        <v>149</v>
      </c>
      <c r="D582" s="18"/>
      <c r="E582" s="18" t="s">
        <v>224</v>
      </c>
      <c r="F582" s="17" t="s">
        <v>123</v>
      </c>
      <c r="G582" s="19" t="s">
        <v>324</v>
      </c>
      <c r="H582" s="19" t="s">
        <v>151</v>
      </c>
      <c r="I582" s="17" t="s">
        <v>125</v>
      </c>
      <c r="J582" s="20">
        <v>1523560</v>
      </c>
      <c r="K582" s="21">
        <v>1021862</v>
      </c>
      <c r="L582" s="20">
        <v>1004615.67</v>
      </c>
      <c r="M582" s="21">
        <v>14</v>
      </c>
      <c r="N582" s="22" t="s">
        <v>7</v>
      </c>
    </row>
    <row r="583" spans="2:14">
      <c r="B583" s="16" t="s">
        <v>121</v>
      </c>
      <c r="C583" s="17" t="s">
        <v>149</v>
      </c>
      <c r="D583" s="18"/>
      <c r="E583" s="18" t="s">
        <v>224</v>
      </c>
      <c r="F583" s="17" t="s">
        <v>123</v>
      </c>
      <c r="G583" s="19" t="s">
        <v>325</v>
      </c>
      <c r="H583" s="19" t="s">
        <v>152</v>
      </c>
      <c r="I583" s="17" t="s">
        <v>125</v>
      </c>
      <c r="J583" s="20">
        <v>1564448</v>
      </c>
      <c r="K583" s="21">
        <v>1016284</v>
      </c>
      <c r="L583" s="20">
        <v>1031822.92</v>
      </c>
      <c r="M583" s="21">
        <v>14.15</v>
      </c>
      <c r="N583" s="22" t="s">
        <v>7</v>
      </c>
    </row>
    <row r="584" spans="2:14">
      <c r="B584" s="16" t="s">
        <v>121</v>
      </c>
      <c r="C584" s="17" t="s">
        <v>149</v>
      </c>
      <c r="D584" s="18"/>
      <c r="E584" s="18" t="s">
        <v>224</v>
      </c>
      <c r="F584" s="17" t="s">
        <v>123</v>
      </c>
      <c r="G584" s="19" t="s">
        <v>326</v>
      </c>
      <c r="H584" s="19" t="s">
        <v>153</v>
      </c>
      <c r="I584" s="17" t="s">
        <v>125</v>
      </c>
      <c r="J584" s="20">
        <v>18692664</v>
      </c>
      <c r="K584" s="21">
        <v>10000002</v>
      </c>
      <c r="L584" s="20">
        <v>10217993.130000001</v>
      </c>
      <c r="M584" s="21">
        <v>13.1</v>
      </c>
      <c r="N584" s="22" t="s">
        <v>7</v>
      </c>
    </row>
    <row r="585" spans="2:14">
      <c r="B585" s="16" t="s">
        <v>121</v>
      </c>
      <c r="C585" s="17" t="s">
        <v>149</v>
      </c>
      <c r="D585" s="18"/>
      <c r="E585" s="18" t="s">
        <v>224</v>
      </c>
      <c r="F585" s="17" t="s">
        <v>123</v>
      </c>
      <c r="G585" s="19" t="s">
        <v>327</v>
      </c>
      <c r="H585" s="19" t="s">
        <v>153</v>
      </c>
      <c r="I585" s="17" t="s">
        <v>125</v>
      </c>
      <c r="J585" s="20">
        <v>41123846</v>
      </c>
      <c r="K585" s="21">
        <v>22023691</v>
      </c>
      <c r="L585" s="20">
        <v>22479876.59</v>
      </c>
      <c r="M585" s="21">
        <v>13.1</v>
      </c>
      <c r="N585" s="22" t="s">
        <v>7</v>
      </c>
    </row>
    <row r="586" spans="2:14">
      <c r="B586" s="16" t="s">
        <v>121</v>
      </c>
      <c r="C586" s="17" t="s">
        <v>149</v>
      </c>
      <c r="D586" s="18"/>
      <c r="E586" s="18" t="s">
        <v>224</v>
      </c>
      <c r="F586" s="17" t="s">
        <v>123</v>
      </c>
      <c r="G586" s="19" t="s">
        <v>328</v>
      </c>
      <c r="H586" s="19" t="s">
        <v>151</v>
      </c>
      <c r="I586" s="17" t="s">
        <v>125</v>
      </c>
      <c r="J586" s="20">
        <v>5954624</v>
      </c>
      <c r="K586" s="21">
        <v>4130412</v>
      </c>
      <c r="L586" s="20">
        <v>4018246.26</v>
      </c>
      <c r="M586" s="21">
        <v>14</v>
      </c>
      <c r="N586" s="22" t="s">
        <v>7</v>
      </c>
    </row>
    <row r="587" spans="2:14">
      <c r="B587" s="16" t="s">
        <v>121</v>
      </c>
      <c r="C587" s="17" t="s">
        <v>149</v>
      </c>
      <c r="D587" s="18"/>
      <c r="E587" s="18" t="s">
        <v>224</v>
      </c>
      <c r="F587" s="17" t="s">
        <v>123</v>
      </c>
      <c r="G587" s="19" t="s">
        <v>737</v>
      </c>
      <c r="H587" s="19" t="s">
        <v>735</v>
      </c>
      <c r="I587" s="17" t="s">
        <v>125</v>
      </c>
      <c r="J587" s="20">
        <v>74527810</v>
      </c>
      <c r="K587" s="21">
        <v>60000000</v>
      </c>
      <c r="L587" s="20">
        <v>61788730.270000003</v>
      </c>
      <c r="M587" s="21">
        <v>13.25</v>
      </c>
      <c r="N587" s="22" t="s">
        <v>7</v>
      </c>
    </row>
    <row r="588" spans="2:14">
      <c r="B588" s="16" t="s">
        <v>121</v>
      </c>
      <c r="C588" s="17" t="s">
        <v>149</v>
      </c>
      <c r="D588" s="18"/>
      <c r="E588" s="18" t="s">
        <v>224</v>
      </c>
      <c r="F588" s="17" t="s">
        <v>123</v>
      </c>
      <c r="G588" s="19" t="s">
        <v>329</v>
      </c>
      <c r="H588" s="19" t="s">
        <v>150</v>
      </c>
      <c r="I588" s="17" t="s">
        <v>125</v>
      </c>
      <c r="J588" s="20">
        <v>52341097</v>
      </c>
      <c r="K588" s="21">
        <v>41362877</v>
      </c>
      <c r="L588" s="20">
        <v>40535906.859999999</v>
      </c>
      <c r="M588" s="21">
        <v>12.75</v>
      </c>
      <c r="N588" s="22" t="s">
        <v>7</v>
      </c>
    </row>
    <row r="589" spans="2:14">
      <c r="B589" s="16" t="s">
        <v>121</v>
      </c>
      <c r="C589" s="17" t="s">
        <v>149</v>
      </c>
      <c r="D589" s="18"/>
      <c r="E589" s="18" t="s">
        <v>224</v>
      </c>
      <c r="F589" s="17" t="s">
        <v>123</v>
      </c>
      <c r="G589" s="19" t="s">
        <v>330</v>
      </c>
      <c r="H589" s="19" t="s">
        <v>153</v>
      </c>
      <c r="I589" s="17" t="s">
        <v>125</v>
      </c>
      <c r="J589" s="20">
        <v>14431557</v>
      </c>
      <c r="K589" s="21">
        <v>8002870</v>
      </c>
      <c r="L589" s="20">
        <v>8174385.5499999998</v>
      </c>
      <c r="M589" s="21">
        <v>13.1</v>
      </c>
      <c r="N589" s="22" t="s">
        <v>7</v>
      </c>
    </row>
    <row r="590" spans="2:14">
      <c r="B590" s="16" t="s">
        <v>121</v>
      </c>
      <c r="C590" s="17" t="s">
        <v>149</v>
      </c>
      <c r="D590" s="18"/>
      <c r="E590" s="18" t="s">
        <v>224</v>
      </c>
      <c r="F590" s="17" t="s">
        <v>123</v>
      </c>
      <c r="G590" s="19" t="s">
        <v>738</v>
      </c>
      <c r="H590" s="19" t="s">
        <v>735</v>
      </c>
      <c r="I590" s="17" t="s">
        <v>125</v>
      </c>
      <c r="J590" s="20">
        <v>24181918</v>
      </c>
      <c r="K590" s="21">
        <v>20174246</v>
      </c>
      <c r="L590" s="20">
        <v>20596676.309999999</v>
      </c>
      <c r="M590" s="21">
        <v>13.25</v>
      </c>
      <c r="N590" s="22" t="s">
        <v>7</v>
      </c>
    </row>
    <row r="591" spans="2:14">
      <c r="B591" s="16" t="s">
        <v>121</v>
      </c>
      <c r="C591" s="17" t="s">
        <v>149</v>
      </c>
      <c r="D591" s="18"/>
      <c r="E591" s="18" t="s">
        <v>224</v>
      </c>
      <c r="F591" s="17" t="s">
        <v>123</v>
      </c>
      <c r="G591" s="19" t="s">
        <v>331</v>
      </c>
      <c r="H591" s="19" t="s">
        <v>151</v>
      </c>
      <c r="I591" s="17" t="s">
        <v>125</v>
      </c>
      <c r="J591" s="20">
        <v>70942460</v>
      </c>
      <c r="K591" s="21">
        <v>51112329</v>
      </c>
      <c r="L591" s="20">
        <v>50231598.649999999</v>
      </c>
      <c r="M591" s="21">
        <v>14</v>
      </c>
      <c r="N591" s="22" t="s">
        <v>7</v>
      </c>
    </row>
    <row r="592" spans="2:14">
      <c r="B592" s="16" t="s">
        <v>121</v>
      </c>
      <c r="C592" s="17" t="s">
        <v>149</v>
      </c>
      <c r="D592" s="18"/>
      <c r="E592" s="18" t="s">
        <v>224</v>
      </c>
      <c r="F592" s="17" t="s">
        <v>123</v>
      </c>
      <c r="G592" s="19" t="s">
        <v>332</v>
      </c>
      <c r="H592" s="19" t="s">
        <v>154</v>
      </c>
      <c r="I592" s="17" t="s">
        <v>125</v>
      </c>
      <c r="J592" s="20">
        <v>25351500</v>
      </c>
      <c r="K592" s="21">
        <v>13009546</v>
      </c>
      <c r="L592" s="20">
        <v>13218075.6</v>
      </c>
      <c r="M592" s="21">
        <v>13.4</v>
      </c>
      <c r="N592" s="22" t="s">
        <v>7</v>
      </c>
    </row>
    <row r="593" spans="2:14">
      <c r="B593" s="16" t="s">
        <v>121</v>
      </c>
      <c r="C593" s="17" t="s">
        <v>149</v>
      </c>
      <c r="D593" s="18"/>
      <c r="E593" s="18" t="s">
        <v>224</v>
      </c>
      <c r="F593" s="17" t="s">
        <v>123</v>
      </c>
      <c r="G593" s="19" t="s">
        <v>333</v>
      </c>
      <c r="H593" s="19" t="s">
        <v>155</v>
      </c>
      <c r="I593" s="17" t="s">
        <v>125</v>
      </c>
      <c r="J593" s="20">
        <v>23786242.469999999</v>
      </c>
      <c r="K593" s="21">
        <v>12983058</v>
      </c>
      <c r="L593" s="20">
        <v>13171955.16</v>
      </c>
      <c r="M593" s="21">
        <v>13.15</v>
      </c>
      <c r="N593" s="22" t="s">
        <v>7</v>
      </c>
    </row>
    <row r="594" spans="2:14">
      <c r="B594" s="16" t="s">
        <v>121</v>
      </c>
      <c r="C594" s="17" t="s">
        <v>149</v>
      </c>
      <c r="D594" s="18"/>
      <c r="E594" s="18" t="s">
        <v>224</v>
      </c>
      <c r="F594" s="17" t="s">
        <v>123</v>
      </c>
      <c r="G594" s="19" t="s">
        <v>334</v>
      </c>
      <c r="H594" s="19" t="s">
        <v>150</v>
      </c>
      <c r="I594" s="17" t="s">
        <v>125</v>
      </c>
      <c r="J594" s="20">
        <v>73906304</v>
      </c>
      <c r="K594" s="21">
        <v>58098601</v>
      </c>
      <c r="L594" s="20">
        <v>58309370.880000003</v>
      </c>
      <c r="M594" s="21">
        <v>13.75</v>
      </c>
      <c r="N594" s="22" t="s">
        <v>7</v>
      </c>
    </row>
    <row r="595" spans="2:14">
      <c r="B595" s="16" t="s">
        <v>121</v>
      </c>
      <c r="C595" s="17" t="s">
        <v>149</v>
      </c>
      <c r="D595" s="18"/>
      <c r="E595" s="18" t="s">
        <v>224</v>
      </c>
      <c r="F595" s="17" t="s">
        <v>123</v>
      </c>
      <c r="G595" s="19" t="s">
        <v>335</v>
      </c>
      <c r="H595" s="19" t="s">
        <v>155</v>
      </c>
      <c r="I595" s="17" t="s">
        <v>125</v>
      </c>
      <c r="J595" s="20">
        <v>125784821.92</v>
      </c>
      <c r="K595" s="21">
        <v>70025218</v>
      </c>
      <c r="L595" s="20">
        <v>71531361.870000005</v>
      </c>
      <c r="M595" s="21">
        <v>13.15</v>
      </c>
      <c r="N595" s="22" t="s">
        <v>7</v>
      </c>
    </row>
    <row r="596" spans="2:14">
      <c r="B596" s="16" t="s">
        <v>121</v>
      </c>
      <c r="C596" s="17" t="s">
        <v>149</v>
      </c>
      <c r="D596" s="18"/>
      <c r="E596" s="18" t="s">
        <v>224</v>
      </c>
      <c r="F596" s="17" t="s">
        <v>123</v>
      </c>
      <c r="G596" s="19" t="s">
        <v>739</v>
      </c>
      <c r="H596" s="19" t="s">
        <v>725</v>
      </c>
      <c r="I596" s="17" t="s">
        <v>125</v>
      </c>
      <c r="J596" s="20">
        <v>35250820</v>
      </c>
      <c r="K596" s="21">
        <v>31579234</v>
      </c>
      <c r="L596" s="20">
        <v>31157573.800000001</v>
      </c>
      <c r="M596" s="21">
        <v>11</v>
      </c>
      <c r="N596" s="22" t="s">
        <v>7</v>
      </c>
    </row>
    <row r="597" spans="2:14">
      <c r="B597" s="16" t="s">
        <v>121</v>
      </c>
      <c r="C597" s="17" t="s">
        <v>149</v>
      </c>
      <c r="D597" s="18"/>
      <c r="E597" s="18" t="s">
        <v>224</v>
      </c>
      <c r="F597" s="17" t="s">
        <v>123</v>
      </c>
      <c r="G597" s="19" t="s">
        <v>336</v>
      </c>
      <c r="H597" s="19" t="s">
        <v>155</v>
      </c>
      <c r="I597" s="17" t="s">
        <v>125</v>
      </c>
      <c r="J597" s="20">
        <v>75470893.150000006</v>
      </c>
      <c r="K597" s="21">
        <v>43044073</v>
      </c>
      <c r="L597" s="20">
        <v>42922242.310000002</v>
      </c>
      <c r="M597" s="21">
        <v>13.15</v>
      </c>
      <c r="N597" s="22" t="s">
        <v>7</v>
      </c>
    </row>
    <row r="598" spans="2:14">
      <c r="B598" s="16" t="s">
        <v>121</v>
      </c>
      <c r="C598" s="17" t="s">
        <v>149</v>
      </c>
      <c r="D598" s="18"/>
      <c r="E598" s="18" t="s">
        <v>224</v>
      </c>
      <c r="F598" s="17" t="s">
        <v>123</v>
      </c>
      <c r="G598" s="19" t="s">
        <v>740</v>
      </c>
      <c r="H598" s="19" t="s">
        <v>741</v>
      </c>
      <c r="I598" s="17" t="s">
        <v>125</v>
      </c>
      <c r="J598" s="20">
        <v>32316780</v>
      </c>
      <c r="K598" s="21">
        <v>27795206</v>
      </c>
      <c r="L598" s="20">
        <v>27432765.510000002</v>
      </c>
      <c r="M598" s="21">
        <v>12.5</v>
      </c>
      <c r="N598" s="22" t="s">
        <v>7</v>
      </c>
    </row>
    <row r="599" spans="2:14">
      <c r="B599" s="16" t="s">
        <v>121</v>
      </c>
      <c r="C599" s="17" t="s">
        <v>149</v>
      </c>
      <c r="D599" s="18"/>
      <c r="E599" s="18" t="s">
        <v>224</v>
      </c>
      <c r="F599" s="17" t="s">
        <v>123</v>
      </c>
      <c r="G599" s="19" t="s">
        <v>337</v>
      </c>
      <c r="H599" s="19" t="s">
        <v>155</v>
      </c>
      <c r="I599" s="17" t="s">
        <v>125</v>
      </c>
      <c r="J599" s="20">
        <v>104084324.66</v>
      </c>
      <c r="K599" s="21">
        <v>59595172</v>
      </c>
      <c r="L599" s="20">
        <v>60296352.130000003</v>
      </c>
      <c r="M599" s="21">
        <v>13.15</v>
      </c>
      <c r="N599" s="22" t="s">
        <v>7</v>
      </c>
    </row>
    <row r="600" spans="2:14">
      <c r="B600" s="16" t="s">
        <v>121</v>
      </c>
      <c r="C600" s="17" t="s">
        <v>149</v>
      </c>
      <c r="D600" s="18"/>
      <c r="E600" s="18" t="s">
        <v>224</v>
      </c>
      <c r="F600" s="17" t="s">
        <v>123</v>
      </c>
      <c r="G600" s="19" t="s">
        <v>338</v>
      </c>
      <c r="H600" s="19" t="s">
        <v>150</v>
      </c>
      <c r="I600" s="17" t="s">
        <v>125</v>
      </c>
      <c r="J600" s="20">
        <v>166384518</v>
      </c>
      <c r="K600" s="21">
        <v>140477384</v>
      </c>
      <c r="L600" s="20">
        <v>138728670.69</v>
      </c>
      <c r="M600" s="21">
        <v>13.75</v>
      </c>
      <c r="N600" s="22" t="s">
        <v>7</v>
      </c>
    </row>
    <row r="601" spans="2:14">
      <c r="B601" s="16" t="s">
        <v>121</v>
      </c>
      <c r="C601" s="17" t="s">
        <v>149</v>
      </c>
      <c r="D601" s="18"/>
      <c r="E601" s="18" t="s">
        <v>224</v>
      </c>
      <c r="F601" s="17" t="s">
        <v>123</v>
      </c>
      <c r="G601" s="19" t="s">
        <v>339</v>
      </c>
      <c r="H601" s="19" t="s">
        <v>156</v>
      </c>
      <c r="I601" s="17" t="s">
        <v>125</v>
      </c>
      <c r="J601" s="20">
        <v>342720414</v>
      </c>
      <c r="K601" s="21">
        <v>294568493</v>
      </c>
      <c r="L601" s="20">
        <v>296219921.63999999</v>
      </c>
      <c r="M601" s="21">
        <v>11.5</v>
      </c>
      <c r="N601" s="22" t="s">
        <v>7</v>
      </c>
    </row>
    <row r="602" spans="2:14">
      <c r="B602" s="16" t="s">
        <v>121</v>
      </c>
      <c r="C602" s="17" t="s">
        <v>149</v>
      </c>
      <c r="D602" s="18"/>
      <c r="E602" s="18" t="s">
        <v>224</v>
      </c>
      <c r="F602" s="17" t="s">
        <v>123</v>
      </c>
      <c r="G602" s="19" t="s">
        <v>340</v>
      </c>
      <c r="H602" s="19" t="s">
        <v>157</v>
      </c>
      <c r="I602" s="17" t="s">
        <v>125</v>
      </c>
      <c r="J602" s="20">
        <v>85667132</v>
      </c>
      <c r="K602" s="21">
        <v>50774590</v>
      </c>
      <c r="L602" s="20">
        <v>50828613.119999997</v>
      </c>
      <c r="M602" s="21">
        <v>13.15</v>
      </c>
      <c r="N602" s="22" t="s">
        <v>7</v>
      </c>
    </row>
    <row r="603" spans="2:14">
      <c r="B603" s="16" t="s">
        <v>128</v>
      </c>
      <c r="C603" s="17" t="s">
        <v>159</v>
      </c>
      <c r="D603" s="18"/>
      <c r="E603" s="18" t="s">
        <v>224</v>
      </c>
      <c r="F603" s="17" t="s">
        <v>123</v>
      </c>
      <c r="G603" s="19" t="s">
        <v>361</v>
      </c>
      <c r="H603" s="19" t="s">
        <v>160</v>
      </c>
      <c r="I603" s="17" t="s">
        <v>125</v>
      </c>
      <c r="J603" s="20">
        <v>24947672</v>
      </c>
      <c r="K603" s="21">
        <v>15058561</v>
      </c>
      <c r="L603" s="20">
        <v>15235435.49</v>
      </c>
      <c r="M603" s="21">
        <v>9.5</v>
      </c>
      <c r="N603" s="22" t="s">
        <v>7</v>
      </c>
    </row>
    <row r="604" spans="2:14">
      <c r="B604" s="16" t="s">
        <v>128</v>
      </c>
      <c r="C604" s="17" t="s">
        <v>159</v>
      </c>
      <c r="D604" s="18"/>
      <c r="E604" s="18" t="s">
        <v>224</v>
      </c>
      <c r="F604" s="17" t="s">
        <v>123</v>
      </c>
      <c r="G604" s="19" t="s">
        <v>362</v>
      </c>
      <c r="H604" s="19" t="s">
        <v>160</v>
      </c>
      <c r="I604" s="17" t="s">
        <v>125</v>
      </c>
      <c r="J604" s="20">
        <v>1663180</v>
      </c>
      <c r="K604" s="21">
        <v>1005464</v>
      </c>
      <c r="L604" s="20">
        <v>1015718.81</v>
      </c>
      <c r="M604" s="21">
        <v>9.5</v>
      </c>
      <c r="N604" s="22" t="s">
        <v>7</v>
      </c>
    </row>
    <row r="605" spans="2:14">
      <c r="B605" s="16" t="s">
        <v>128</v>
      </c>
      <c r="C605" s="17" t="s">
        <v>159</v>
      </c>
      <c r="D605" s="18"/>
      <c r="E605" s="18" t="s">
        <v>224</v>
      </c>
      <c r="F605" s="17" t="s">
        <v>123</v>
      </c>
      <c r="G605" s="19" t="s">
        <v>363</v>
      </c>
      <c r="H605" s="19" t="s">
        <v>160</v>
      </c>
      <c r="I605" s="17" t="s">
        <v>125</v>
      </c>
      <c r="J605" s="20">
        <v>1663180</v>
      </c>
      <c r="K605" s="21">
        <v>1005985</v>
      </c>
      <c r="L605" s="20">
        <v>1015725.81</v>
      </c>
      <c r="M605" s="21">
        <v>9.5</v>
      </c>
      <c r="N605" s="22" t="s">
        <v>7</v>
      </c>
    </row>
    <row r="606" spans="2:14">
      <c r="B606" s="16" t="s">
        <v>128</v>
      </c>
      <c r="C606" s="17" t="s">
        <v>159</v>
      </c>
      <c r="D606" s="18"/>
      <c r="E606" s="18" t="s">
        <v>224</v>
      </c>
      <c r="F606" s="17" t="s">
        <v>123</v>
      </c>
      <c r="G606" s="19" t="s">
        <v>364</v>
      </c>
      <c r="H606" s="19" t="s">
        <v>160</v>
      </c>
      <c r="I606" s="17" t="s">
        <v>125</v>
      </c>
      <c r="J606" s="20">
        <v>1663180</v>
      </c>
      <c r="K606" s="21">
        <v>1006249</v>
      </c>
      <c r="L606" s="20">
        <v>1015729.23</v>
      </c>
      <c r="M606" s="21">
        <v>9.5</v>
      </c>
      <c r="N606" s="22" t="s">
        <v>7</v>
      </c>
    </row>
    <row r="607" spans="2:14">
      <c r="B607" s="16" t="s">
        <v>128</v>
      </c>
      <c r="C607" s="17" t="s">
        <v>159</v>
      </c>
      <c r="D607" s="18"/>
      <c r="E607" s="18" t="s">
        <v>224</v>
      </c>
      <c r="F607" s="17" t="s">
        <v>123</v>
      </c>
      <c r="G607" s="19" t="s">
        <v>365</v>
      </c>
      <c r="H607" s="19" t="s">
        <v>160</v>
      </c>
      <c r="I607" s="17" t="s">
        <v>125</v>
      </c>
      <c r="J607" s="20">
        <v>1663180</v>
      </c>
      <c r="K607" s="21">
        <v>1006249</v>
      </c>
      <c r="L607" s="20">
        <v>1015729.23</v>
      </c>
      <c r="M607" s="21">
        <v>9.5</v>
      </c>
      <c r="N607" s="22" t="s">
        <v>7</v>
      </c>
    </row>
    <row r="608" spans="2:14">
      <c r="B608" s="16" t="s">
        <v>128</v>
      </c>
      <c r="C608" s="17" t="s">
        <v>159</v>
      </c>
      <c r="D608" s="18"/>
      <c r="E608" s="18" t="s">
        <v>224</v>
      </c>
      <c r="F608" s="17" t="s">
        <v>123</v>
      </c>
      <c r="G608" s="19" t="s">
        <v>366</v>
      </c>
      <c r="H608" s="19" t="s">
        <v>160</v>
      </c>
      <c r="I608" s="17" t="s">
        <v>125</v>
      </c>
      <c r="J608" s="20">
        <v>4989540</v>
      </c>
      <c r="K608" s="21">
        <v>3028110</v>
      </c>
      <c r="L608" s="20">
        <v>3047299.35</v>
      </c>
      <c r="M608" s="21">
        <v>9.5</v>
      </c>
      <c r="N608" s="22" t="s">
        <v>7</v>
      </c>
    </row>
    <row r="609" spans="2:14">
      <c r="B609" s="16" t="s">
        <v>128</v>
      </c>
      <c r="C609" s="17" t="s">
        <v>159</v>
      </c>
      <c r="D609" s="18"/>
      <c r="E609" s="18" t="s">
        <v>224</v>
      </c>
      <c r="F609" s="17" t="s">
        <v>123</v>
      </c>
      <c r="G609" s="19" t="s">
        <v>367</v>
      </c>
      <c r="H609" s="19" t="s">
        <v>160</v>
      </c>
      <c r="I609" s="17" t="s">
        <v>125</v>
      </c>
      <c r="J609" s="20">
        <v>4989540</v>
      </c>
      <c r="K609" s="21">
        <v>3029673</v>
      </c>
      <c r="L609" s="20">
        <v>3047315.95</v>
      </c>
      <c r="M609" s="21">
        <v>9.5</v>
      </c>
      <c r="N609" s="22" t="s">
        <v>7</v>
      </c>
    </row>
    <row r="610" spans="2:14">
      <c r="B610" s="16" t="s">
        <v>128</v>
      </c>
      <c r="C610" s="17" t="s">
        <v>159</v>
      </c>
      <c r="D610" s="18"/>
      <c r="E610" s="18" t="s">
        <v>224</v>
      </c>
      <c r="F610" s="17" t="s">
        <v>123</v>
      </c>
      <c r="G610" s="19" t="s">
        <v>368</v>
      </c>
      <c r="H610" s="19" t="s">
        <v>160</v>
      </c>
      <c r="I610" s="17" t="s">
        <v>125</v>
      </c>
      <c r="J610" s="20">
        <v>19958132</v>
      </c>
      <c r="K610" s="21">
        <v>12196767</v>
      </c>
      <c r="L610" s="20">
        <v>12189880.890000001</v>
      </c>
      <c r="M610" s="21">
        <v>9.5</v>
      </c>
      <c r="N610" s="22" t="s">
        <v>7</v>
      </c>
    </row>
    <row r="611" spans="2:14">
      <c r="B611" s="16" t="s">
        <v>128</v>
      </c>
      <c r="C611" s="17" t="s">
        <v>159</v>
      </c>
      <c r="D611" s="18"/>
      <c r="E611" s="18" t="s">
        <v>224</v>
      </c>
      <c r="F611" s="17" t="s">
        <v>123</v>
      </c>
      <c r="G611" s="19" t="s">
        <v>369</v>
      </c>
      <c r="H611" s="19" t="s">
        <v>161</v>
      </c>
      <c r="I611" s="17" t="s">
        <v>125</v>
      </c>
      <c r="J611" s="20">
        <v>143879451</v>
      </c>
      <c r="K611" s="21">
        <v>102147971</v>
      </c>
      <c r="L611" s="20">
        <v>100861405.94</v>
      </c>
      <c r="M611" s="21">
        <v>8</v>
      </c>
      <c r="N611" s="22" t="s">
        <v>7</v>
      </c>
    </row>
    <row r="612" spans="2:14">
      <c r="B612" s="16" t="s">
        <v>128</v>
      </c>
      <c r="C612" s="17" t="s">
        <v>159</v>
      </c>
      <c r="D612" s="18"/>
      <c r="E612" s="18" t="s">
        <v>224</v>
      </c>
      <c r="F612" s="17" t="s">
        <v>123</v>
      </c>
      <c r="G612" s="19" t="s">
        <v>370</v>
      </c>
      <c r="H612" s="19" t="s">
        <v>160</v>
      </c>
      <c r="I612" s="17" t="s">
        <v>125</v>
      </c>
      <c r="J612" s="20">
        <v>376425204</v>
      </c>
      <c r="K612" s="21">
        <v>234799726</v>
      </c>
      <c r="L612" s="20">
        <v>230464785.97999999</v>
      </c>
      <c r="M612" s="21">
        <v>9.5</v>
      </c>
      <c r="N612" s="22" t="s">
        <v>7</v>
      </c>
    </row>
    <row r="613" spans="2:14">
      <c r="B613" s="16" t="s">
        <v>128</v>
      </c>
      <c r="C613" s="17" t="s">
        <v>159</v>
      </c>
      <c r="D613" s="18"/>
      <c r="E613" s="18" t="s">
        <v>224</v>
      </c>
      <c r="F613" s="17" t="s">
        <v>123</v>
      </c>
      <c r="G613" s="19" t="s">
        <v>371</v>
      </c>
      <c r="H613" s="19" t="s">
        <v>161</v>
      </c>
      <c r="I613" s="17" t="s">
        <v>125</v>
      </c>
      <c r="J613" s="20">
        <v>13989040</v>
      </c>
      <c r="K613" s="21">
        <v>9264384</v>
      </c>
      <c r="L613" s="20">
        <v>9157844.7799999993</v>
      </c>
      <c r="M613" s="21">
        <v>8</v>
      </c>
      <c r="N613" s="22" t="s">
        <v>7</v>
      </c>
    </row>
    <row r="614" spans="2:14">
      <c r="B614" s="16" t="s">
        <v>128</v>
      </c>
      <c r="C614" s="17" t="s">
        <v>159</v>
      </c>
      <c r="D614" s="18"/>
      <c r="E614" s="18" t="s">
        <v>224</v>
      </c>
      <c r="F614" s="17" t="s">
        <v>123</v>
      </c>
      <c r="G614" s="19" t="s">
        <v>372</v>
      </c>
      <c r="H614" s="19" t="s">
        <v>161</v>
      </c>
      <c r="I614" s="17" t="s">
        <v>125</v>
      </c>
      <c r="J614" s="20">
        <v>139890410</v>
      </c>
      <c r="K614" s="21">
        <v>92906850</v>
      </c>
      <c r="L614" s="20">
        <v>91521677.069999993</v>
      </c>
      <c r="M614" s="21">
        <v>8</v>
      </c>
      <c r="N614" s="22" t="s">
        <v>7</v>
      </c>
    </row>
    <row r="615" spans="2:14">
      <c r="B615" s="16" t="s">
        <v>128</v>
      </c>
      <c r="C615" s="17" t="s">
        <v>159</v>
      </c>
      <c r="D615" s="18"/>
      <c r="E615" s="18" t="s">
        <v>224</v>
      </c>
      <c r="F615" s="17" t="s">
        <v>123</v>
      </c>
      <c r="G615" s="19" t="s">
        <v>373</v>
      </c>
      <c r="H615" s="19" t="s">
        <v>160</v>
      </c>
      <c r="I615" s="17" t="s">
        <v>125</v>
      </c>
      <c r="J615" s="20">
        <v>45632056</v>
      </c>
      <c r="K615" s="21">
        <v>29279590</v>
      </c>
      <c r="L615" s="20">
        <v>29649717.780000001</v>
      </c>
      <c r="M615" s="21">
        <v>9.5</v>
      </c>
      <c r="N615" s="22" t="s">
        <v>7</v>
      </c>
    </row>
    <row r="616" spans="2:14">
      <c r="B616" s="16" t="s">
        <v>128</v>
      </c>
      <c r="C616" s="17" t="s">
        <v>159</v>
      </c>
      <c r="D616" s="18"/>
      <c r="E616" s="18" t="s">
        <v>224</v>
      </c>
      <c r="F616" s="17" t="s">
        <v>123</v>
      </c>
      <c r="G616" s="19" t="s">
        <v>374</v>
      </c>
      <c r="H616" s="19" t="s">
        <v>162</v>
      </c>
      <c r="I616" s="17" t="s">
        <v>125</v>
      </c>
      <c r="J616" s="20">
        <v>251316164</v>
      </c>
      <c r="K616" s="21">
        <v>149419177</v>
      </c>
      <c r="L616" s="20">
        <v>150473758.25999999</v>
      </c>
      <c r="M616" s="21">
        <v>10</v>
      </c>
      <c r="N616" s="22" t="s">
        <v>7</v>
      </c>
    </row>
    <row r="617" spans="2:14">
      <c r="B617" s="16" t="s">
        <v>128</v>
      </c>
      <c r="C617" s="17" t="s">
        <v>159</v>
      </c>
      <c r="D617" s="18"/>
      <c r="E617" s="18" t="s">
        <v>224</v>
      </c>
      <c r="F617" s="17" t="s">
        <v>123</v>
      </c>
      <c r="G617" s="19" t="s">
        <v>375</v>
      </c>
      <c r="H617" s="19" t="s">
        <v>162</v>
      </c>
      <c r="I617" s="17" t="s">
        <v>125</v>
      </c>
      <c r="J617" s="20">
        <v>1698096</v>
      </c>
      <c r="K617" s="21">
        <v>1009589</v>
      </c>
      <c r="L617" s="20">
        <v>1016724.35</v>
      </c>
      <c r="M617" s="21">
        <v>10</v>
      </c>
      <c r="N617" s="22" t="s">
        <v>7</v>
      </c>
    </row>
    <row r="618" spans="2:14">
      <c r="B618" s="16" t="s">
        <v>128</v>
      </c>
      <c r="C618" s="17" t="s">
        <v>159</v>
      </c>
      <c r="D618" s="18"/>
      <c r="E618" s="18" t="s">
        <v>224</v>
      </c>
      <c r="F618" s="17" t="s">
        <v>123</v>
      </c>
      <c r="G618" s="19" t="s">
        <v>376</v>
      </c>
      <c r="H618" s="19" t="s">
        <v>162</v>
      </c>
      <c r="I618" s="17" t="s">
        <v>125</v>
      </c>
      <c r="J618" s="20">
        <v>237731508</v>
      </c>
      <c r="K618" s="21">
        <v>141419179</v>
      </c>
      <c r="L618" s="20">
        <v>142340242.34999999</v>
      </c>
      <c r="M618" s="21">
        <v>10</v>
      </c>
      <c r="N618" s="22" t="s">
        <v>7</v>
      </c>
    </row>
    <row r="619" spans="2:14">
      <c r="B619" s="16" t="s">
        <v>128</v>
      </c>
      <c r="C619" s="17" t="s">
        <v>159</v>
      </c>
      <c r="D619" s="18"/>
      <c r="E619" s="18" t="s">
        <v>224</v>
      </c>
      <c r="F619" s="17" t="s">
        <v>123</v>
      </c>
      <c r="G619" s="19" t="s">
        <v>377</v>
      </c>
      <c r="H619" s="19" t="s">
        <v>162</v>
      </c>
      <c r="I619" s="17" t="s">
        <v>125</v>
      </c>
      <c r="J619" s="20">
        <v>441501376</v>
      </c>
      <c r="K619" s="21">
        <v>262920545</v>
      </c>
      <c r="L619" s="20">
        <v>264346676.94</v>
      </c>
      <c r="M619" s="21">
        <v>10</v>
      </c>
      <c r="N619" s="22" t="s">
        <v>7</v>
      </c>
    </row>
    <row r="620" spans="2:14">
      <c r="B620" s="16" t="s">
        <v>121</v>
      </c>
      <c r="C620" s="17" t="s">
        <v>163</v>
      </c>
      <c r="D620" s="18"/>
      <c r="E620" s="18" t="s">
        <v>224</v>
      </c>
      <c r="F620" s="17" t="s">
        <v>123</v>
      </c>
      <c r="G620" s="19" t="s">
        <v>383</v>
      </c>
      <c r="H620" s="19" t="s">
        <v>164</v>
      </c>
      <c r="I620" s="17" t="s">
        <v>125</v>
      </c>
      <c r="J620" s="20">
        <v>15210693</v>
      </c>
      <c r="K620" s="21">
        <v>10116436</v>
      </c>
      <c r="L620" s="20">
        <v>10129846.560000001</v>
      </c>
      <c r="M620" s="21">
        <v>11</v>
      </c>
      <c r="N620" s="22" t="s">
        <v>7</v>
      </c>
    </row>
    <row r="621" spans="2:14">
      <c r="B621" s="16" t="s">
        <v>121</v>
      </c>
      <c r="C621" s="17" t="s">
        <v>163</v>
      </c>
      <c r="D621" s="18"/>
      <c r="E621" s="18" t="s">
        <v>224</v>
      </c>
      <c r="F621" s="17" t="s">
        <v>123</v>
      </c>
      <c r="G621" s="19" t="s">
        <v>384</v>
      </c>
      <c r="H621" s="19" t="s">
        <v>164</v>
      </c>
      <c r="I621" s="17" t="s">
        <v>125</v>
      </c>
      <c r="J621" s="20">
        <v>152106854</v>
      </c>
      <c r="K621" s="21">
        <v>102621916</v>
      </c>
      <c r="L621" s="20">
        <v>100777186.63</v>
      </c>
      <c r="M621" s="21">
        <v>11</v>
      </c>
      <c r="N621" s="22" t="s">
        <v>7</v>
      </c>
    </row>
    <row r="622" spans="2:14">
      <c r="B622" s="16" t="s">
        <v>121</v>
      </c>
      <c r="C622" s="17" t="s">
        <v>163</v>
      </c>
      <c r="D622" s="18"/>
      <c r="E622" s="18" t="s">
        <v>224</v>
      </c>
      <c r="F622" s="17" t="s">
        <v>123</v>
      </c>
      <c r="G622" s="19" t="s">
        <v>385</v>
      </c>
      <c r="H622" s="19" t="s">
        <v>164</v>
      </c>
      <c r="I622" s="17" t="s">
        <v>125</v>
      </c>
      <c r="J622" s="20">
        <v>74682194</v>
      </c>
      <c r="K622" s="21">
        <v>50346578</v>
      </c>
      <c r="L622" s="20">
        <v>50390672.009999998</v>
      </c>
      <c r="M622" s="21">
        <v>11</v>
      </c>
      <c r="N622" s="22" t="s">
        <v>7</v>
      </c>
    </row>
    <row r="623" spans="2:14">
      <c r="B623" s="16" t="s">
        <v>121</v>
      </c>
      <c r="C623" s="17" t="s">
        <v>163</v>
      </c>
      <c r="D623" s="18"/>
      <c r="E623" s="18" t="s">
        <v>224</v>
      </c>
      <c r="F623" s="17" t="s">
        <v>123</v>
      </c>
      <c r="G623" s="19" t="s">
        <v>386</v>
      </c>
      <c r="H623" s="19" t="s">
        <v>164</v>
      </c>
      <c r="I623" s="17" t="s">
        <v>125</v>
      </c>
      <c r="J623" s="20">
        <v>7468214</v>
      </c>
      <c r="K623" s="21">
        <v>4996439</v>
      </c>
      <c r="L623" s="20">
        <v>4960993.01</v>
      </c>
      <c r="M623" s="21">
        <v>11</v>
      </c>
      <c r="N623" s="22" t="s">
        <v>7</v>
      </c>
    </row>
    <row r="624" spans="2:14">
      <c r="B624" s="16" t="s">
        <v>121</v>
      </c>
      <c r="C624" s="17" t="s">
        <v>163</v>
      </c>
      <c r="D624" s="18"/>
      <c r="E624" s="18" t="s">
        <v>224</v>
      </c>
      <c r="F624" s="17" t="s">
        <v>123</v>
      </c>
      <c r="G624" s="19" t="s">
        <v>387</v>
      </c>
      <c r="H624" s="19" t="s">
        <v>164</v>
      </c>
      <c r="I624" s="17" t="s">
        <v>125</v>
      </c>
      <c r="J624" s="20">
        <v>5864883</v>
      </c>
      <c r="K624" s="21">
        <v>4012054</v>
      </c>
      <c r="L624" s="20">
        <v>4031158.98</v>
      </c>
      <c r="M624" s="21">
        <v>11</v>
      </c>
      <c r="N624" s="22" t="s">
        <v>7</v>
      </c>
    </row>
    <row r="625" spans="2:14">
      <c r="B625" s="16" t="s">
        <v>121</v>
      </c>
      <c r="C625" s="17" t="s">
        <v>163</v>
      </c>
      <c r="D625" s="18"/>
      <c r="E625" s="18" t="s">
        <v>224</v>
      </c>
      <c r="F625" s="17" t="s">
        <v>123</v>
      </c>
      <c r="G625" s="19" t="s">
        <v>388</v>
      </c>
      <c r="H625" s="19" t="s">
        <v>164</v>
      </c>
      <c r="I625" s="17" t="s">
        <v>125</v>
      </c>
      <c r="J625" s="20">
        <v>29324381</v>
      </c>
      <c r="K625" s="21">
        <v>20186848</v>
      </c>
      <c r="L625" s="20">
        <v>20156534.539999999</v>
      </c>
      <c r="M625" s="21">
        <v>11</v>
      </c>
      <c r="N625" s="22" t="s">
        <v>7</v>
      </c>
    </row>
    <row r="626" spans="2:14">
      <c r="B626" s="16" t="s">
        <v>121</v>
      </c>
      <c r="C626" s="17" t="s">
        <v>163</v>
      </c>
      <c r="D626" s="18"/>
      <c r="E626" s="18" t="s">
        <v>224</v>
      </c>
      <c r="F626" s="17" t="s">
        <v>123</v>
      </c>
      <c r="G626" s="19" t="s">
        <v>389</v>
      </c>
      <c r="H626" s="19" t="s">
        <v>164</v>
      </c>
      <c r="I626" s="17" t="s">
        <v>125</v>
      </c>
      <c r="J626" s="20">
        <v>2932433</v>
      </c>
      <c r="K626" s="21">
        <v>2051835</v>
      </c>
      <c r="L626" s="20">
        <v>2015548.62</v>
      </c>
      <c r="M626" s="21">
        <v>11</v>
      </c>
      <c r="N626" s="22" t="s">
        <v>7</v>
      </c>
    </row>
    <row r="627" spans="2:14">
      <c r="B627" s="16" t="s">
        <v>121</v>
      </c>
      <c r="C627" s="17" t="s">
        <v>163</v>
      </c>
      <c r="D627" s="18"/>
      <c r="E627" s="18" t="s">
        <v>224</v>
      </c>
      <c r="F627" s="17" t="s">
        <v>123</v>
      </c>
      <c r="G627" s="19" t="s">
        <v>390</v>
      </c>
      <c r="H627" s="19" t="s">
        <v>165</v>
      </c>
      <c r="I627" s="17" t="s">
        <v>125</v>
      </c>
      <c r="J627" s="20">
        <v>30235616</v>
      </c>
      <c r="K627" s="21">
        <v>24586300</v>
      </c>
      <c r="L627" s="20">
        <v>25181468.77</v>
      </c>
      <c r="M627" s="21">
        <v>10.5</v>
      </c>
      <c r="N627" s="22" t="s">
        <v>7</v>
      </c>
    </row>
    <row r="628" spans="2:14">
      <c r="B628" s="16" t="s">
        <v>121</v>
      </c>
      <c r="C628" s="17" t="s">
        <v>163</v>
      </c>
      <c r="D628" s="18"/>
      <c r="E628" s="18" t="s">
        <v>224</v>
      </c>
      <c r="F628" s="17" t="s">
        <v>123</v>
      </c>
      <c r="G628" s="19" t="s">
        <v>391</v>
      </c>
      <c r="H628" s="19" t="s">
        <v>166</v>
      </c>
      <c r="I628" s="17" t="s">
        <v>125</v>
      </c>
      <c r="J628" s="20">
        <v>223630834</v>
      </c>
      <c r="K628" s="21">
        <v>175551428</v>
      </c>
      <c r="L628" s="20">
        <v>175386072.66999999</v>
      </c>
      <c r="M628" s="21">
        <v>11.5</v>
      </c>
      <c r="N628" s="22" t="s">
        <v>7</v>
      </c>
    </row>
    <row r="629" spans="2:14">
      <c r="B629" s="16" t="s">
        <v>121</v>
      </c>
      <c r="C629" s="17" t="s">
        <v>163</v>
      </c>
      <c r="D629" s="18"/>
      <c r="E629" s="18" t="s">
        <v>224</v>
      </c>
      <c r="F629" s="17" t="s">
        <v>123</v>
      </c>
      <c r="G629" s="19" t="s">
        <v>392</v>
      </c>
      <c r="H629" s="19" t="s">
        <v>166</v>
      </c>
      <c r="I629" s="17" t="s">
        <v>125</v>
      </c>
      <c r="J629" s="20">
        <v>198073007</v>
      </c>
      <c r="K629" s="21">
        <v>155537229</v>
      </c>
      <c r="L629" s="20">
        <v>155341987.63</v>
      </c>
      <c r="M629" s="21">
        <v>11.5</v>
      </c>
      <c r="N629" s="22" t="s">
        <v>7</v>
      </c>
    </row>
    <row r="630" spans="2:14">
      <c r="B630" s="16" t="s">
        <v>121</v>
      </c>
      <c r="C630" s="17" t="s">
        <v>163</v>
      </c>
      <c r="D630" s="18"/>
      <c r="E630" s="18" t="s">
        <v>224</v>
      </c>
      <c r="F630" s="17" t="s">
        <v>123</v>
      </c>
      <c r="G630" s="19" t="s">
        <v>393</v>
      </c>
      <c r="H630" s="19" t="s">
        <v>165</v>
      </c>
      <c r="I630" s="17" t="s">
        <v>125</v>
      </c>
      <c r="J630" s="20">
        <v>165654523</v>
      </c>
      <c r="K630" s="21">
        <v>140563836</v>
      </c>
      <c r="L630" s="20">
        <v>142937233.41</v>
      </c>
      <c r="M630" s="21">
        <v>10.5</v>
      </c>
      <c r="N630" s="22" t="s">
        <v>7</v>
      </c>
    </row>
    <row r="631" spans="2:14">
      <c r="B631" s="16" t="s">
        <v>121</v>
      </c>
      <c r="C631" s="17" t="s">
        <v>163</v>
      </c>
      <c r="D631" s="18"/>
      <c r="E631" s="18" t="s">
        <v>224</v>
      </c>
      <c r="F631" s="17" t="s">
        <v>123</v>
      </c>
      <c r="G631" s="19" t="s">
        <v>394</v>
      </c>
      <c r="H631" s="19" t="s">
        <v>167</v>
      </c>
      <c r="I631" s="17" t="s">
        <v>125</v>
      </c>
      <c r="J631" s="20">
        <v>154039039</v>
      </c>
      <c r="K631" s="21">
        <v>102165753</v>
      </c>
      <c r="L631" s="20">
        <v>102799409.89</v>
      </c>
      <c r="M631" s="21">
        <v>12.75</v>
      </c>
      <c r="N631" s="22" t="s">
        <v>7</v>
      </c>
    </row>
    <row r="632" spans="2:14">
      <c r="B632" s="16" t="s">
        <v>121</v>
      </c>
      <c r="C632" s="17" t="s">
        <v>163</v>
      </c>
      <c r="D632" s="18"/>
      <c r="E632" s="18" t="s">
        <v>224</v>
      </c>
      <c r="F632" s="17" t="s">
        <v>123</v>
      </c>
      <c r="G632" s="19" t="s">
        <v>395</v>
      </c>
      <c r="H632" s="19" t="s">
        <v>164</v>
      </c>
      <c r="I632" s="17" t="s">
        <v>125</v>
      </c>
      <c r="J632" s="20">
        <v>73349098</v>
      </c>
      <c r="K632" s="21">
        <v>53878493</v>
      </c>
      <c r="L632" s="20">
        <v>53415789.090000004</v>
      </c>
      <c r="M632" s="21">
        <v>11</v>
      </c>
      <c r="N632" s="22" t="s">
        <v>7</v>
      </c>
    </row>
    <row r="633" spans="2:14">
      <c r="B633" s="16" t="s">
        <v>121</v>
      </c>
      <c r="C633" s="17" t="s">
        <v>163</v>
      </c>
      <c r="D633" s="18"/>
      <c r="E633" s="18" t="s">
        <v>224</v>
      </c>
      <c r="F633" s="17" t="s">
        <v>123</v>
      </c>
      <c r="G633" s="19" t="s">
        <v>396</v>
      </c>
      <c r="H633" s="19" t="s">
        <v>166</v>
      </c>
      <c r="I633" s="17" t="s">
        <v>125</v>
      </c>
      <c r="J633" s="20">
        <v>264790538</v>
      </c>
      <c r="K633" s="21">
        <v>218073281</v>
      </c>
      <c r="L633" s="20">
        <v>217650234.25999999</v>
      </c>
      <c r="M633" s="21">
        <v>11.5</v>
      </c>
      <c r="N633" s="22" t="s">
        <v>7</v>
      </c>
    </row>
    <row r="634" spans="2:14">
      <c r="B634" s="16" t="s">
        <v>121</v>
      </c>
      <c r="C634" s="17" t="s">
        <v>163</v>
      </c>
      <c r="D634" s="18"/>
      <c r="E634" s="18" t="s">
        <v>224</v>
      </c>
      <c r="F634" s="17" t="s">
        <v>123</v>
      </c>
      <c r="G634" s="19" t="s">
        <v>397</v>
      </c>
      <c r="H634" s="19" t="s">
        <v>166</v>
      </c>
      <c r="I634" s="17" t="s">
        <v>125</v>
      </c>
      <c r="J634" s="20">
        <v>244046581</v>
      </c>
      <c r="K634" s="21">
        <v>201052199</v>
      </c>
      <c r="L634" s="20">
        <v>200599524.34</v>
      </c>
      <c r="M634" s="21">
        <v>11.5</v>
      </c>
      <c r="N634" s="22" t="s">
        <v>7</v>
      </c>
    </row>
    <row r="635" spans="2:14">
      <c r="B635" s="16" t="s">
        <v>121</v>
      </c>
      <c r="C635" s="17" t="s">
        <v>168</v>
      </c>
      <c r="D635" s="18"/>
      <c r="E635" s="18" t="s">
        <v>256</v>
      </c>
      <c r="F635" s="17" t="s">
        <v>123</v>
      </c>
      <c r="G635" s="19" t="s">
        <v>742</v>
      </c>
      <c r="H635" s="19" t="s">
        <v>743</v>
      </c>
      <c r="I635" s="17" t="s">
        <v>125</v>
      </c>
      <c r="J635" s="20">
        <v>3740466</v>
      </c>
      <c r="K635" s="21">
        <v>3011752</v>
      </c>
      <c r="L635" s="20">
        <v>3072212.22</v>
      </c>
      <c r="M635" s="21">
        <v>11</v>
      </c>
      <c r="N635" s="22" t="s">
        <v>7</v>
      </c>
    </row>
    <row r="636" spans="2:14">
      <c r="B636" s="16" t="s">
        <v>121</v>
      </c>
      <c r="C636" s="17" t="s">
        <v>168</v>
      </c>
      <c r="D636" s="18"/>
      <c r="E636" s="18" t="s">
        <v>256</v>
      </c>
      <c r="F636" s="17" t="s">
        <v>123</v>
      </c>
      <c r="G636" s="19" t="s">
        <v>744</v>
      </c>
      <c r="H636" s="19" t="s">
        <v>743</v>
      </c>
      <c r="I636" s="17" t="s">
        <v>125</v>
      </c>
      <c r="J636" s="20">
        <v>14961864</v>
      </c>
      <c r="K636" s="21">
        <v>12050631</v>
      </c>
      <c r="L636" s="20">
        <v>12288849.439999999</v>
      </c>
      <c r="M636" s="21">
        <v>11</v>
      </c>
      <c r="N636" s="22" t="s">
        <v>7</v>
      </c>
    </row>
    <row r="637" spans="2:14">
      <c r="B637" s="16" t="s">
        <v>121</v>
      </c>
      <c r="C637" s="17" t="s">
        <v>168</v>
      </c>
      <c r="D637" s="18"/>
      <c r="E637" s="18" t="s">
        <v>256</v>
      </c>
      <c r="F637" s="17" t="s">
        <v>123</v>
      </c>
      <c r="G637" s="19" t="s">
        <v>745</v>
      </c>
      <c r="H637" s="19" t="s">
        <v>743</v>
      </c>
      <c r="I637" s="17" t="s">
        <v>125</v>
      </c>
      <c r="J637" s="20">
        <v>2493641</v>
      </c>
      <c r="K637" s="21">
        <v>2012055</v>
      </c>
      <c r="L637" s="20">
        <v>2048141.73</v>
      </c>
      <c r="M637" s="21">
        <v>11</v>
      </c>
      <c r="N637" s="22" t="s">
        <v>7</v>
      </c>
    </row>
    <row r="638" spans="2:14">
      <c r="B638" s="16" t="s">
        <v>121</v>
      </c>
      <c r="C638" s="17" t="s">
        <v>168</v>
      </c>
      <c r="D638" s="18"/>
      <c r="E638" s="18" t="s">
        <v>256</v>
      </c>
      <c r="F638" s="17" t="s">
        <v>123</v>
      </c>
      <c r="G638" s="19" t="s">
        <v>746</v>
      </c>
      <c r="H638" s="19" t="s">
        <v>743</v>
      </c>
      <c r="I638" s="17" t="s">
        <v>125</v>
      </c>
      <c r="J638" s="20">
        <v>1246825</v>
      </c>
      <c r="K638" s="21">
        <v>1008439</v>
      </c>
      <c r="L638" s="20">
        <v>1024071.61</v>
      </c>
      <c r="M638" s="21">
        <v>11</v>
      </c>
      <c r="N638" s="22" t="s">
        <v>7</v>
      </c>
    </row>
    <row r="639" spans="2:14">
      <c r="B639" s="16" t="s">
        <v>121</v>
      </c>
      <c r="C639" s="17" t="s">
        <v>168</v>
      </c>
      <c r="D639" s="18"/>
      <c r="E639" s="18" t="s">
        <v>256</v>
      </c>
      <c r="F639" s="17" t="s">
        <v>123</v>
      </c>
      <c r="G639" s="19" t="s">
        <v>747</v>
      </c>
      <c r="H639" s="19" t="s">
        <v>743</v>
      </c>
      <c r="I639" s="17" t="s">
        <v>125</v>
      </c>
      <c r="J639" s="20">
        <v>4987291</v>
      </c>
      <c r="K639" s="21">
        <v>4040986</v>
      </c>
      <c r="L639" s="20">
        <v>4096285.99</v>
      </c>
      <c r="M639" s="21">
        <v>11</v>
      </c>
      <c r="N639" s="22" t="s">
        <v>7</v>
      </c>
    </row>
    <row r="640" spans="2:14">
      <c r="B640" s="16" t="s">
        <v>121</v>
      </c>
      <c r="C640" s="17" t="s">
        <v>168</v>
      </c>
      <c r="D640" s="18"/>
      <c r="E640" s="18" t="s">
        <v>256</v>
      </c>
      <c r="F640" s="17" t="s">
        <v>123</v>
      </c>
      <c r="G640" s="19" t="s">
        <v>748</v>
      </c>
      <c r="H640" s="19" t="s">
        <v>743</v>
      </c>
      <c r="I640" s="17" t="s">
        <v>125</v>
      </c>
      <c r="J640" s="20">
        <v>3740466</v>
      </c>
      <c r="K640" s="21">
        <v>3043397</v>
      </c>
      <c r="L640" s="20">
        <v>3072214.59</v>
      </c>
      <c r="M640" s="21">
        <v>11</v>
      </c>
      <c r="N640" s="22" t="s">
        <v>7</v>
      </c>
    </row>
    <row r="641" spans="2:14">
      <c r="B641" s="16" t="s">
        <v>121</v>
      </c>
      <c r="C641" s="17" t="s">
        <v>168</v>
      </c>
      <c r="D641" s="18"/>
      <c r="E641" s="18" t="s">
        <v>256</v>
      </c>
      <c r="F641" s="17" t="s">
        <v>123</v>
      </c>
      <c r="G641" s="19" t="s">
        <v>749</v>
      </c>
      <c r="H641" s="19" t="s">
        <v>743</v>
      </c>
      <c r="I641" s="17" t="s">
        <v>125</v>
      </c>
      <c r="J641" s="20">
        <v>64936437</v>
      </c>
      <c r="K641" s="21">
        <v>61012603</v>
      </c>
      <c r="L641" s="20">
        <v>61444479.880000003</v>
      </c>
      <c r="M641" s="21">
        <v>11</v>
      </c>
      <c r="N641" s="22" t="s">
        <v>7</v>
      </c>
    </row>
    <row r="642" spans="2:14">
      <c r="B642" s="16" t="s">
        <v>121</v>
      </c>
      <c r="C642" s="17" t="s">
        <v>168</v>
      </c>
      <c r="D642" s="18"/>
      <c r="E642" s="18" t="s">
        <v>256</v>
      </c>
      <c r="F642" s="17" t="s">
        <v>123</v>
      </c>
      <c r="G642" s="19" t="s">
        <v>412</v>
      </c>
      <c r="H642" s="19" t="s">
        <v>137</v>
      </c>
      <c r="I642" s="17" t="s">
        <v>125</v>
      </c>
      <c r="J642" s="20">
        <v>104136162</v>
      </c>
      <c r="K642" s="21">
        <v>90543699</v>
      </c>
      <c r="L642" s="20">
        <v>90979879.390000001</v>
      </c>
      <c r="M642" s="21">
        <v>10.5</v>
      </c>
      <c r="N642" s="22" t="s">
        <v>7</v>
      </c>
    </row>
    <row r="643" spans="2:14">
      <c r="B643" s="16" t="s">
        <v>121</v>
      </c>
      <c r="C643" s="17" t="s">
        <v>168</v>
      </c>
      <c r="D643" s="18"/>
      <c r="E643" s="18" t="s">
        <v>256</v>
      </c>
      <c r="F643" s="17" t="s">
        <v>123</v>
      </c>
      <c r="G643" s="19" t="s">
        <v>750</v>
      </c>
      <c r="H643" s="19" t="s">
        <v>743</v>
      </c>
      <c r="I643" s="17" t="s">
        <v>125</v>
      </c>
      <c r="J643" s="20">
        <v>15411370</v>
      </c>
      <c r="K643" s="21">
        <v>15131096</v>
      </c>
      <c r="L643" s="20">
        <v>15361267.869999999</v>
      </c>
      <c r="M643" s="21">
        <v>11</v>
      </c>
      <c r="N643" s="22" t="s">
        <v>7</v>
      </c>
    </row>
    <row r="644" spans="2:14">
      <c r="B644" s="16" t="s">
        <v>121</v>
      </c>
      <c r="C644" s="17" t="s">
        <v>170</v>
      </c>
      <c r="D644" s="18" t="s">
        <v>751</v>
      </c>
      <c r="E644" s="18" t="s">
        <v>257</v>
      </c>
      <c r="F644" s="17" t="s">
        <v>123</v>
      </c>
      <c r="G644" s="19" t="s">
        <v>415</v>
      </c>
      <c r="H644" s="19" t="s">
        <v>171</v>
      </c>
      <c r="I644" s="17" t="s">
        <v>125</v>
      </c>
      <c r="J644" s="20">
        <v>1671793</v>
      </c>
      <c r="K644" s="21">
        <v>1014726</v>
      </c>
      <c r="L644" s="20">
        <v>1001503.42</v>
      </c>
      <c r="M644" s="21">
        <v>10.75</v>
      </c>
      <c r="N644" s="22" t="s">
        <v>7</v>
      </c>
    </row>
    <row r="645" spans="2:14">
      <c r="B645" s="16" t="s">
        <v>121</v>
      </c>
      <c r="C645" s="17" t="s">
        <v>170</v>
      </c>
      <c r="D645" s="18" t="s">
        <v>751</v>
      </c>
      <c r="E645" s="18" t="s">
        <v>257</v>
      </c>
      <c r="F645" s="17" t="s">
        <v>123</v>
      </c>
      <c r="G645" s="19" t="s">
        <v>416</v>
      </c>
      <c r="H645" s="19" t="s">
        <v>171</v>
      </c>
      <c r="I645" s="17" t="s">
        <v>125</v>
      </c>
      <c r="J645" s="20">
        <v>30092429</v>
      </c>
      <c r="K645" s="21">
        <v>18338659</v>
      </c>
      <c r="L645" s="20">
        <v>18026512.510000002</v>
      </c>
      <c r="M645" s="21">
        <v>10.75</v>
      </c>
      <c r="N645" s="22" t="s">
        <v>7</v>
      </c>
    </row>
    <row r="646" spans="2:14">
      <c r="B646" s="16" t="s">
        <v>121</v>
      </c>
      <c r="C646" s="17" t="s">
        <v>170</v>
      </c>
      <c r="D646" s="18" t="s">
        <v>751</v>
      </c>
      <c r="E646" s="18" t="s">
        <v>257</v>
      </c>
      <c r="F646" s="17" t="s">
        <v>123</v>
      </c>
      <c r="G646" s="19" t="s">
        <v>417</v>
      </c>
      <c r="H646" s="19" t="s">
        <v>171</v>
      </c>
      <c r="I646" s="17" t="s">
        <v>125</v>
      </c>
      <c r="J646" s="20">
        <v>8359009</v>
      </c>
      <c r="K646" s="21">
        <v>5095720</v>
      </c>
      <c r="L646" s="20">
        <v>5007486.43</v>
      </c>
      <c r="M646" s="21">
        <v>10.75</v>
      </c>
      <c r="N646" s="22" t="s">
        <v>7</v>
      </c>
    </row>
    <row r="647" spans="2:14">
      <c r="B647" s="16" t="s">
        <v>121</v>
      </c>
      <c r="C647" s="17" t="s">
        <v>170</v>
      </c>
      <c r="D647" s="18" t="s">
        <v>751</v>
      </c>
      <c r="E647" s="18" t="s">
        <v>257</v>
      </c>
      <c r="F647" s="17" t="s">
        <v>123</v>
      </c>
      <c r="G647" s="19" t="s">
        <v>418</v>
      </c>
      <c r="H647" s="19" t="s">
        <v>171</v>
      </c>
      <c r="I647" s="17" t="s">
        <v>125</v>
      </c>
      <c r="J647" s="20">
        <v>10030803</v>
      </c>
      <c r="K647" s="21">
        <v>6120164</v>
      </c>
      <c r="L647" s="20">
        <v>6008956.6500000004</v>
      </c>
      <c r="M647" s="21">
        <v>10.75</v>
      </c>
      <c r="N647" s="22" t="s">
        <v>7</v>
      </c>
    </row>
    <row r="648" spans="2:14">
      <c r="B648" s="16" t="s">
        <v>121</v>
      </c>
      <c r="C648" s="17" t="s">
        <v>170</v>
      </c>
      <c r="D648" s="18" t="s">
        <v>751</v>
      </c>
      <c r="E648" s="18" t="s">
        <v>257</v>
      </c>
      <c r="F648" s="17" t="s">
        <v>123</v>
      </c>
      <c r="G648" s="19" t="s">
        <v>419</v>
      </c>
      <c r="H648" s="19" t="s">
        <v>171</v>
      </c>
      <c r="I648" s="17" t="s">
        <v>125</v>
      </c>
      <c r="J648" s="20">
        <v>3343609</v>
      </c>
      <c r="K648" s="21">
        <v>2041752</v>
      </c>
      <c r="L648" s="20">
        <v>2002929.77</v>
      </c>
      <c r="M648" s="21">
        <v>10.75</v>
      </c>
      <c r="N648" s="22" t="s">
        <v>7</v>
      </c>
    </row>
    <row r="649" spans="2:14">
      <c r="B649" s="16" t="s">
        <v>121</v>
      </c>
      <c r="C649" s="17" t="s">
        <v>170</v>
      </c>
      <c r="D649" s="18" t="s">
        <v>751</v>
      </c>
      <c r="E649" s="18" t="s">
        <v>257</v>
      </c>
      <c r="F649" s="17" t="s">
        <v>123</v>
      </c>
      <c r="G649" s="19" t="s">
        <v>420</v>
      </c>
      <c r="H649" s="19" t="s">
        <v>171</v>
      </c>
      <c r="I649" s="17" t="s">
        <v>125</v>
      </c>
      <c r="J649" s="20">
        <v>6579992</v>
      </c>
      <c r="K649" s="21">
        <v>4002216</v>
      </c>
      <c r="L649" s="20">
        <v>4005693.46</v>
      </c>
      <c r="M649" s="21">
        <v>10.75</v>
      </c>
      <c r="N649" s="22" t="s">
        <v>7</v>
      </c>
    </row>
    <row r="650" spans="2:14">
      <c r="B650" s="16" t="s">
        <v>121</v>
      </c>
      <c r="C650" s="17" t="s">
        <v>170</v>
      </c>
      <c r="D650" s="18" t="s">
        <v>751</v>
      </c>
      <c r="E650" s="18" t="s">
        <v>257</v>
      </c>
      <c r="F650" s="17" t="s">
        <v>123</v>
      </c>
      <c r="G650" s="19" t="s">
        <v>421</v>
      </c>
      <c r="H650" s="19" t="s">
        <v>171</v>
      </c>
      <c r="I650" s="17" t="s">
        <v>125</v>
      </c>
      <c r="J650" s="20">
        <v>13160001</v>
      </c>
      <c r="K650" s="21">
        <v>8011782</v>
      </c>
      <c r="L650" s="20">
        <v>8011664.6799999997</v>
      </c>
      <c r="M650" s="21">
        <v>10.75</v>
      </c>
      <c r="N650" s="22" t="s">
        <v>7</v>
      </c>
    </row>
    <row r="651" spans="2:14">
      <c r="B651" s="16" t="s">
        <v>121</v>
      </c>
      <c r="C651" s="17" t="s">
        <v>170</v>
      </c>
      <c r="D651" s="18" t="s">
        <v>751</v>
      </c>
      <c r="E651" s="18" t="s">
        <v>257</v>
      </c>
      <c r="F651" s="17" t="s">
        <v>123</v>
      </c>
      <c r="G651" s="19" t="s">
        <v>422</v>
      </c>
      <c r="H651" s="19" t="s">
        <v>171</v>
      </c>
      <c r="I651" s="17" t="s">
        <v>125</v>
      </c>
      <c r="J651" s="20">
        <v>11515007</v>
      </c>
      <c r="K651" s="21">
        <v>6579437</v>
      </c>
      <c r="L651" s="20">
        <v>6628407.25</v>
      </c>
      <c r="M651" s="21">
        <v>10.75</v>
      </c>
      <c r="N651" s="22" t="s">
        <v>7</v>
      </c>
    </row>
    <row r="652" spans="2:14">
      <c r="B652" s="16" t="s">
        <v>121</v>
      </c>
      <c r="C652" s="17" t="s">
        <v>170</v>
      </c>
      <c r="D652" s="18" t="s">
        <v>751</v>
      </c>
      <c r="E652" s="18" t="s">
        <v>257</v>
      </c>
      <c r="F652" s="17" t="s">
        <v>123</v>
      </c>
      <c r="G652" s="19" t="s">
        <v>423</v>
      </c>
      <c r="H652" s="19" t="s">
        <v>171</v>
      </c>
      <c r="I652" s="17" t="s">
        <v>125</v>
      </c>
      <c r="J652" s="20">
        <v>8225002</v>
      </c>
      <c r="K652" s="21">
        <v>4712157</v>
      </c>
      <c r="L652" s="20">
        <v>4735682.42</v>
      </c>
      <c r="M652" s="21">
        <v>10.75</v>
      </c>
      <c r="N652" s="22" t="s">
        <v>7</v>
      </c>
    </row>
    <row r="653" spans="2:14">
      <c r="B653" s="16" t="s">
        <v>121</v>
      </c>
      <c r="C653" s="17" t="s">
        <v>170</v>
      </c>
      <c r="D653" s="18" t="s">
        <v>751</v>
      </c>
      <c r="E653" s="18" t="s">
        <v>257</v>
      </c>
      <c r="F653" s="17" t="s">
        <v>123</v>
      </c>
      <c r="G653" s="19" t="s">
        <v>424</v>
      </c>
      <c r="H653" s="19" t="s">
        <v>171</v>
      </c>
      <c r="I653" s="17" t="s">
        <v>125</v>
      </c>
      <c r="J653" s="20">
        <v>6579992</v>
      </c>
      <c r="K653" s="21">
        <v>4073040</v>
      </c>
      <c r="L653" s="20">
        <v>4006006.47</v>
      </c>
      <c r="M653" s="21">
        <v>10.75</v>
      </c>
      <c r="N653" s="22" t="s">
        <v>7</v>
      </c>
    </row>
    <row r="654" spans="2:14">
      <c r="B654" s="16" t="s">
        <v>121</v>
      </c>
      <c r="C654" s="17" t="s">
        <v>170</v>
      </c>
      <c r="D654" s="18" t="s">
        <v>751</v>
      </c>
      <c r="E654" s="18" t="s">
        <v>257</v>
      </c>
      <c r="F654" s="17" t="s">
        <v>123</v>
      </c>
      <c r="G654" s="19" t="s">
        <v>425</v>
      </c>
      <c r="H654" s="19" t="s">
        <v>171</v>
      </c>
      <c r="I654" s="17" t="s">
        <v>125</v>
      </c>
      <c r="J654" s="20">
        <v>9869995</v>
      </c>
      <c r="K654" s="21">
        <v>6114864</v>
      </c>
      <c r="L654" s="20">
        <v>6008993.1600000001</v>
      </c>
      <c r="M654" s="21">
        <v>10.75</v>
      </c>
      <c r="N654" s="22" t="s">
        <v>7</v>
      </c>
    </row>
    <row r="655" spans="2:14">
      <c r="B655" s="16" t="s">
        <v>121</v>
      </c>
      <c r="C655" s="17" t="s">
        <v>170</v>
      </c>
      <c r="D655" s="18" t="s">
        <v>751</v>
      </c>
      <c r="E655" s="18" t="s">
        <v>257</v>
      </c>
      <c r="F655" s="17" t="s">
        <v>123</v>
      </c>
      <c r="G655" s="19" t="s">
        <v>426</v>
      </c>
      <c r="H655" s="19" t="s">
        <v>171</v>
      </c>
      <c r="I655" s="17" t="s">
        <v>125</v>
      </c>
      <c r="J655" s="20">
        <v>117300519</v>
      </c>
      <c r="K655" s="21">
        <v>76369523</v>
      </c>
      <c r="L655" s="20">
        <v>75112802.760000005</v>
      </c>
      <c r="M655" s="21">
        <v>10.75</v>
      </c>
      <c r="N655" s="22" t="s">
        <v>7</v>
      </c>
    </row>
    <row r="656" spans="2:14">
      <c r="B656" s="16" t="s">
        <v>121</v>
      </c>
      <c r="C656" s="17" t="s">
        <v>170</v>
      </c>
      <c r="D656" s="18" t="s">
        <v>751</v>
      </c>
      <c r="E656" s="18" t="s">
        <v>257</v>
      </c>
      <c r="F656" s="17" t="s">
        <v>123</v>
      </c>
      <c r="G656" s="19" t="s">
        <v>427</v>
      </c>
      <c r="H656" s="19" t="s">
        <v>172</v>
      </c>
      <c r="I656" s="17" t="s">
        <v>125</v>
      </c>
      <c r="J656" s="20">
        <v>13330549</v>
      </c>
      <c r="K656" s="21">
        <v>10224658</v>
      </c>
      <c r="L656" s="20">
        <v>10013974.6</v>
      </c>
      <c r="M656" s="21">
        <v>10.25</v>
      </c>
      <c r="N656" s="22" t="s">
        <v>7</v>
      </c>
    </row>
    <row r="657" spans="2:14">
      <c r="B657" s="16" t="s">
        <v>121</v>
      </c>
      <c r="C657" s="17" t="s">
        <v>170</v>
      </c>
      <c r="D657" s="18" t="s">
        <v>751</v>
      </c>
      <c r="E657" s="18" t="s">
        <v>257</v>
      </c>
      <c r="F657" s="17" t="s">
        <v>123</v>
      </c>
      <c r="G657" s="19" t="s">
        <v>428</v>
      </c>
      <c r="H657" s="19" t="s">
        <v>172</v>
      </c>
      <c r="I657" s="17" t="s">
        <v>125</v>
      </c>
      <c r="J657" s="20">
        <v>104600004</v>
      </c>
      <c r="K657" s="21">
        <v>80921098</v>
      </c>
      <c r="L657" s="20">
        <v>80114522.950000003</v>
      </c>
      <c r="M657" s="21">
        <v>10.25</v>
      </c>
      <c r="N657" s="22" t="s">
        <v>7</v>
      </c>
    </row>
    <row r="658" spans="2:14">
      <c r="B658" s="16" t="s">
        <v>121</v>
      </c>
      <c r="C658" s="17" t="s">
        <v>170</v>
      </c>
      <c r="D658" s="18" t="s">
        <v>751</v>
      </c>
      <c r="E658" s="18" t="s">
        <v>257</v>
      </c>
      <c r="F658" s="17" t="s">
        <v>123</v>
      </c>
      <c r="G658" s="19" t="s">
        <v>429</v>
      </c>
      <c r="H658" s="19" t="s">
        <v>172</v>
      </c>
      <c r="I658" s="17" t="s">
        <v>125</v>
      </c>
      <c r="J658" s="20">
        <v>32687501</v>
      </c>
      <c r="K658" s="21">
        <v>25561644</v>
      </c>
      <c r="L658" s="20">
        <v>25034994.489999998</v>
      </c>
      <c r="M658" s="21">
        <v>10.25</v>
      </c>
      <c r="N658" s="22" t="s">
        <v>7</v>
      </c>
    </row>
    <row r="659" spans="2:14">
      <c r="B659" s="16" t="s">
        <v>121</v>
      </c>
      <c r="C659" s="17" t="s">
        <v>170</v>
      </c>
      <c r="D659" s="18" t="s">
        <v>751</v>
      </c>
      <c r="E659" s="18" t="s">
        <v>257</v>
      </c>
      <c r="F659" s="17" t="s">
        <v>123</v>
      </c>
      <c r="G659" s="19" t="s">
        <v>430</v>
      </c>
      <c r="H659" s="19" t="s">
        <v>172</v>
      </c>
      <c r="I659" s="17" t="s">
        <v>125</v>
      </c>
      <c r="J659" s="20">
        <v>32055652</v>
      </c>
      <c r="K659" s="21">
        <v>25000000</v>
      </c>
      <c r="L659" s="20">
        <v>25034421.25</v>
      </c>
      <c r="M659" s="21">
        <v>10.25</v>
      </c>
      <c r="N659" s="22" t="s">
        <v>7</v>
      </c>
    </row>
    <row r="660" spans="2:14">
      <c r="B660" s="16" t="s">
        <v>121</v>
      </c>
      <c r="C660" s="17" t="s">
        <v>170</v>
      </c>
      <c r="D660" s="18" t="s">
        <v>751</v>
      </c>
      <c r="E660" s="18" t="s">
        <v>257</v>
      </c>
      <c r="F660" s="17" t="s">
        <v>123</v>
      </c>
      <c r="G660" s="19" t="s">
        <v>431</v>
      </c>
      <c r="H660" s="19" t="s">
        <v>172</v>
      </c>
      <c r="I660" s="17" t="s">
        <v>125</v>
      </c>
      <c r="J660" s="20">
        <v>339301237</v>
      </c>
      <c r="K660" s="21">
        <v>270834040</v>
      </c>
      <c r="L660" s="20">
        <v>270379642.66000003</v>
      </c>
      <c r="M660" s="21">
        <v>10.25</v>
      </c>
      <c r="N660" s="22" t="s">
        <v>7</v>
      </c>
    </row>
    <row r="661" spans="2:14">
      <c r="B661" s="16" t="s">
        <v>121</v>
      </c>
      <c r="C661" s="17" t="s">
        <v>170</v>
      </c>
      <c r="D661" s="18" t="s">
        <v>751</v>
      </c>
      <c r="E661" s="18" t="s">
        <v>257</v>
      </c>
      <c r="F661" s="17" t="s">
        <v>123</v>
      </c>
      <c r="G661" s="19" t="s">
        <v>432</v>
      </c>
      <c r="H661" s="19" t="s">
        <v>171</v>
      </c>
      <c r="I661" s="17" t="s">
        <v>125</v>
      </c>
      <c r="J661" s="20">
        <v>17806761</v>
      </c>
      <c r="K661" s="21">
        <v>12243863</v>
      </c>
      <c r="L661" s="20">
        <v>12018073.939999999</v>
      </c>
      <c r="M661" s="21">
        <v>10.75</v>
      </c>
      <c r="N661" s="22" t="s">
        <v>7</v>
      </c>
    </row>
    <row r="662" spans="2:14">
      <c r="B662" s="16" t="s">
        <v>121</v>
      </c>
      <c r="C662" s="17" t="s">
        <v>170</v>
      </c>
      <c r="D662" s="18" t="s">
        <v>751</v>
      </c>
      <c r="E662" s="18" t="s">
        <v>257</v>
      </c>
      <c r="F662" s="17" t="s">
        <v>123</v>
      </c>
      <c r="G662" s="19" t="s">
        <v>433</v>
      </c>
      <c r="H662" s="19" t="s">
        <v>173</v>
      </c>
      <c r="I662" s="17" t="s">
        <v>125</v>
      </c>
      <c r="J662" s="20">
        <v>133425948</v>
      </c>
      <c r="K662" s="21">
        <v>91575917</v>
      </c>
      <c r="L662" s="20">
        <v>93418057.939999998</v>
      </c>
      <c r="M662" s="21">
        <v>11</v>
      </c>
      <c r="N662" s="22" t="s">
        <v>7</v>
      </c>
    </row>
    <row r="663" spans="2:14">
      <c r="B663" s="16" t="s">
        <v>121</v>
      </c>
      <c r="C663" s="17" t="s">
        <v>174</v>
      </c>
      <c r="D663" s="18"/>
      <c r="E663" s="18" t="s">
        <v>257</v>
      </c>
      <c r="F663" s="17" t="s">
        <v>123</v>
      </c>
      <c r="G663" s="19" t="s">
        <v>440</v>
      </c>
      <c r="H663" s="19" t="s">
        <v>175</v>
      </c>
      <c r="I663" s="17" t="s">
        <v>125</v>
      </c>
      <c r="J663" s="20">
        <v>164457880</v>
      </c>
      <c r="K663" s="21">
        <v>115000002</v>
      </c>
      <c r="L663" s="20">
        <v>115142984.09999999</v>
      </c>
      <c r="M663" s="21">
        <v>11.5</v>
      </c>
      <c r="N663" s="22" t="s">
        <v>7</v>
      </c>
    </row>
    <row r="664" spans="2:14">
      <c r="B664" s="16" t="s">
        <v>121</v>
      </c>
      <c r="C664" s="17" t="s">
        <v>174</v>
      </c>
      <c r="D664" s="18"/>
      <c r="E664" s="18" t="s">
        <v>257</v>
      </c>
      <c r="F664" s="17" t="s">
        <v>123</v>
      </c>
      <c r="G664" s="19" t="s">
        <v>441</v>
      </c>
      <c r="H664" s="19" t="s">
        <v>176</v>
      </c>
      <c r="I664" s="17" t="s">
        <v>125</v>
      </c>
      <c r="J664" s="20">
        <v>303216446</v>
      </c>
      <c r="K664" s="21">
        <v>204531178</v>
      </c>
      <c r="L664" s="20">
        <v>206909272.21000001</v>
      </c>
      <c r="M664" s="21">
        <v>10.97</v>
      </c>
      <c r="N664" s="22" t="s">
        <v>7</v>
      </c>
    </row>
    <row r="665" spans="2:14">
      <c r="B665" s="16" t="s">
        <v>121</v>
      </c>
      <c r="C665" s="17" t="s">
        <v>174</v>
      </c>
      <c r="D665" s="18"/>
      <c r="E665" s="18" t="s">
        <v>257</v>
      </c>
      <c r="F665" s="17" t="s">
        <v>123</v>
      </c>
      <c r="G665" s="19" t="s">
        <v>442</v>
      </c>
      <c r="H665" s="19" t="s">
        <v>177</v>
      </c>
      <c r="I665" s="17" t="s">
        <v>125</v>
      </c>
      <c r="J665" s="20">
        <v>139555068</v>
      </c>
      <c r="K665" s="21">
        <v>106788942</v>
      </c>
      <c r="L665" s="20">
        <v>107101683.59999999</v>
      </c>
      <c r="M665" s="21">
        <v>10.82</v>
      </c>
      <c r="N665" s="22" t="s">
        <v>7</v>
      </c>
    </row>
    <row r="666" spans="2:14">
      <c r="B666" s="16" t="s">
        <v>128</v>
      </c>
      <c r="C666" s="17" t="s">
        <v>180</v>
      </c>
      <c r="D666" s="18"/>
      <c r="E666" s="18" t="s">
        <v>224</v>
      </c>
      <c r="F666" s="17" t="s">
        <v>123</v>
      </c>
      <c r="G666" s="19" t="s">
        <v>752</v>
      </c>
      <c r="H666" s="19" t="s">
        <v>753</v>
      </c>
      <c r="I666" s="17" t="s">
        <v>125</v>
      </c>
      <c r="J666" s="20">
        <v>6879109</v>
      </c>
      <c r="K666" s="21">
        <v>5029729</v>
      </c>
      <c r="L666" s="20">
        <v>5057321.37</v>
      </c>
      <c r="M666" s="21">
        <v>15.5</v>
      </c>
      <c r="N666" s="22" t="s">
        <v>7</v>
      </c>
    </row>
    <row r="667" spans="2:14">
      <c r="B667" s="16" t="s">
        <v>128</v>
      </c>
      <c r="C667" s="17" t="s">
        <v>180</v>
      </c>
      <c r="D667" s="18"/>
      <c r="E667" s="18" t="s">
        <v>224</v>
      </c>
      <c r="F667" s="17" t="s">
        <v>123</v>
      </c>
      <c r="G667" s="19" t="s">
        <v>754</v>
      </c>
      <c r="H667" s="19" t="s">
        <v>753</v>
      </c>
      <c r="I667" s="17" t="s">
        <v>125</v>
      </c>
      <c r="J667" s="20">
        <v>12382396</v>
      </c>
      <c r="K667" s="21">
        <v>9064973</v>
      </c>
      <c r="L667" s="20">
        <v>9103178.1099999994</v>
      </c>
      <c r="M667" s="21">
        <v>15.5</v>
      </c>
      <c r="N667" s="22" t="s">
        <v>7</v>
      </c>
    </row>
    <row r="668" spans="2:14">
      <c r="B668" s="16" t="s">
        <v>128</v>
      </c>
      <c r="C668" s="17" t="s">
        <v>180</v>
      </c>
      <c r="D668" s="18"/>
      <c r="E668" s="18" t="s">
        <v>224</v>
      </c>
      <c r="F668" s="17" t="s">
        <v>123</v>
      </c>
      <c r="G668" s="19" t="s">
        <v>755</v>
      </c>
      <c r="H668" s="19" t="s">
        <v>753</v>
      </c>
      <c r="I668" s="17" t="s">
        <v>125</v>
      </c>
      <c r="J668" s="20">
        <v>5503290</v>
      </c>
      <c r="K668" s="21">
        <v>4030577</v>
      </c>
      <c r="L668" s="20">
        <v>4045858.3</v>
      </c>
      <c r="M668" s="21">
        <v>15.5</v>
      </c>
      <c r="N668" s="22" t="s">
        <v>7</v>
      </c>
    </row>
    <row r="669" spans="2:14">
      <c r="B669" s="16" t="s">
        <v>128</v>
      </c>
      <c r="C669" s="17" t="s">
        <v>180</v>
      </c>
      <c r="D669" s="18"/>
      <c r="E669" s="18" t="s">
        <v>224</v>
      </c>
      <c r="F669" s="17" t="s">
        <v>123</v>
      </c>
      <c r="G669" s="19" t="s">
        <v>756</v>
      </c>
      <c r="H669" s="19" t="s">
        <v>753</v>
      </c>
      <c r="I669" s="17" t="s">
        <v>125</v>
      </c>
      <c r="J669" s="20">
        <v>5503290</v>
      </c>
      <c r="K669" s="21">
        <v>4035671</v>
      </c>
      <c r="L669" s="20">
        <v>4045856.47</v>
      </c>
      <c r="M669" s="21">
        <v>15.5</v>
      </c>
      <c r="N669" s="22" t="s">
        <v>7</v>
      </c>
    </row>
    <row r="670" spans="2:14">
      <c r="B670" s="16" t="s">
        <v>128</v>
      </c>
      <c r="C670" s="17" t="s">
        <v>180</v>
      </c>
      <c r="D670" s="18"/>
      <c r="E670" s="18" t="s">
        <v>224</v>
      </c>
      <c r="F670" s="17" t="s">
        <v>123</v>
      </c>
      <c r="G670" s="19" t="s">
        <v>757</v>
      </c>
      <c r="H670" s="19" t="s">
        <v>753</v>
      </c>
      <c r="I670" s="17" t="s">
        <v>125</v>
      </c>
      <c r="J670" s="20">
        <v>112167126</v>
      </c>
      <c r="K670" s="21">
        <v>90038222</v>
      </c>
      <c r="L670" s="20">
        <v>91031485.400000006</v>
      </c>
      <c r="M670" s="21">
        <v>15.5</v>
      </c>
      <c r="N670" s="22" t="s">
        <v>7</v>
      </c>
    </row>
    <row r="671" spans="2:14">
      <c r="B671" s="16" t="s">
        <v>128</v>
      </c>
      <c r="C671" s="17" t="s">
        <v>180</v>
      </c>
      <c r="D671" s="18"/>
      <c r="E671" s="18" t="s">
        <v>224</v>
      </c>
      <c r="F671" s="17" t="s">
        <v>123</v>
      </c>
      <c r="G671" s="19" t="s">
        <v>758</v>
      </c>
      <c r="H671" s="19" t="s">
        <v>753</v>
      </c>
      <c r="I671" s="17" t="s">
        <v>125</v>
      </c>
      <c r="J671" s="20">
        <v>109893370</v>
      </c>
      <c r="K671" s="21">
        <v>97198509</v>
      </c>
      <c r="L671" s="20">
        <v>94760382.469999999</v>
      </c>
      <c r="M671" s="21">
        <v>15.5</v>
      </c>
      <c r="N671" s="22" t="s">
        <v>7</v>
      </c>
    </row>
    <row r="672" spans="2:14">
      <c r="B672" s="16" t="s">
        <v>121</v>
      </c>
      <c r="C672" s="17" t="s">
        <v>181</v>
      </c>
      <c r="D672" s="18" t="s">
        <v>751</v>
      </c>
      <c r="E672" s="18" t="s">
        <v>224</v>
      </c>
      <c r="F672" s="17" t="s">
        <v>123</v>
      </c>
      <c r="G672" s="19" t="s">
        <v>451</v>
      </c>
      <c r="H672" s="19" t="s">
        <v>182</v>
      </c>
      <c r="I672" s="17" t="s">
        <v>125</v>
      </c>
      <c r="J672" s="20">
        <v>31975465</v>
      </c>
      <c r="K672" s="21">
        <v>15151029</v>
      </c>
      <c r="L672" s="20">
        <v>15150940.119999999</v>
      </c>
      <c r="M672" s="21">
        <v>12.25</v>
      </c>
      <c r="N672" s="22" t="s">
        <v>7</v>
      </c>
    </row>
    <row r="673" spans="2:14">
      <c r="B673" s="16" t="s">
        <v>121</v>
      </c>
      <c r="C673" s="17" t="s">
        <v>181</v>
      </c>
      <c r="D673" s="18" t="s">
        <v>751</v>
      </c>
      <c r="E673" s="18" t="s">
        <v>224</v>
      </c>
      <c r="F673" s="17" t="s">
        <v>123</v>
      </c>
      <c r="G673" s="19" t="s">
        <v>452</v>
      </c>
      <c r="H673" s="19" t="s">
        <v>183</v>
      </c>
      <c r="I673" s="17" t="s">
        <v>125</v>
      </c>
      <c r="J673" s="20">
        <v>20171243</v>
      </c>
      <c r="K673" s="21">
        <v>10024111</v>
      </c>
      <c r="L673" s="20">
        <v>10032925.5</v>
      </c>
      <c r="M673" s="21">
        <v>11</v>
      </c>
      <c r="N673" s="22" t="s">
        <v>7</v>
      </c>
    </row>
    <row r="674" spans="2:14">
      <c r="B674" s="16" t="s">
        <v>121</v>
      </c>
      <c r="C674" s="17" t="s">
        <v>181</v>
      </c>
      <c r="D674" s="18" t="s">
        <v>751</v>
      </c>
      <c r="E674" s="18" t="s">
        <v>224</v>
      </c>
      <c r="F674" s="17" t="s">
        <v>123</v>
      </c>
      <c r="G674" s="19" t="s">
        <v>453</v>
      </c>
      <c r="H674" s="19" t="s">
        <v>182</v>
      </c>
      <c r="I674" s="17" t="s">
        <v>125</v>
      </c>
      <c r="J674" s="20">
        <v>14921902</v>
      </c>
      <c r="K674" s="21">
        <v>7098673</v>
      </c>
      <c r="L674" s="20">
        <v>7070530.0800000001</v>
      </c>
      <c r="M674" s="21">
        <v>12.25</v>
      </c>
      <c r="N674" s="22" t="s">
        <v>7</v>
      </c>
    </row>
    <row r="675" spans="2:14">
      <c r="B675" s="16" t="s">
        <v>121</v>
      </c>
      <c r="C675" s="17" t="s">
        <v>181</v>
      </c>
      <c r="D675" s="18" t="s">
        <v>751</v>
      </c>
      <c r="E675" s="18" t="s">
        <v>224</v>
      </c>
      <c r="F675" s="17" t="s">
        <v>123</v>
      </c>
      <c r="G675" s="19" t="s">
        <v>454</v>
      </c>
      <c r="H675" s="19" t="s">
        <v>182</v>
      </c>
      <c r="I675" s="17" t="s">
        <v>125</v>
      </c>
      <c r="J675" s="20">
        <v>36238889</v>
      </c>
      <c r="K675" s="21">
        <v>17251039</v>
      </c>
      <c r="L675" s="20">
        <v>17171287.609999999</v>
      </c>
      <c r="M675" s="21">
        <v>12.25</v>
      </c>
      <c r="N675" s="22" t="s">
        <v>7</v>
      </c>
    </row>
    <row r="676" spans="2:14">
      <c r="B676" s="16" t="s">
        <v>121</v>
      </c>
      <c r="C676" s="17" t="s">
        <v>181</v>
      </c>
      <c r="D676" s="18" t="s">
        <v>751</v>
      </c>
      <c r="E676" s="18" t="s">
        <v>224</v>
      </c>
      <c r="F676" s="17" t="s">
        <v>123</v>
      </c>
      <c r="G676" s="19" t="s">
        <v>455</v>
      </c>
      <c r="H676" s="19" t="s">
        <v>184</v>
      </c>
      <c r="I676" s="17" t="s">
        <v>125</v>
      </c>
      <c r="J676" s="20">
        <v>18922866</v>
      </c>
      <c r="K676" s="21">
        <v>10250478</v>
      </c>
      <c r="L676" s="20">
        <v>10015091.35</v>
      </c>
      <c r="M676" s="21">
        <v>13.25</v>
      </c>
      <c r="N676" s="22" t="s">
        <v>7</v>
      </c>
    </row>
    <row r="677" spans="2:14">
      <c r="B677" s="16" t="s">
        <v>121</v>
      </c>
      <c r="C677" s="17" t="s">
        <v>181</v>
      </c>
      <c r="D677" s="18" t="s">
        <v>751</v>
      </c>
      <c r="E677" s="18" t="s">
        <v>224</v>
      </c>
      <c r="F677" s="17" t="s">
        <v>123</v>
      </c>
      <c r="G677" s="19" t="s">
        <v>456</v>
      </c>
      <c r="H677" s="19" t="s">
        <v>182</v>
      </c>
      <c r="I677" s="17" t="s">
        <v>125</v>
      </c>
      <c r="J677" s="20">
        <v>21008220</v>
      </c>
      <c r="K677" s="21">
        <v>10070481</v>
      </c>
      <c r="L677" s="20">
        <v>10100425.529999999</v>
      </c>
      <c r="M677" s="21">
        <v>12.25</v>
      </c>
      <c r="N677" s="22" t="s">
        <v>7</v>
      </c>
    </row>
    <row r="678" spans="2:14">
      <c r="B678" s="16" t="s">
        <v>121</v>
      </c>
      <c r="C678" s="17" t="s">
        <v>181</v>
      </c>
      <c r="D678" s="18" t="s">
        <v>751</v>
      </c>
      <c r="E678" s="18" t="s">
        <v>224</v>
      </c>
      <c r="F678" s="17" t="s">
        <v>123</v>
      </c>
      <c r="G678" s="19" t="s">
        <v>457</v>
      </c>
      <c r="H678" s="19" t="s">
        <v>184</v>
      </c>
      <c r="I678" s="17" t="s">
        <v>125</v>
      </c>
      <c r="J678" s="20">
        <v>14874028</v>
      </c>
      <c r="K678" s="21">
        <v>8238138</v>
      </c>
      <c r="L678" s="20">
        <v>8011752.1299999999</v>
      </c>
      <c r="M678" s="21">
        <v>13.25</v>
      </c>
      <c r="N678" s="22" t="s">
        <v>7</v>
      </c>
    </row>
    <row r="679" spans="2:14">
      <c r="B679" s="16" t="s">
        <v>121</v>
      </c>
      <c r="C679" s="17" t="s">
        <v>181</v>
      </c>
      <c r="D679" s="18" t="s">
        <v>751</v>
      </c>
      <c r="E679" s="18" t="s">
        <v>224</v>
      </c>
      <c r="F679" s="17" t="s">
        <v>123</v>
      </c>
      <c r="G679" s="19" t="s">
        <v>458</v>
      </c>
      <c r="H679" s="19" t="s">
        <v>182</v>
      </c>
      <c r="I679" s="17" t="s">
        <v>125</v>
      </c>
      <c r="J679" s="20">
        <v>103514048</v>
      </c>
      <c r="K679" s="21">
        <v>50671235</v>
      </c>
      <c r="L679" s="20">
        <v>50503675.530000001</v>
      </c>
      <c r="M679" s="21">
        <v>12.25</v>
      </c>
      <c r="N679" s="22" t="s">
        <v>7</v>
      </c>
    </row>
    <row r="680" spans="2:14">
      <c r="B680" s="16" t="s">
        <v>121</v>
      </c>
      <c r="C680" s="17" t="s">
        <v>181</v>
      </c>
      <c r="D680" s="18" t="s">
        <v>751</v>
      </c>
      <c r="E680" s="18" t="s">
        <v>224</v>
      </c>
      <c r="F680" s="17" t="s">
        <v>123</v>
      </c>
      <c r="G680" s="19" t="s">
        <v>459</v>
      </c>
      <c r="H680" s="19" t="s">
        <v>183</v>
      </c>
      <c r="I680" s="17" t="s">
        <v>125</v>
      </c>
      <c r="J680" s="20">
        <v>29429591</v>
      </c>
      <c r="K680" s="21">
        <v>14817537</v>
      </c>
      <c r="L680" s="20">
        <v>14772119.449999999</v>
      </c>
      <c r="M680" s="21">
        <v>11.37</v>
      </c>
      <c r="N680" s="22" t="s">
        <v>7</v>
      </c>
    </row>
    <row r="681" spans="2:14">
      <c r="B681" s="16" t="s">
        <v>121</v>
      </c>
      <c r="C681" s="17" t="s">
        <v>181</v>
      </c>
      <c r="D681" s="18" t="s">
        <v>751</v>
      </c>
      <c r="E681" s="18" t="s">
        <v>224</v>
      </c>
      <c r="F681" s="17" t="s">
        <v>123</v>
      </c>
      <c r="G681" s="19" t="s">
        <v>460</v>
      </c>
      <c r="H681" s="19" t="s">
        <v>185</v>
      </c>
      <c r="I681" s="17" t="s">
        <v>125</v>
      </c>
      <c r="J681" s="20">
        <v>28953867</v>
      </c>
      <c r="K681" s="21">
        <v>20509368</v>
      </c>
      <c r="L681" s="20">
        <v>20373030.149999999</v>
      </c>
      <c r="M681" s="21">
        <v>11.2</v>
      </c>
      <c r="N681" s="22" t="s">
        <v>7</v>
      </c>
    </row>
    <row r="682" spans="2:14">
      <c r="B682" s="16" t="s">
        <v>121</v>
      </c>
      <c r="C682" s="17" t="s">
        <v>181</v>
      </c>
      <c r="D682" s="18" t="s">
        <v>751</v>
      </c>
      <c r="E682" s="18" t="s">
        <v>224</v>
      </c>
      <c r="F682" s="17" t="s">
        <v>123</v>
      </c>
      <c r="G682" s="19" t="s">
        <v>461</v>
      </c>
      <c r="H682" s="19" t="s">
        <v>186</v>
      </c>
      <c r="I682" s="17" t="s">
        <v>125</v>
      </c>
      <c r="J682" s="20">
        <v>124216858</v>
      </c>
      <c r="K682" s="21">
        <v>61127672</v>
      </c>
      <c r="L682" s="20">
        <v>60604198.780000001</v>
      </c>
      <c r="M682" s="21">
        <v>12.25</v>
      </c>
      <c r="N682" s="22" t="s">
        <v>7</v>
      </c>
    </row>
    <row r="683" spans="2:14">
      <c r="B683" s="16" t="s">
        <v>121</v>
      </c>
      <c r="C683" s="17" t="s">
        <v>181</v>
      </c>
      <c r="D683" s="18" t="s">
        <v>751</v>
      </c>
      <c r="E683" s="18" t="s">
        <v>224</v>
      </c>
      <c r="F683" s="17" t="s">
        <v>123</v>
      </c>
      <c r="G683" s="19" t="s">
        <v>462</v>
      </c>
      <c r="H683" s="19" t="s">
        <v>184</v>
      </c>
      <c r="I683" s="17" t="s">
        <v>125</v>
      </c>
      <c r="J683" s="20">
        <v>100442064</v>
      </c>
      <c r="K683" s="21">
        <v>56357669</v>
      </c>
      <c r="L683" s="20">
        <v>55083442.530000001</v>
      </c>
      <c r="M683" s="21">
        <v>13.25</v>
      </c>
      <c r="N683" s="22" t="s">
        <v>7</v>
      </c>
    </row>
    <row r="684" spans="2:14">
      <c r="B684" s="16" t="s">
        <v>121</v>
      </c>
      <c r="C684" s="17" t="s">
        <v>181</v>
      </c>
      <c r="D684" s="18" t="s">
        <v>751</v>
      </c>
      <c r="E684" s="18" t="s">
        <v>224</v>
      </c>
      <c r="F684" s="17" t="s">
        <v>123</v>
      </c>
      <c r="G684" s="19" t="s">
        <v>463</v>
      </c>
      <c r="H684" s="19" t="s">
        <v>187</v>
      </c>
      <c r="I684" s="17" t="s">
        <v>125</v>
      </c>
      <c r="J684" s="20">
        <v>73934240</v>
      </c>
      <c r="K684" s="21">
        <v>50673973</v>
      </c>
      <c r="L684" s="20">
        <v>50639984.520000003</v>
      </c>
      <c r="M684" s="21">
        <v>12</v>
      </c>
      <c r="N684" s="22" t="s">
        <v>7</v>
      </c>
    </row>
    <row r="685" spans="2:14">
      <c r="B685" s="16" t="s">
        <v>121</v>
      </c>
      <c r="C685" s="17" t="s">
        <v>181</v>
      </c>
      <c r="D685" s="18" t="s">
        <v>751</v>
      </c>
      <c r="E685" s="18" t="s">
        <v>224</v>
      </c>
      <c r="F685" s="17" t="s">
        <v>123</v>
      </c>
      <c r="G685" s="19" t="s">
        <v>464</v>
      </c>
      <c r="H685" s="19" t="s">
        <v>184</v>
      </c>
      <c r="I685" s="17" t="s">
        <v>125</v>
      </c>
      <c r="J685" s="20">
        <v>1793179</v>
      </c>
      <c r="K685" s="21">
        <v>1007624</v>
      </c>
      <c r="L685" s="20">
        <v>1001508.91</v>
      </c>
      <c r="M685" s="21">
        <v>13.25</v>
      </c>
      <c r="N685" s="22" t="s">
        <v>7</v>
      </c>
    </row>
    <row r="686" spans="2:14">
      <c r="B686" s="16" t="s">
        <v>121</v>
      </c>
      <c r="C686" s="17" t="s">
        <v>181</v>
      </c>
      <c r="D686" s="18" t="s">
        <v>751</v>
      </c>
      <c r="E686" s="18" t="s">
        <v>224</v>
      </c>
      <c r="F686" s="17" t="s">
        <v>123</v>
      </c>
      <c r="G686" s="19" t="s">
        <v>465</v>
      </c>
      <c r="H686" s="19" t="s">
        <v>188</v>
      </c>
      <c r="I686" s="17" t="s">
        <v>125</v>
      </c>
      <c r="J686" s="20">
        <v>8010477</v>
      </c>
      <c r="K686" s="21">
        <v>5056713</v>
      </c>
      <c r="L686" s="20">
        <v>5048810.7699999996</v>
      </c>
      <c r="M686" s="21">
        <v>11.5</v>
      </c>
      <c r="N686" s="22" t="s">
        <v>7</v>
      </c>
    </row>
    <row r="687" spans="2:14">
      <c r="B687" s="16" t="s">
        <v>121</v>
      </c>
      <c r="C687" s="17" t="s">
        <v>181</v>
      </c>
      <c r="D687" s="18" t="s">
        <v>751</v>
      </c>
      <c r="E687" s="18" t="s">
        <v>224</v>
      </c>
      <c r="F687" s="17" t="s">
        <v>123</v>
      </c>
      <c r="G687" s="19" t="s">
        <v>466</v>
      </c>
      <c r="H687" s="19" t="s">
        <v>189</v>
      </c>
      <c r="I687" s="17" t="s">
        <v>125</v>
      </c>
      <c r="J687" s="20">
        <v>168903149</v>
      </c>
      <c r="K687" s="21">
        <v>145305892</v>
      </c>
      <c r="L687" s="20">
        <v>145174954.74000001</v>
      </c>
      <c r="M687" s="21">
        <v>11</v>
      </c>
      <c r="N687" s="22" t="s">
        <v>7</v>
      </c>
    </row>
    <row r="688" spans="2:14">
      <c r="B688" s="16" t="s">
        <v>121</v>
      </c>
      <c r="C688" s="17" t="s">
        <v>181</v>
      </c>
      <c r="D688" s="18" t="s">
        <v>751</v>
      </c>
      <c r="E688" s="18" t="s">
        <v>224</v>
      </c>
      <c r="F688" s="17" t="s">
        <v>123</v>
      </c>
      <c r="G688" s="19" t="s">
        <v>467</v>
      </c>
      <c r="H688" s="19" t="s">
        <v>184</v>
      </c>
      <c r="I688" s="17" t="s">
        <v>125</v>
      </c>
      <c r="J688" s="20">
        <v>8635577</v>
      </c>
      <c r="K688" s="21">
        <v>5150650</v>
      </c>
      <c r="L688" s="20">
        <v>5007350.22</v>
      </c>
      <c r="M688" s="21">
        <v>13.25</v>
      </c>
      <c r="N688" s="22" t="s">
        <v>7</v>
      </c>
    </row>
    <row r="689" spans="2:14">
      <c r="B689" s="16" t="s">
        <v>121</v>
      </c>
      <c r="C689" s="17" t="s">
        <v>190</v>
      </c>
      <c r="D689" s="18"/>
      <c r="E689" s="18" t="s">
        <v>224</v>
      </c>
      <c r="F689" s="17" t="s">
        <v>123</v>
      </c>
      <c r="G689" s="19" t="s">
        <v>475</v>
      </c>
      <c r="H689" s="19" t="s">
        <v>191</v>
      </c>
      <c r="I689" s="17" t="s">
        <v>125</v>
      </c>
      <c r="J689" s="20">
        <v>1490083</v>
      </c>
      <c r="K689" s="21">
        <v>1012821</v>
      </c>
      <c r="L689" s="20">
        <v>1022813.98</v>
      </c>
      <c r="M689" s="21">
        <v>13</v>
      </c>
      <c r="N689" s="22" t="s">
        <v>7</v>
      </c>
    </row>
    <row r="690" spans="2:14">
      <c r="B690" s="16" t="s">
        <v>121</v>
      </c>
      <c r="C690" s="17" t="s">
        <v>190</v>
      </c>
      <c r="D690" s="18"/>
      <c r="E690" s="18" t="s">
        <v>224</v>
      </c>
      <c r="F690" s="17" t="s">
        <v>123</v>
      </c>
      <c r="G690" s="19" t="s">
        <v>476</v>
      </c>
      <c r="H690" s="19" t="s">
        <v>191</v>
      </c>
      <c r="I690" s="17" t="s">
        <v>125</v>
      </c>
      <c r="J690" s="20">
        <v>1490083</v>
      </c>
      <c r="K690" s="21">
        <v>1022438</v>
      </c>
      <c r="L690" s="20">
        <v>1023410.63</v>
      </c>
      <c r="M690" s="21">
        <v>13</v>
      </c>
      <c r="N690" s="22" t="s">
        <v>7</v>
      </c>
    </row>
    <row r="691" spans="2:14">
      <c r="B691" s="16" t="s">
        <v>121</v>
      </c>
      <c r="C691" s="17" t="s">
        <v>190</v>
      </c>
      <c r="D691" s="18"/>
      <c r="E691" s="18" t="s">
        <v>224</v>
      </c>
      <c r="F691" s="17" t="s">
        <v>123</v>
      </c>
      <c r="G691" s="19" t="s">
        <v>477</v>
      </c>
      <c r="H691" s="19" t="s">
        <v>191</v>
      </c>
      <c r="I691" s="17" t="s">
        <v>125</v>
      </c>
      <c r="J691" s="20">
        <v>1490083</v>
      </c>
      <c r="K691" s="21">
        <v>1023863</v>
      </c>
      <c r="L691" s="20">
        <v>1023406.79</v>
      </c>
      <c r="M691" s="21">
        <v>13</v>
      </c>
      <c r="N691" s="22" t="s">
        <v>7</v>
      </c>
    </row>
    <row r="692" spans="2:14">
      <c r="B692" s="16" t="s">
        <v>121</v>
      </c>
      <c r="C692" s="17" t="s">
        <v>190</v>
      </c>
      <c r="D692" s="18"/>
      <c r="E692" s="18" t="s">
        <v>224</v>
      </c>
      <c r="F692" s="17" t="s">
        <v>123</v>
      </c>
      <c r="G692" s="19" t="s">
        <v>478</v>
      </c>
      <c r="H692" s="19" t="s">
        <v>191</v>
      </c>
      <c r="I692" s="17" t="s">
        <v>125</v>
      </c>
      <c r="J692" s="20">
        <v>2915344</v>
      </c>
      <c r="K692" s="21">
        <v>2008549</v>
      </c>
      <c r="L692" s="20">
        <v>2046780.77</v>
      </c>
      <c r="M692" s="21">
        <v>13</v>
      </c>
      <c r="N692" s="22" t="s">
        <v>7</v>
      </c>
    </row>
    <row r="693" spans="2:14">
      <c r="B693" s="16" t="s">
        <v>121</v>
      </c>
      <c r="C693" s="17" t="s">
        <v>190</v>
      </c>
      <c r="D693" s="18"/>
      <c r="E693" s="18" t="s">
        <v>224</v>
      </c>
      <c r="F693" s="17" t="s">
        <v>123</v>
      </c>
      <c r="G693" s="19" t="s">
        <v>479</v>
      </c>
      <c r="H693" s="19" t="s">
        <v>191</v>
      </c>
      <c r="I693" s="17" t="s">
        <v>125</v>
      </c>
      <c r="J693" s="20">
        <v>1457672</v>
      </c>
      <c r="K693" s="21">
        <v>1007125</v>
      </c>
      <c r="L693" s="20">
        <v>1023403.67</v>
      </c>
      <c r="M693" s="21">
        <v>13</v>
      </c>
      <c r="N693" s="22" t="s">
        <v>7</v>
      </c>
    </row>
    <row r="694" spans="2:14">
      <c r="B694" s="16" t="s">
        <v>121</v>
      </c>
      <c r="C694" s="17" t="s">
        <v>190</v>
      </c>
      <c r="D694" s="18"/>
      <c r="E694" s="18" t="s">
        <v>224</v>
      </c>
      <c r="F694" s="17" t="s">
        <v>123</v>
      </c>
      <c r="G694" s="19" t="s">
        <v>480</v>
      </c>
      <c r="H694" s="19" t="s">
        <v>192</v>
      </c>
      <c r="I694" s="17" t="s">
        <v>125</v>
      </c>
      <c r="J694" s="20">
        <v>3009725</v>
      </c>
      <c r="K694" s="21">
        <v>2026629</v>
      </c>
      <c r="L694" s="20">
        <v>2048729.15</v>
      </c>
      <c r="M694" s="21">
        <v>13.5</v>
      </c>
      <c r="N694" s="22" t="s">
        <v>7</v>
      </c>
    </row>
    <row r="695" spans="2:14">
      <c r="B695" s="16" t="s">
        <v>121</v>
      </c>
      <c r="C695" s="17" t="s">
        <v>190</v>
      </c>
      <c r="D695" s="18"/>
      <c r="E695" s="18" t="s">
        <v>224</v>
      </c>
      <c r="F695" s="17" t="s">
        <v>123</v>
      </c>
      <c r="G695" s="19" t="s">
        <v>481</v>
      </c>
      <c r="H695" s="19" t="s">
        <v>191</v>
      </c>
      <c r="I695" s="17" t="s">
        <v>125</v>
      </c>
      <c r="J695" s="20">
        <v>1457672</v>
      </c>
      <c r="K695" s="21">
        <v>1014602</v>
      </c>
      <c r="L695" s="20">
        <v>1023422.29</v>
      </c>
      <c r="M695" s="21">
        <v>13</v>
      </c>
      <c r="N695" s="22" t="s">
        <v>7</v>
      </c>
    </row>
    <row r="696" spans="2:14">
      <c r="B696" s="16" t="s">
        <v>121</v>
      </c>
      <c r="C696" s="17" t="s">
        <v>190</v>
      </c>
      <c r="D696" s="18"/>
      <c r="E696" s="18" t="s">
        <v>224</v>
      </c>
      <c r="F696" s="17" t="s">
        <v>123</v>
      </c>
      <c r="G696" s="19" t="s">
        <v>759</v>
      </c>
      <c r="H696" s="19" t="s">
        <v>760</v>
      </c>
      <c r="I696" s="17" t="s">
        <v>125</v>
      </c>
      <c r="J696" s="20">
        <v>8318630</v>
      </c>
      <c r="K696" s="21">
        <v>6920047</v>
      </c>
      <c r="L696" s="20">
        <v>6248077.0899999999</v>
      </c>
      <c r="M696" s="21">
        <v>15.5</v>
      </c>
      <c r="N696" s="22" t="s">
        <v>7</v>
      </c>
    </row>
    <row r="697" spans="2:14">
      <c r="B697" s="16" t="s">
        <v>121</v>
      </c>
      <c r="C697" s="17" t="s">
        <v>190</v>
      </c>
      <c r="D697" s="18"/>
      <c r="E697" s="18" t="s">
        <v>224</v>
      </c>
      <c r="F697" s="17" t="s">
        <v>123</v>
      </c>
      <c r="G697" s="19" t="s">
        <v>482</v>
      </c>
      <c r="H697" s="19" t="s">
        <v>191</v>
      </c>
      <c r="I697" s="17" t="s">
        <v>125</v>
      </c>
      <c r="J697" s="20">
        <v>2915344</v>
      </c>
      <c r="K697" s="21">
        <v>2044876</v>
      </c>
      <c r="L697" s="20">
        <v>2046831.19</v>
      </c>
      <c r="M697" s="21">
        <v>13</v>
      </c>
      <c r="N697" s="22" t="s">
        <v>7</v>
      </c>
    </row>
    <row r="698" spans="2:14">
      <c r="B698" s="16" t="s">
        <v>121</v>
      </c>
      <c r="C698" s="17" t="s">
        <v>190</v>
      </c>
      <c r="D698" s="18"/>
      <c r="E698" s="18" t="s">
        <v>224</v>
      </c>
      <c r="F698" s="17" t="s">
        <v>123</v>
      </c>
      <c r="G698" s="19" t="s">
        <v>483</v>
      </c>
      <c r="H698" s="19" t="s">
        <v>193</v>
      </c>
      <c r="I698" s="17" t="s">
        <v>125</v>
      </c>
      <c r="J698" s="20">
        <v>14890141</v>
      </c>
      <c r="K698" s="21">
        <v>10032054</v>
      </c>
      <c r="L698" s="20">
        <v>10014030.439999999</v>
      </c>
      <c r="M698" s="21">
        <v>13</v>
      </c>
      <c r="N698" s="22" t="s">
        <v>7</v>
      </c>
    </row>
    <row r="699" spans="2:14">
      <c r="B699" s="16" t="s">
        <v>121</v>
      </c>
      <c r="C699" s="17" t="s">
        <v>190</v>
      </c>
      <c r="D699" s="18"/>
      <c r="E699" s="18" t="s">
        <v>224</v>
      </c>
      <c r="F699" s="17" t="s">
        <v>123</v>
      </c>
      <c r="G699" s="19" t="s">
        <v>484</v>
      </c>
      <c r="H699" s="19" t="s">
        <v>191</v>
      </c>
      <c r="I699" s="17" t="s">
        <v>125</v>
      </c>
      <c r="J699" s="20">
        <v>2850522</v>
      </c>
      <c r="K699" s="21">
        <v>2004987</v>
      </c>
      <c r="L699" s="20">
        <v>2046766.49</v>
      </c>
      <c r="M699" s="21">
        <v>13</v>
      </c>
      <c r="N699" s="22" t="s">
        <v>7</v>
      </c>
    </row>
    <row r="700" spans="2:14">
      <c r="B700" s="16" t="s">
        <v>121</v>
      </c>
      <c r="C700" s="17" t="s">
        <v>190</v>
      </c>
      <c r="D700" s="18"/>
      <c r="E700" s="18" t="s">
        <v>224</v>
      </c>
      <c r="F700" s="17" t="s">
        <v>123</v>
      </c>
      <c r="G700" s="19" t="s">
        <v>485</v>
      </c>
      <c r="H700" s="19" t="s">
        <v>132</v>
      </c>
      <c r="I700" s="17" t="s">
        <v>125</v>
      </c>
      <c r="J700" s="20">
        <v>1475836</v>
      </c>
      <c r="K700" s="21">
        <v>1017809</v>
      </c>
      <c r="L700" s="20">
        <v>1001536.56</v>
      </c>
      <c r="M700" s="21">
        <v>13</v>
      </c>
      <c r="N700" s="22" t="s">
        <v>7</v>
      </c>
    </row>
    <row r="701" spans="2:14">
      <c r="B701" s="16" t="s">
        <v>121</v>
      </c>
      <c r="C701" s="17" t="s">
        <v>190</v>
      </c>
      <c r="D701" s="18"/>
      <c r="E701" s="18" t="s">
        <v>224</v>
      </c>
      <c r="F701" s="17" t="s">
        <v>123</v>
      </c>
      <c r="G701" s="19" t="s">
        <v>486</v>
      </c>
      <c r="H701" s="19" t="s">
        <v>191</v>
      </c>
      <c r="I701" s="17" t="s">
        <v>125</v>
      </c>
      <c r="J701" s="20">
        <v>1425261</v>
      </c>
      <c r="K701" s="21">
        <v>1009615</v>
      </c>
      <c r="L701" s="20">
        <v>1023417.43</v>
      </c>
      <c r="M701" s="21">
        <v>13</v>
      </c>
      <c r="N701" s="22" t="s">
        <v>7</v>
      </c>
    </row>
    <row r="702" spans="2:14">
      <c r="B702" s="16" t="s">
        <v>121</v>
      </c>
      <c r="C702" s="17" t="s">
        <v>190</v>
      </c>
      <c r="D702" s="18"/>
      <c r="E702" s="18" t="s">
        <v>224</v>
      </c>
      <c r="F702" s="17" t="s">
        <v>123</v>
      </c>
      <c r="G702" s="19" t="s">
        <v>487</v>
      </c>
      <c r="H702" s="19" t="s">
        <v>193</v>
      </c>
      <c r="I702" s="17" t="s">
        <v>125</v>
      </c>
      <c r="J702" s="20">
        <v>20846187</v>
      </c>
      <c r="K702" s="21">
        <v>14373972</v>
      </c>
      <c r="L702" s="20">
        <v>14019894.82</v>
      </c>
      <c r="M702" s="21">
        <v>13</v>
      </c>
      <c r="N702" s="22" t="s">
        <v>7</v>
      </c>
    </row>
    <row r="703" spans="2:14">
      <c r="B703" s="16" t="s">
        <v>121</v>
      </c>
      <c r="C703" s="17" t="s">
        <v>190</v>
      </c>
      <c r="D703" s="18"/>
      <c r="E703" s="18" t="s">
        <v>224</v>
      </c>
      <c r="F703" s="17" t="s">
        <v>123</v>
      </c>
      <c r="G703" s="19" t="s">
        <v>488</v>
      </c>
      <c r="H703" s="19" t="s">
        <v>191</v>
      </c>
      <c r="I703" s="17" t="s">
        <v>125</v>
      </c>
      <c r="J703" s="20">
        <v>14252608</v>
      </c>
      <c r="K703" s="21">
        <v>10263561</v>
      </c>
      <c r="L703" s="20">
        <v>10234060.6</v>
      </c>
      <c r="M703" s="21">
        <v>13</v>
      </c>
      <c r="N703" s="22" t="s">
        <v>7</v>
      </c>
    </row>
    <row r="704" spans="2:14">
      <c r="B704" s="16" t="s">
        <v>121</v>
      </c>
      <c r="C704" s="17" t="s">
        <v>190</v>
      </c>
      <c r="D704" s="18"/>
      <c r="E704" s="18" t="s">
        <v>224</v>
      </c>
      <c r="F704" s="17" t="s">
        <v>123</v>
      </c>
      <c r="G704" s="19" t="s">
        <v>489</v>
      </c>
      <c r="H704" s="19" t="s">
        <v>132</v>
      </c>
      <c r="I704" s="17" t="s">
        <v>125</v>
      </c>
      <c r="J704" s="20">
        <v>17321101</v>
      </c>
      <c r="K704" s="21">
        <v>12085480</v>
      </c>
      <c r="L704" s="20">
        <v>12018179.75</v>
      </c>
      <c r="M704" s="21">
        <v>13</v>
      </c>
      <c r="N704" s="22" t="s">
        <v>7</v>
      </c>
    </row>
    <row r="705" spans="2:14">
      <c r="B705" s="16" t="s">
        <v>121</v>
      </c>
      <c r="C705" s="17" t="s">
        <v>190</v>
      </c>
      <c r="D705" s="18"/>
      <c r="E705" s="18" t="s">
        <v>224</v>
      </c>
      <c r="F705" s="17" t="s">
        <v>123</v>
      </c>
      <c r="G705" s="19" t="s">
        <v>490</v>
      </c>
      <c r="H705" s="19" t="s">
        <v>191</v>
      </c>
      <c r="I705" s="17" t="s">
        <v>125</v>
      </c>
      <c r="J705" s="20">
        <v>13928498</v>
      </c>
      <c r="K705" s="21">
        <v>10053426</v>
      </c>
      <c r="L705" s="20">
        <v>10234038.789999999</v>
      </c>
      <c r="M705" s="21">
        <v>13</v>
      </c>
      <c r="N705" s="22" t="s">
        <v>7</v>
      </c>
    </row>
    <row r="706" spans="2:14">
      <c r="B706" s="16" t="s">
        <v>121</v>
      </c>
      <c r="C706" s="17" t="s">
        <v>190</v>
      </c>
      <c r="D706" s="18"/>
      <c r="E706" s="18" t="s">
        <v>224</v>
      </c>
      <c r="F706" s="17" t="s">
        <v>123</v>
      </c>
      <c r="G706" s="19" t="s">
        <v>491</v>
      </c>
      <c r="H706" s="19" t="s">
        <v>192</v>
      </c>
      <c r="I706" s="17" t="s">
        <v>125</v>
      </c>
      <c r="J706" s="20">
        <v>21563219</v>
      </c>
      <c r="K706" s="21">
        <v>15030127</v>
      </c>
      <c r="L706" s="20">
        <v>15259506.449999999</v>
      </c>
      <c r="M706" s="21">
        <v>13.5</v>
      </c>
      <c r="N706" s="22" t="s">
        <v>7</v>
      </c>
    </row>
    <row r="707" spans="2:14">
      <c r="B707" s="16" t="s">
        <v>121</v>
      </c>
      <c r="C707" s="17" t="s">
        <v>190</v>
      </c>
      <c r="D707" s="18"/>
      <c r="E707" s="18" t="s">
        <v>224</v>
      </c>
      <c r="F707" s="17" t="s">
        <v>123</v>
      </c>
      <c r="G707" s="19" t="s">
        <v>492</v>
      </c>
      <c r="H707" s="19" t="s">
        <v>192</v>
      </c>
      <c r="I707" s="17" t="s">
        <v>125</v>
      </c>
      <c r="J707" s="20">
        <v>25875868</v>
      </c>
      <c r="K707" s="21">
        <v>18082756</v>
      </c>
      <c r="L707" s="20">
        <v>18310808.129999999</v>
      </c>
      <c r="M707" s="21">
        <v>13.5</v>
      </c>
      <c r="N707" s="22" t="s">
        <v>7</v>
      </c>
    </row>
    <row r="708" spans="2:14">
      <c r="B708" s="16" t="s">
        <v>121</v>
      </c>
      <c r="C708" s="17" t="s">
        <v>190</v>
      </c>
      <c r="D708" s="18"/>
      <c r="E708" s="18" t="s">
        <v>224</v>
      </c>
      <c r="F708" s="17" t="s">
        <v>123</v>
      </c>
      <c r="G708" s="19" t="s">
        <v>493</v>
      </c>
      <c r="H708" s="19" t="s">
        <v>132</v>
      </c>
      <c r="I708" s="17" t="s">
        <v>125</v>
      </c>
      <c r="J708" s="20">
        <v>49385483</v>
      </c>
      <c r="K708" s="21">
        <v>35112191</v>
      </c>
      <c r="L708" s="20">
        <v>35052107.93</v>
      </c>
      <c r="M708" s="21">
        <v>13</v>
      </c>
      <c r="N708" s="22" t="s">
        <v>7</v>
      </c>
    </row>
    <row r="709" spans="2:14">
      <c r="B709" s="16" t="s">
        <v>121</v>
      </c>
      <c r="C709" s="17" t="s">
        <v>190</v>
      </c>
      <c r="D709" s="18"/>
      <c r="E709" s="18" t="s">
        <v>224</v>
      </c>
      <c r="F709" s="17" t="s">
        <v>123</v>
      </c>
      <c r="G709" s="19" t="s">
        <v>494</v>
      </c>
      <c r="H709" s="19" t="s">
        <v>192</v>
      </c>
      <c r="I709" s="17" t="s">
        <v>125</v>
      </c>
      <c r="J709" s="20">
        <v>28750963</v>
      </c>
      <c r="K709" s="21">
        <v>20576986</v>
      </c>
      <c r="L709" s="20">
        <v>20486772.039999999</v>
      </c>
      <c r="M709" s="21">
        <v>13.5</v>
      </c>
      <c r="N709" s="22" t="s">
        <v>7</v>
      </c>
    </row>
    <row r="710" spans="2:14">
      <c r="B710" s="16" t="s">
        <v>121</v>
      </c>
      <c r="C710" s="17" t="s">
        <v>190</v>
      </c>
      <c r="D710" s="18"/>
      <c r="E710" s="18" t="s">
        <v>224</v>
      </c>
      <c r="F710" s="17" t="s">
        <v>123</v>
      </c>
      <c r="G710" s="19" t="s">
        <v>761</v>
      </c>
      <c r="H710" s="19" t="s">
        <v>762</v>
      </c>
      <c r="I710" s="17" t="s">
        <v>125</v>
      </c>
      <c r="J710" s="20">
        <v>60393835</v>
      </c>
      <c r="K710" s="21">
        <v>51514307</v>
      </c>
      <c r="L710" s="20">
        <v>51187655.649999999</v>
      </c>
      <c r="M710" s="21">
        <v>12.5</v>
      </c>
      <c r="N710" s="22" t="s">
        <v>7</v>
      </c>
    </row>
    <row r="711" spans="2:14">
      <c r="B711" s="16" t="s">
        <v>121</v>
      </c>
      <c r="C711" s="17" t="s">
        <v>190</v>
      </c>
      <c r="D711" s="18"/>
      <c r="E711" s="18" t="s">
        <v>224</v>
      </c>
      <c r="F711" s="17" t="s">
        <v>123</v>
      </c>
      <c r="G711" s="19" t="s">
        <v>495</v>
      </c>
      <c r="H711" s="19" t="s">
        <v>132</v>
      </c>
      <c r="I711" s="17" t="s">
        <v>125</v>
      </c>
      <c r="J711" s="20">
        <v>55144107</v>
      </c>
      <c r="K711" s="21">
        <v>40427397</v>
      </c>
      <c r="L711" s="20">
        <v>40061071.020000003</v>
      </c>
      <c r="M711" s="21">
        <v>13</v>
      </c>
      <c r="N711" s="22" t="s">
        <v>7</v>
      </c>
    </row>
    <row r="712" spans="2:14">
      <c r="B712" s="16" t="s">
        <v>121</v>
      </c>
      <c r="C712" s="17" t="s">
        <v>190</v>
      </c>
      <c r="D712" s="18"/>
      <c r="E712" s="18" t="s">
        <v>224</v>
      </c>
      <c r="F712" s="17" t="s">
        <v>123</v>
      </c>
      <c r="G712" s="19" t="s">
        <v>496</v>
      </c>
      <c r="H712" s="19" t="s">
        <v>193</v>
      </c>
      <c r="I712" s="17" t="s">
        <v>125</v>
      </c>
      <c r="J712" s="20">
        <v>27835615</v>
      </c>
      <c r="K712" s="21">
        <v>20256437</v>
      </c>
      <c r="L712" s="20">
        <v>20029289.77</v>
      </c>
      <c r="M712" s="21">
        <v>13</v>
      </c>
      <c r="N712" s="22" t="s">
        <v>7</v>
      </c>
    </row>
    <row r="713" spans="2:14">
      <c r="B713" s="16" t="s">
        <v>121</v>
      </c>
      <c r="C713" s="17" t="s">
        <v>190</v>
      </c>
      <c r="D713" s="18"/>
      <c r="E713" s="18" t="s">
        <v>224</v>
      </c>
      <c r="F713" s="17" t="s">
        <v>123</v>
      </c>
      <c r="G713" s="19" t="s">
        <v>763</v>
      </c>
      <c r="H713" s="19" t="s">
        <v>764</v>
      </c>
      <c r="I713" s="17" t="s">
        <v>125</v>
      </c>
      <c r="J713" s="20">
        <v>28911016</v>
      </c>
      <c r="K713" s="21">
        <v>23144429</v>
      </c>
      <c r="L713" s="20">
        <v>22522820.199999999</v>
      </c>
      <c r="M713" s="21">
        <v>15.75</v>
      </c>
      <c r="N713" s="22" t="s">
        <v>7</v>
      </c>
    </row>
    <row r="714" spans="2:14">
      <c r="B714" s="16" t="s">
        <v>121</v>
      </c>
      <c r="C714" s="17" t="s">
        <v>190</v>
      </c>
      <c r="D714" s="18"/>
      <c r="E714" s="18" t="s">
        <v>224</v>
      </c>
      <c r="F714" s="17" t="s">
        <v>123</v>
      </c>
      <c r="G714" s="19" t="s">
        <v>497</v>
      </c>
      <c r="H714" s="19" t="s">
        <v>192</v>
      </c>
      <c r="I714" s="17" t="s">
        <v>125</v>
      </c>
      <c r="J714" s="20">
        <v>13702325</v>
      </c>
      <c r="K714" s="21">
        <v>10051781</v>
      </c>
      <c r="L714" s="20">
        <v>10243444.07</v>
      </c>
      <c r="M714" s="21">
        <v>13.5</v>
      </c>
      <c r="N714" s="22" t="s">
        <v>7</v>
      </c>
    </row>
    <row r="715" spans="2:14">
      <c r="B715" s="16" t="s">
        <v>121</v>
      </c>
      <c r="C715" s="17" t="s">
        <v>190</v>
      </c>
      <c r="D715" s="18"/>
      <c r="E715" s="18" t="s">
        <v>224</v>
      </c>
      <c r="F715" s="17" t="s">
        <v>123</v>
      </c>
      <c r="G715" s="19" t="s">
        <v>498</v>
      </c>
      <c r="H715" s="19" t="s">
        <v>192</v>
      </c>
      <c r="I715" s="17" t="s">
        <v>125</v>
      </c>
      <c r="J715" s="20">
        <v>8221395</v>
      </c>
      <c r="K715" s="21">
        <v>6033287</v>
      </c>
      <c r="L715" s="20">
        <v>6146082.2199999997</v>
      </c>
      <c r="M715" s="21">
        <v>13.5</v>
      </c>
      <c r="N715" s="22" t="s">
        <v>7</v>
      </c>
    </row>
    <row r="716" spans="2:14">
      <c r="B716" s="16" t="s">
        <v>121</v>
      </c>
      <c r="C716" s="17" t="s">
        <v>190</v>
      </c>
      <c r="D716" s="18"/>
      <c r="E716" s="18" t="s">
        <v>224</v>
      </c>
      <c r="F716" s="17" t="s">
        <v>123</v>
      </c>
      <c r="G716" s="19" t="s">
        <v>499</v>
      </c>
      <c r="H716" s="19" t="s">
        <v>137</v>
      </c>
      <c r="I716" s="17" t="s">
        <v>125</v>
      </c>
      <c r="J716" s="20">
        <v>13590136</v>
      </c>
      <c r="K716" s="21">
        <v>10394521</v>
      </c>
      <c r="L716" s="20">
        <v>10164721.16</v>
      </c>
      <c r="M716" s="21">
        <v>16</v>
      </c>
      <c r="N716" s="22" t="s">
        <v>7</v>
      </c>
    </row>
    <row r="717" spans="2:14">
      <c r="B717" s="16" t="s">
        <v>121</v>
      </c>
      <c r="C717" s="17" t="s">
        <v>190</v>
      </c>
      <c r="D717" s="18"/>
      <c r="E717" s="18" t="s">
        <v>224</v>
      </c>
      <c r="F717" s="17" t="s">
        <v>123</v>
      </c>
      <c r="G717" s="19" t="s">
        <v>500</v>
      </c>
      <c r="H717" s="19" t="s">
        <v>193</v>
      </c>
      <c r="I717" s="17" t="s">
        <v>125</v>
      </c>
      <c r="J717" s="20">
        <v>12526031</v>
      </c>
      <c r="K717" s="21">
        <v>9182712</v>
      </c>
      <c r="L717" s="20">
        <v>9013185.4100000001</v>
      </c>
      <c r="M717" s="21">
        <v>13</v>
      </c>
      <c r="N717" s="22" t="s">
        <v>7</v>
      </c>
    </row>
    <row r="718" spans="2:14">
      <c r="B718" s="16" t="s">
        <v>121</v>
      </c>
      <c r="C718" s="17" t="s">
        <v>190</v>
      </c>
      <c r="D718" s="18"/>
      <c r="E718" s="18" t="s">
        <v>224</v>
      </c>
      <c r="F718" s="17" t="s">
        <v>123</v>
      </c>
      <c r="G718" s="19" t="s">
        <v>501</v>
      </c>
      <c r="H718" s="19" t="s">
        <v>192</v>
      </c>
      <c r="I718" s="17" t="s">
        <v>125</v>
      </c>
      <c r="J718" s="20">
        <v>4110703</v>
      </c>
      <c r="K718" s="21">
        <v>3045491</v>
      </c>
      <c r="L718" s="20">
        <v>3073164.71</v>
      </c>
      <c r="M718" s="21">
        <v>13.5</v>
      </c>
      <c r="N718" s="22" t="s">
        <v>7</v>
      </c>
    </row>
    <row r="719" spans="2:14">
      <c r="B719" s="16" t="s">
        <v>121</v>
      </c>
      <c r="C719" s="17" t="s">
        <v>190</v>
      </c>
      <c r="D719" s="18"/>
      <c r="E719" s="18" t="s">
        <v>224</v>
      </c>
      <c r="F719" s="17" t="s">
        <v>123</v>
      </c>
      <c r="G719" s="19" t="s">
        <v>502</v>
      </c>
      <c r="H719" s="19" t="s">
        <v>193</v>
      </c>
      <c r="I719" s="17" t="s">
        <v>125</v>
      </c>
      <c r="J719" s="20">
        <v>30619178</v>
      </c>
      <c r="K719" s="21">
        <v>22564164</v>
      </c>
      <c r="L719" s="20">
        <v>22031647.850000001</v>
      </c>
      <c r="M719" s="21">
        <v>13</v>
      </c>
      <c r="N719" s="22" t="s">
        <v>7</v>
      </c>
    </row>
    <row r="720" spans="2:14">
      <c r="B720" s="16" t="s">
        <v>121</v>
      </c>
      <c r="C720" s="17" t="s">
        <v>190</v>
      </c>
      <c r="D720" s="18"/>
      <c r="E720" s="18" t="s">
        <v>224</v>
      </c>
      <c r="F720" s="17" t="s">
        <v>123</v>
      </c>
      <c r="G720" s="19" t="s">
        <v>503</v>
      </c>
      <c r="H720" s="19" t="s">
        <v>193</v>
      </c>
      <c r="I720" s="17" t="s">
        <v>125</v>
      </c>
      <c r="J720" s="20">
        <v>25828025</v>
      </c>
      <c r="K720" s="21">
        <v>18999999</v>
      </c>
      <c r="L720" s="20">
        <v>19026337.510000002</v>
      </c>
      <c r="M720" s="21">
        <v>13</v>
      </c>
      <c r="N720" s="22" t="s">
        <v>7</v>
      </c>
    </row>
    <row r="721" spans="2:14">
      <c r="B721" s="16" t="s">
        <v>121</v>
      </c>
      <c r="C721" s="17" t="s">
        <v>190</v>
      </c>
      <c r="D721" s="18"/>
      <c r="E721" s="18" t="s">
        <v>224</v>
      </c>
      <c r="F721" s="17" t="s">
        <v>123</v>
      </c>
      <c r="G721" s="19" t="s">
        <v>504</v>
      </c>
      <c r="H721" s="19" t="s">
        <v>132</v>
      </c>
      <c r="I721" s="17" t="s">
        <v>125</v>
      </c>
      <c r="J721" s="20">
        <v>13461921</v>
      </c>
      <c r="K721" s="21">
        <v>10092603</v>
      </c>
      <c r="L721" s="20">
        <v>10015197.35</v>
      </c>
      <c r="M721" s="21">
        <v>13</v>
      </c>
      <c r="N721" s="22" t="s">
        <v>7</v>
      </c>
    </row>
    <row r="722" spans="2:14">
      <c r="B722" s="16" t="s">
        <v>121</v>
      </c>
      <c r="C722" s="17" t="s">
        <v>190</v>
      </c>
      <c r="D722" s="18"/>
      <c r="E722" s="18" t="s">
        <v>224</v>
      </c>
      <c r="F722" s="17" t="s">
        <v>123</v>
      </c>
      <c r="G722" s="19" t="s">
        <v>505</v>
      </c>
      <c r="H722" s="19" t="s">
        <v>192</v>
      </c>
      <c r="I722" s="17" t="s">
        <v>125</v>
      </c>
      <c r="J722" s="20">
        <v>13365750</v>
      </c>
      <c r="K722" s="21">
        <v>10003698</v>
      </c>
      <c r="L722" s="20">
        <v>10243034.869999999</v>
      </c>
      <c r="M722" s="21">
        <v>13.5</v>
      </c>
      <c r="N722" s="22" t="s">
        <v>7</v>
      </c>
    </row>
    <row r="723" spans="2:14">
      <c r="B723" s="16" t="s">
        <v>121</v>
      </c>
      <c r="C723" s="17" t="s">
        <v>190</v>
      </c>
      <c r="D723" s="18"/>
      <c r="E723" s="18" t="s">
        <v>224</v>
      </c>
      <c r="F723" s="17" t="s">
        <v>123</v>
      </c>
      <c r="G723" s="19" t="s">
        <v>506</v>
      </c>
      <c r="H723" s="19" t="s">
        <v>193</v>
      </c>
      <c r="I723" s="17" t="s">
        <v>125</v>
      </c>
      <c r="J723" s="20">
        <v>32624877</v>
      </c>
      <c r="K723" s="21">
        <v>24350466</v>
      </c>
      <c r="L723" s="20">
        <v>24035445.739999998</v>
      </c>
      <c r="M723" s="21">
        <v>13</v>
      </c>
      <c r="N723" s="22" t="s">
        <v>7</v>
      </c>
    </row>
    <row r="724" spans="2:14">
      <c r="B724" s="16" t="s">
        <v>121</v>
      </c>
      <c r="C724" s="17" t="s">
        <v>190</v>
      </c>
      <c r="D724" s="18"/>
      <c r="E724" s="18" t="s">
        <v>224</v>
      </c>
      <c r="F724" s="17" t="s">
        <v>123</v>
      </c>
      <c r="G724" s="19" t="s">
        <v>507</v>
      </c>
      <c r="H724" s="19" t="s">
        <v>193</v>
      </c>
      <c r="I724" s="17" t="s">
        <v>125</v>
      </c>
      <c r="J724" s="20">
        <v>42140469</v>
      </c>
      <c r="K724" s="21">
        <v>31828081</v>
      </c>
      <c r="L724" s="20">
        <v>31044727.300000001</v>
      </c>
      <c r="M724" s="21">
        <v>13</v>
      </c>
      <c r="N724" s="22" t="s">
        <v>7</v>
      </c>
    </row>
    <row r="725" spans="2:14">
      <c r="B725" s="16" t="s">
        <v>121</v>
      </c>
      <c r="C725" s="17" t="s">
        <v>190</v>
      </c>
      <c r="D725" s="18"/>
      <c r="E725" s="18" t="s">
        <v>224</v>
      </c>
      <c r="F725" s="17" t="s">
        <v>123</v>
      </c>
      <c r="G725" s="19" t="s">
        <v>508</v>
      </c>
      <c r="H725" s="19" t="s">
        <v>193</v>
      </c>
      <c r="I725" s="17" t="s">
        <v>125</v>
      </c>
      <c r="J725" s="20">
        <v>108810633</v>
      </c>
      <c r="K725" s="21">
        <v>82262849</v>
      </c>
      <c r="L725" s="20">
        <v>82116711.340000004</v>
      </c>
      <c r="M725" s="21">
        <v>13</v>
      </c>
      <c r="N725" s="22" t="s">
        <v>7</v>
      </c>
    </row>
    <row r="726" spans="2:14">
      <c r="B726" s="16" t="s">
        <v>121</v>
      </c>
      <c r="C726" s="17" t="s">
        <v>190</v>
      </c>
      <c r="D726" s="18"/>
      <c r="E726" s="18" t="s">
        <v>224</v>
      </c>
      <c r="F726" s="17" t="s">
        <v>123</v>
      </c>
      <c r="G726" s="19" t="s">
        <v>509</v>
      </c>
      <c r="H726" s="19" t="s">
        <v>132</v>
      </c>
      <c r="I726" s="17" t="s">
        <v>125</v>
      </c>
      <c r="J726" s="20">
        <v>91964658</v>
      </c>
      <c r="K726" s="21">
        <v>71346302</v>
      </c>
      <c r="L726" s="20">
        <v>70106797.819999993</v>
      </c>
      <c r="M726" s="21">
        <v>13</v>
      </c>
      <c r="N726" s="22" t="s">
        <v>7</v>
      </c>
    </row>
    <row r="727" spans="2:14">
      <c r="B727" s="16" t="s">
        <v>121</v>
      </c>
      <c r="C727" s="17" t="s">
        <v>190</v>
      </c>
      <c r="D727" s="18"/>
      <c r="E727" s="18" t="s">
        <v>224</v>
      </c>
      <c r="F727" s="17" t="s">
        <v>123</v>
      </c>
      <c r="G727" s="19" t="s">
        <v>510</v>
      </c>
      <c r="H727" s="19" t="s">
        <v>194</v>
      </c>
      <c r="I727" s="17" t="s">
        <v>125</v>
      </c>
      <c r="J727" s="20">
        <v>222704704</v>
      </c>
      <c r="K727" s="21">
        <v>136737270</v>
      </c>
      <c r="L727" s="20">
        <v>136049677.80000001</v>
      </c>
      <c r="M727" s="21">
        <v>11.65</v>
      </c>
      <c r="N727" s="22" t="s">
        <v>7</v>
      </c>
    </row>
    <row r="728" spans="2:14">
      <c r="B728" s="16" t="s">
        <v>121</v>
      </c>
      <c r="C728" s="17" t="s">
        <v>190</v>
      </c>
      <c r="D728" s="18"/>
      <c r="E728" s="18" t="s">
        <v>224</v>
      </c>
      <c r="F728" s="17" t="s">
        <v>123</v>
      </c>
      <c r="G728" s="19" t="s">
        <v>511</v>
      </c>
      <c r="H728" s="19" t="s">
        <v>195</v>
      </c>
      <c r="I728" s="17" t="s">
        <v>125</v>
      </c>
      <c r="J728" s="20">
        <v>87364374</v>
      </c>
      <c r="K728" s="21">
        <v>51249314</v>
      </c>
      <c r="L728" s="20">
        <v>50491288.619999997</v>
      </c>
      <c r="M728" s="21">
        <v>12</v>
      </c>
      <c r="N728" s="22" t="s">
        <v>7</v>
      </c>
    </row>
    <row r="729" spans="2:14">
      <c r="B729" s="16" t="s">
        <v>121</v>
      </c>
      <c r="C729" s="17" t="s">
        <v>190</v>
      </c>
      <c r="D729" s="18"/>
      <c r="E729" s="18" t="s">
        <v>224</v>
      </c>
      <c r="F729" s="17" t="s">
        <v>123</v>
      </c>
      <c r="G729" s="19" t="s">
        <v>512</v>
      </c>
      <c r="H729" s="19" t="s">
        <v>195</v>
      </c>
      <c r="I729" s="17" t="s">
        <v>125</v>
      </c>
      <c r="J729" s="20">
        <v>171638360</v>
      </c>
      <c r="K729" s="21">
        <v>100065754</v>
      </c>
      <c r="L729" s="20">
        <v>100976214.95999999</v>
      </c>
      <c r="M729" s="21">
        <v>12</v>
      </c>
      <c r="N729" s="22" t="s">
        <v>7</v>
      </c>
    </row>
    <row r="730" spans="2:14">
      <c r="B730" s="16" t="s">
        <v>121</v>
      </c>
      <c r="C730" s="17" t="s">
        <v>190</v>
      </c>
      <c r="D730" s="18"/>
      <c r="E730" s="18" t="s">
        <v>224</v>
      </c>
      <c r="F730" s="17" t="s">
        <v>123</v>
      </c>
      <c r="G730" s="19" t="s">
        <v>513</v>
      </c>
      <c r="H730" s="19" t="s">
        <v>195</v>
      </c>
      <c r="I730" s="17" t="s">
        <v>125</v>
      </c>
      <c r="J730" s="20">
        <v>85819169</v>
      </c>
      <c r="K730" s="21">
        <v>50115068</v>
      </c>
      <c r="L730" s="20">
        <v>50489145.07</v>
      </c>
      <c r="M730" s="21">
        <v>12</v>
      </c>
      <c r="N730" s="22" t="s">
        <v>7</v>
      </c>
    </row>
    <row r="731" spans="2:14">
      <c r="B731" s="16" t="s">
        <v>121</v>
      </c>
      <c r="C731" s="17" t="s">
        <v>190</v>
      </c>
      <c r="D731" s="18"/>
      <c r="E731" s="18" t="s">
        <v>224</v>
      </c>
      <c r="F731" s="17" t="s">
        <v>123</v>
      </c>
      <c r="G731" s="19" t="s">
        <v>514</v>
      </c>
      <c r="H731" s="19" t="s">
        <v>132</v>
      </c>
      <c r="I731" s="17" t="s">
        <v>125</v>
      </c>
      <c r="J731" s="20">
        <v>1281370</v>
      </c>
      <c r="K731" s="21">
        <v>1029560</v>
      </c>
      <c r="L731" s="20">
        <v>1001454.43</v>
      </c>
      <c r="M731" s="21">
        <v>13</v>
      </c>
      <c r="N731" s="22" t="s">
        <v>7</v>
      </c>
    </row>
    <row r="732" spans="2:14">
      <c r="B732" s="16" t="s">
        <v>121</v>
      </c>
      <c r="C732" s="17" t="s">
        <v>190</v>
      </c>
      <c r="D732" s="18"/>
      <c r="E732" s="18" t="s">
        <v>224</v>
      </c>
      <c r="F732" s="17" t="s">
        <v>123</v>
      </c>
      <c r="G732" s="19" t="s">
        <v>515</v>
      </c>
      <c r="H732" s="19" t="s">
        <v>192</v>
      </c>
      <c r="I732" s="17" t="s">
        <v>125</v>
      </c>
      <c r="J732" s="20">
        <v>88848216</v>
      </c>
      <c r="K732" s="21">
        <v>72019452</v>
      </c>
      <c r="L732" s="20">
        <v>71705246.280000001</v>
      </c>
      <c r="M732" s="21">
        <v>13.5</v>
      </c>
      <c r="N732" s="22" t="s">
        <v>7</v>
      </c>
    </row>
    <row r="733" spans="2:14">
      <c r="B733" s="16" t="s">
        <v>121</v>
      </c>
      <c r="C733" s="17" t="s">
        <v>190</v>
      </c>
      <c r="D733" s="18"/>
      <c r="E733" s="18" t="s">
        <v>224</v>
      </c>
      <c r="F733" s="17" t="s">
        <v>123</v>
      </c>
      <c r="G733" s="19" t="s">
        <v>516</v>
      </c>
      <c r="H733" s="19" t="s">
        <v>193</v>
      </c>
      <c r="I733" s="17" t="s">
        <v>125</v>
      </c>
      <c r="J733" s="20">
        <v>82038902</v>
      </c>
      <c r="K733" s="21">
        <v>66088082</v>
      </c>
      <c r="L733" s="20">
        <v>65098852.490000002</v>
      </c>
      <c r="M733" s="21">
        <v>13</v>
      </c>
      <c r="N733" s="22" t="s">
        <v>7</v>
      </c>
    </row>
    <row r="734" spans="2:14">
      <c r="B734" s="16" t="s">
        <v>121</v>
      </c>
      <c r="C734" s="17" t="s">
        <v>198</v>
      </c>
      <c r="D734" s="18"/>
      <c r="E734" s="18" t="s">
        <v>224</v>
      </c>
      <c r="F734" s="17" t="s">
        <v>123</v>
      </c>
      <c r="G734" s="19" t="s">
        <v>524</v>
      </c>
      <c r="H734" s="19" t="s">
        <v>199</v>
      </c>
      <c r="I734" s="17" t="s">
        <v>125</v>
      </c>
      <c r="J734" s="20">
        <v>138495618</v>
      </c>
      <c r="K734" s="21">
        <v>101051095</v>
      </c>
      <c r="L734" s="20">
        <v>101168637.5</v>
      </c>
      <c r="M734" s="21">
        <v>7.1</v>
      </c>
      <c r="N734" s="22" t="s">
        <v>7</v>
      </c>
    </row>
    <row r="735" spans="2:14">
      <c r="B735" s="16" t="s">
        <v>121</v>
      </c>
      <c r="C735" s="17" t="s">
        <v>198</v>
      </c>
      <c r="D735" s="18"/>
      <c r="E735" s="18" t="s">
        <v>224</v>
      </c>
      <c r="F735" s="17" t="s">
        <v>123</v>
      </c>
      <c r="G735" s="19" t="s">
        <v>525</v>
      </c>
      <c r="H735" s="19" t="s">
        <v>199</v>
      </c>
      <c r="I735" s="17" t="s">
        <v>125</v>
      </c>
      <c r="J735" s="20">
        <v>138495618</v>
      </c>
      <c r="K735" s="21">
        <v>101226164</v>
      </c>
      <c r="L735" s="20">
        <v>101161727.28</v>
      </c>
      <c r="M735" s="21">
        <v>7.1</v>
      </c>
      <c r="N735" s="22" t="s">
        <v>7</v>
      </c>
    </row>
    <row r="736" spans="2:14">
      <c r="B736" s="16" t="s">
        <v>121</v>
      </c>
      <c r="C736" s="17" t="s">
        <v>198</v>
      </c>
      <c r="D736" s="18"/>
      <c r="E736" s="18" t="s">
        <v>224</v>
      </c>
      <c r="F736" s="17" t="s">
        <v>123</v>
      </c>
      <c r="G736" s="19" t="s">
        <v>526</v>
      </c>
      <c r="H736" s="19" t="s">
        <v>200</v>
      </c>
      <c r="I736" s="17" t="s">
        <v>125</v>
      </c>
      <c r="J736" s="20">
        <v>81539730</v>
      </c>
      <c r="K736" s="21">
        <v>50706803</v>
      </c>
      <c r="L736" s="20">
        <v>51693241.789999999</v>
      </c>
      <c r="M736" s="21">
        <v>8</v>
      </c>
      <c r="N736" s="22" t="s">
        <v>7</v>
      </c>
    </row>
    <row r="737" spans="2:14">
      <c r="B737" s="16" t="s">
        <v>121</v>
      </c>
      <c r="C737" s="17" t="s">
        <v>198</v>
      </c>
      <c r="D737" s="18"/>
      <c r="E737" s="18" t="s">
        <v>224</v>
      </c>
      <c r="F737" s="17" t="s">
        <v>123</v>
      </c>
      <c r="G737" s="19" t="s">
        <v>527</v>
      </c>
      <c r="H737" s="19" t="s">
        <v>200</v>
      </c>
      <c r="I737" s="17" t="s">
        <v>125</v>
      </c>
      <c r="J737" s="20">
        <v>698547950</v>
      </c>
      <c r="K737" s="21">
        <v>462683484</v>
      </c>
      <c r="L737" s="20">
        <v>465238979.43000001</v>
      </c>
      <c r="M737" s="21">
        <v>7.88</v>
      </c>
      <c r="N737" s="22" t="s">
        <v>7</v>
      </c>
    </row>
    <row r="738" spans="2:14">
      <c r="B738" s="16" t="s">
        <v>121</v>
      </c>
      <c r="C738" s="17" t="s">
        <v>201</v>
      </c>
      <c r="D738" s="18"/>
      <c r="E738" s="18" t="s">
        <v>224</v>
      </c>
      <c r="F738" s="17" t="s">
        <v>123</v>
      </c>
      <c r="G738" s="19" t="s">
        <v>529</v>
      </c>
      <c r="H738" s="19" t="s">
        <v>202</v>
      </c>
      <c r="I738" s="17" t="s">
        <v>125</v>
      </c>
      <c r="J738" s="20">
        <v>53238625</v>
      </c>
      <c r="K738" s="21">
        <v>37635070</v>
      </c>
      <c r="L738" s="20">
        <v>38124069.119999997</v>
      </c>
      <c r="M738" s="21">
        <v>8.85</v>
      </c>
      <c r="N738" s="22" t="s">
        <v>7</v>
      </c>
    </row>
    <row r="739" spans="2:14">
      <c r="B739" s="16" t="s">
        <v>121</v>
      </c>
      <c r="C739" s="17" t="s">
        <v>201</v>
      </c>
      <c r="D739" s="18"/>
      <c r="E739" s="18" t="s">
        <v>224</v>
      </c>
      <c r="F739" s="17" t="s">
        <v>123</v>
      </c>
      <c r="G739" s="19" t="s">
        <v>530</v>
      </c>
      <c r="H739" s="19" t="s">
        <v>202</v>
      </c>
      <c r="I739" s="17" t="s">
        <v>125</v>
      </c>
      <c r="J739" s="20">
        <v>52356050</v>
      </c>
      <c r="K739" s="21">
        <v>38840109</v>
      </c>
      <c r="L739" s="20">
        <v>38610267.490000002</v>
      </c>
      <c r="M739" s="21">
        <v>8.85</v>
      </c>
      <c r="N739" s="22" t="s">
        <v>7</v>
      </c>
    </row>
    <row r="740" spans="2:14">
      <c r="B740" s="16" t="s">
        <v>121</v>
      </c>
      <c r="C740" s="17" t="s">
        <v>201</v>
      </c>
      <c r="D740" s="18"/>
      <c r="E740" s="18" t="s">
        <v>224</v>
      </c>
      <c r="F740" s="17" t="s">
        <v>123</v>
      </c>
      <c r="G740" s="19" t="s">
        <v>531</v>
      </c>
      <c r="H740" s="19" t="s">
        <v>202</v>
      </c>
      <c r="I740" s="17" t="s">
        <v>125</v>
      </c>
      <c r="J740" s="20">
        <v>337696554</v>
      </c>
      <c r="K740" s="21">
        <v>247782491</v>
      </c>
      <c r="L740" s="20">
        <v>245844136.50999999</v>
      </c>
      <c r="M740" s="21">
        <v>8.85</v>
      </c>
      <c r="N740" s="22" t="s">
        <v>7</v>
      </c>
    </row>
    <row r="741" spans="2:14">
      <c r="B741" s="16" t="s">
        <v>121</v>
      </c>
      <c r="C741" s="17" t="s">
        <v>201</v>
      </c>
      <c r="D741" s="18"/>
      <c r="E741" s="18" t="s">
        <v>224</v>
      </c>
      <c r="F741" s="17" t="s">
        <v>123</v>
      </c>
      <c r="G741" s="19" t="s">
        <v>532</v>
      </c>
      <c r="H741" s="19" t="s">
        <v>202</v>
      </c>
      <c r="I741" s="17" t="s">
        <v>125</v>
      </c>
      <c r="J741" s="20">
        <v>3794316</v>
      </c>
      <c r="K741" s="21">
        <v>2880728</v>
      </c>
      <c r="L741" s="20">
        <v>2899177.11</v>
      </c>
      <c r="M741" s="21">
        <v>8.85</v>
      </c>
      <c r="N741" s="22" t="s">
        <v>7</v>
      </c>
    </row>
    <row r="742" spans="2:14">
      <c r="B742" s="16" t="s">
        <v>121</v>
      </c>
      <c r="C742" s="17" t="s">
        <v>201</v>
      </c>
      <c r="D742" s="18"/>
      <c r="E742" s="18" t="s">
        <v>224</v>
      </c>
      <c r="F742" s="17" t="s">
        <v>123</v>
      </c>
      <c r="G742" s="19" t="s">
        <v>533</v>
      </c>
      <c r="H742" s="19" t="s">
        <v>203</v>
      </c>
      <c r="I742" s="17" t="s">
        <v>125</v>
      </c>
      <c r="J742" s="20">
        <v>75642056</v>
      </c>
      <c r="K742" s="21">
        <v>50550749</v>
      </c>
      <c r="L742" s="20">
        <v>50168132.130000003</v>
      </c>
      <c r="M742" s="21">
        <v>9.35</v>
      </c>
      <c r="N742" s="22" t="s">
        <v>7</v>
      </c>
    </row>
    <row r="743" spans="2:14">
      <c r="B743" s="16" t="s">
        <v>121</v>
      </c>
      <c r="C743" s="17" t="s">
        <v>204</v>
      </c>
      <c r="D743" s="18"/>
      <c r="E743" s="18" t="s">
        <v>224</v>
      </c>
      <c r="F743" s="17" t="s">
        <v>123</v>
      </c>
      <c r="G743" s="19" t="s">
        <v>536</v>
      </c>
      <c r="H743" s="19" t="s">
        <v>205</v>
      </c>
      <c r="I743" s="17" t="s">
        <v>125</v>
      </c>
      <c r="J743" s="20">
        <v>1369748</v>
      </c>
      <c r="K743" s="21">
        <v>999998</v>
      </c>
      <c r="L743" s="20">
        <v>1000504.95</v>
      </c>
      <c r="M743" s="21">
        <v>9.25</v>
      </c>
      <c r="N743" s="22" t="s">
        <v>7</v>
      </c>
    </row>
    <row r="744" spans="2:14">
      <c r="B744" s="16" t="s">
        <v>121</v>
      </c>
      <c r="C744" s="17" t="s">
        <v>204</v>
      </c>
      <c r="D744" s="18"/>
      <c r="E744" s="18" t="s">
        <v>224</v>
      </c>
      <c r="F744" s="17" t="s">
        <v>123</v>
      </c>
      <c r="G744" s="19" t="s">
        <v>537</v>
      </c>
      <c r="H744" s="19" t="s">
        <v>205</v>
      </c>
      <c r="I744" s="17" t="s">
        <v>125</v>
      </c>
      <c r="J744" s="20">
        <v>4109235</v>
      </c>
      <c r="K744" s="21">
        <v>3000760</v>
      </c>
      <c r="L744" s="20">
        <v>3001511.82</v>
      </c>
      <c r="M744" s="21">
        <v>9.25</v>
      </c>
      <c r="N744" s="22" t="s">
        <v>7</v>
      </c>
    </row>
    <row r="745" spans="2:14">
      <c r="B745" s="16" t="s">
        <v>121</v>
      </c>
      <c r="C745" s="17" t="s">
        <v>204</v>
      </c>
      <c r="D745" s="18"/>
      <c r="E745" s="18" t="s">
        <v>224</v>
      </c>
      <c r="F745" s="17" t="s">
        <v>123</v>
      </c>
      <c r="G745" s="19" t="s">
        <v>538</v>
      </c>
      <c r="H745" s="19" t="s">
        <v>205</v>
      </c>
      <c r="I745" s="17" t="s">
        <v>125</v>
      </c>
      <c r="J745" s="20">
        <v>1369748</v>
      </c>
      <c r="K745" s="21">
        <v>1000758</v>
      </c>
      <c r="L745" s="20">
        <v>1000506.33</v>
      </c>
      <c r="M745" s="21">
        <v>9.25</v>
      </c>
      <c r="N745" s="22" t="s">
        <v>7</v>
      </c>
    </row>
    <row r="746" spans="2:14">
      <c r="B746" s="16" t="s">
        <v>121</v>
      </c>
      <c r="C746" s="17" t="s">
        <v>204</v>
      </c>
      <c r="D746" s="18"/>
      <c r="E746" s="18" t="s">
        <v>224</v>
      </c>
      <c r="F746" s="17" t="s">
        <v>123</v>
      </c>
      <c r="G746" s="19" t="s">
        <v>539</v>
      </c>
      <c r="H746" s="19" t="s">
        <v>206</v>
      </c>
      <c r="I746" s="17" t="s">
        <v>125</v>
      </c>
      <c r="J746" s="20">
        <v>66016432</v>
      </c>
      <c r="K746" s="21">
        <v>40230137</v>
      </c>
      <c r="L746" s="20">
        <v>40021989.700000003</v>
      </c>
      <c r="M746" s="21">
        <v>10</v>
      </c>
      <c r="N746" s="22" t="s">
        <v>7</v>
      </c>
    </row>
    <row r="747" spans="2:14">
      <c r="B747" s="16" t="s">
        <v>121</v>
      </c>
      <c r="C747" s="17" t="s">
        <v>204</v>
      </c>
      <c r="D747" s="18"/>
      <c r="E747" s="18" t="s">
        <v>224</v>
      </c>
      <c r="F747" s="17" t="s">
        <v>123</v>
      </c>
      <c r="G747" s="19" t="s">
        <v>540</v>
      </c>
      <c r="H747" s="19" t="s">
        <v>207</v>
      </c>
      <c r="I747" s="17" t="s">
        <v>125</v>
      </c>
      <c r="J747" s="20">
        <v>6927394</v>
      </c>
      <c r="K747" s="21">
        <v>4435094</v>
      </c>
      <c r="L747" s="20">
        <v>4546913</v>
      </c>
      <c r="M747" s="21">
        <v>6.7</v>
      </c>
      <c r="N747" s="22" t="s">
        <v>7</v>
      </c>
    </row>
    <row r="748" spans="2:14">
      <c r="B748" s="16" t="s">
        <v>121</v>
      </c>
      <c r="C748" s="17" t="s">
        <v>204</v>
      </c>
      <c r="D748" s="18"/>
      <c r="E748" s="18" t="s">
        <v>224</v>
      </c>
      <c r="F748" s="17" t="s">
        <v>123</v>
      </c>
      <c r="G748" s="19" t="s">
        <v>541</v>
      </c>
      <c r="H748" s="19" t="s">
        <v>207</v>
      </c>
      <c r="I748" s="17" t="s">
        <v>125</v>
      </c>
      <c r="J748" s="20">
        <v>206169863</v>
      </c>
      <c r="K748" s="21">
        <v>150082603</v>
      </c>
      <c r="L748" s="20">
        <v>150055023.75999999</v>
      </c>
      <c r="M748" s="21">
        <v>6.7</v>
      </c>
      <c r="N748" s="22" t="s">
        <v>7</v>
      </c>
    </row>
    <row r="749" spans="2:14">
      <c r="B749" s="16" t="s">
        <v>121</v>
      </c>
      <c r="C749" s="17" t="s">
        <v>204</v>
      </c>
      <c r="D749" s="18"/>
      <c r="E749" s="18" t="s">
        <v>224</v>
      </c>
      <c r="F749" s="17" t="s">
        <v>123</v>
      </c>
      <c r="G749" s="19" t="s">
        <v>542</v>
      </c>
      <c r="H749" s="19" t="s">
        <v>208</v>
      </c>
      <c r="I749" s="17" t="s">
        <v>125</v>
      </c>
      <c r="J749" s="20">
        <v>77891234</v>
      </c>
      <c r="K749" s="21">
        <v>47391769</v>
      </c>
      <c r="L749" s="20">
        <v>47212037.719999999</v>
      </c>
      <c r="M749" s="21">
        <v>10</v>
      </c>
      <c r="N749" s="22" t="s">
        <v>7</v>
      </c>
    </row>
    <row r="750" spans="2:14">
      <c r="B750" s="16" t="s">
        <v>121</v>
      </c>
      <c r="C750" s="17" t="s">
        <v>204</v>
      </c>
      <c r="D750" s="18"/>
      <c r="E750" s="18" t="s">
        <v>224</v>
      </c>
      <c r="F750" s="17" t="s">
        <v>123</v>
      </c>
      <c r="G750" s="19" t="s">
        <v>543</v>
      </c>
      <c r="H750" s="19" t="s">
        <v>208</v>
      </c>
      <c r="I750" s="17" t="s">
        <v>125</v>
      </c>
      <c r="J750" s="20">
        <v>44746031</v>
      </c>
      <c r="K750" s="21">
        <v>27262048</v>
      </c>
      <c r="L750" s="20">
        <v>27121959.84</v>
      </c>
      <c r="M750" s="21">
        <v>10</v>
      </c>
      <c r="N750" s="22" t="s">
        <v>7</v>
      </c>
    </row>
    <row r="751" spans="2:14">
      <c r="B751" s="16" t="s">
        <v>121</v>
      </c>
      <c r="C751" s="17" t="s">
        <v>204</v>
      </c>
      <c r="D751" s="18"/>
      <c r="E751" s="18" t="s">
        <v>224</v>
      </c>
      <c r="F751" s="17" t="s">
        <v>123</v>
      </c>
      <c r="G751" s="19" t="s">
        <v>544</v>
      </c>
      <c r="H751" s="19" t="s">
        <v>209</v>
      </c>
      <c r="I751" s="17" t="s">
        <v>125</v>
      </c>
      <c r="J751" s="20">
        <v>226704122</v>
      </c>
      <c r="K751" s="21">
        <v>113553570</v>
      </c>
      <c r="L751" s="20">
        <v>115572188.66</v>
      </c>
      <c r="M751" s="21">
        <v>7.5</v>
      </c>
      <c r="N751" s="22" t="s">
        <v>7</v>
      </c>
    </row>
    <row r="752" spans="2:14">
      <c r="B752" s="16" t="s">
        <v>121</v>
      </c>
      <c r="C752" s="17" t="s">
        <v>204</v>
      </c>
      <c r="D752" s="18"/>
      <c r="E752" s="18" t="s">
        <v>224</v>
      </c>
      <c r="F752" s="17" t="s">
        <v>123</v>
      </c>
      <c r="G752" s="19" t="s">
        <v>545</v>
      </c>
      <c r="H752" s="19" t="s">
        <v>205</v>
      </c>
      <c r="I752" s="17" t="s">
        <v>125</v>
      </c>
      <c r="J752" s="20">
        <v>56969741</v>
      </c>
      <c r="K752" s="21">
        <v>45419018</v>
      </c>
      <c r="L752" s="20">
        <v>45512755.07</v>
      </c>
      <c r="M752" s="21">
        <v>9.25</v>
      </c>
      <c r="N752" s="22" t="s">
        <v>7</v>
      </c>
    </row>
    <row r="753" spans="2:14">
      <c r="B753" s="16" t="s">
        <v>121</v>
      </c>
      <c r="C753" s="17" t="s">
        <v>204</v>
      </c>
      <c r="D753" s="18"/>
      <c r="E753" s="18" t="s">
        <v>224</v>
      </c>
      <c r="F753" s="17" t="s">
        <v>123</v>
      </c>
      <c r="G753" s="19" t="s">
        <v>546</v>
      </c>
      <c r="H753" s="19" t="s">
        <v>205</v>
      </c>
      <c r="I753" s="17" t="s">
        <v>125</v>
      </c>
      <c r="J753" s="20">
        <v>17885235</v>
      </c>
      <c r="K753" s="21">
        <v>15038015</v>
      </c>
      <c r="L753" s="20">
        <v>15007639.560000001</v>
      </c>
      <c r="M753" s="21">
        <v>9.25</v>
      </c>
      <c r="N753" s="22" t="s">
        <v>7</v>
      </c>
    </row>
    <row r="754" spans="2:14">
      <c r="B754" s="16" t="s">
        <v>121</v>
      </c>
      <c r="C754" s="17" t="s">
        <v>214</v>
      </c>
      <c r="D754" s="18" t="s">
        <v>751</v>
      </c>
      <c r="E754" s="18" t="s">
        <v>224</v>
      </c>
      <c r="F754" s="17" t="s">
        <v>123</v>
      </c>
      <c r="G754" s="19" t="s">
        <v>574</v>
      </c>
      <c r="H754" s="19" t="s">
        <v>215</v>
      </c>
      <c r="I754" s="17" t="s">
        <v>125</v>
      </c>
      <c r="J754" s="20">
        <v>1542995</v>
      </c>
      <c r="K754" s="21">
        <v>1027699</v>
      </c>
      <c r="L754" s="20">
        <v>1028510.24</v>
      </c>
      <c r="M754" s="21">
        <v>13.85</v>
      </c>
      <c r="N754" s="22" t="s">
        <v>7</v>
      </c>
    </row>
    <row r="755" spans="2:14">
      <c r="B755" s="16" t="s">
        <v>121</v>
      </c>
      <c r="C755" s="17" t="s">
        <v>214</v>
      </c>
      <c r="D755" s="18" t="s">
        <v>751</v>
      </c>
      <c r="E755" s="18" t="s">
        <v>224</v>
      </c>
      <c r="F755" s="17" t="s">
        <v>123</v>
      </c>
      <c r="G755" s="19" t="s">
        <v>575</v>
      </c>
      <c r="H755" s="19" t="s">
        <v>215</v>
      </c>
      <c r="I755" s="17" t="s">
        <v>125</v>
      </c>
      <c r="J755" s="20">
        <v>3085990</v>
      </c>
      <c r="K755" s="21">
        <v>2058435</v>
      </c>
      <c r="L755" s="20">
        <v>2057005.13</v>
      </c>
      <c r="M755" s="21">
        <v>13.85</v>
      </c>
      <c r="N755" s="22" t="s">
        <v>7</v>
      </c>
    </row>
    <row r="756" spans="2:14">
      <c r="B756" s="16" t="s">
        <v>121</v>
      </c>
      <c r="C756" s="17" t="s">
        <v>214</v>
      </c>
      <c r="D756" s="18" t="s">
        <v>751</v>
      </c>
      <c r="E756" s="18" t="s">
        <v>224</v>
      </c>
      <c r="F756" s="17" t="s">
        <v>123</v>
      </c>
      <c r="G756" s="19" t="s">
        <v>576</v>
      </c>
      <c r="H756" s="19" t="s">
        <v>215</v>
      </c>
      <c r="I756" s="17" t="s">
        <v>125</v>
      </c>
      <c r="J756" s="20">
        <v>1508465</v>
      </c>
      <c r="K756" s="21">
        <v>1003035</v>
      </c>
      <c r="L756" s="20">
        <v>1028487.91</v>
      </c>
      <c r="M756" s="21">
        <v>13.85</v>
      </c>
      <c r="N756" s="22" t="s">
        <v>7</v>
      </c>
    </row>
    <row r="757" spans="2:14">
      <c r="B757" s="16" t="s">
        <v>121</v>
      </c>
      <c r="C757" s="17" t="s">
        <v>214</v>
      </c>
      <c r="D757" s="18" t="s">
        <v>751</v>
      </c>
      <c r="E757" s="18" t="s">
        <v>224</v>
      </c>
      <c r="F757" s="17" t="s">
        <v>123</v>
      </c>
      <c r="G757" s="19" t="s">
        <v>577</v>
      </c>
      <c r="H757" s="19" t="s">
        <v>215</v>
      </c>
      <c r="I757" s="17" t="s">
        <v>125</v>
      </c>
      <c r="J757" s="20">
        <v>1508465</v>
      </c>
      <c r="K757" s="21">
        <v>1012144</v>
      </c>
      <c r="L757" s="20">
        <v>1028527.81</v>
      </c>
      <c r="M757" s="21">
        <v>13.85</v>
      </c>
      <c r="N757" s="22" t="s">
        <v>7</v>
      </c>
    </row>
    <row r="758" spans="2:14">
      <c r="B758" s="16" t="s">
        <v>121</v>
      </c>
      <c r="C758" s="17" t="s">
        <v>214</v>
      </c>
      <c r="D758" s="18" t="s">
        <v>751</v>
      </c>
      <c r="E758" s="18" t="s">
        <v>224</v>
      </c>
      <c r="F758" s="17" t="s">
        <v>123</v>
      </c>
      <c r="G758" s="19" t="s">
        <v>765</v>
      </c>
      <c r="H758" s="19" t="s">
        <v>766</v>
      </c>
      <c r="I758" s="17" t="s">
        <v>125</v>
      </c>
      <c r="J758" s="20">
        <v>1391777</v>
      </c>
      <c r="K758" s="21">
        <v>1022049</v>
      </c>
      <c r="L758" s="20">
        <v>1011012.85</v>
      </c>
      <c r="M758" s="21">
        <v>13.75</v>
      </c>
      <c r="N758" s="22" t="s">
        <v>7</v>
      </c>
    </row>
    <row r="759" spans="2:14">
      <c r="B759" s="16" t="s">
        <v>121</v>
      </c>
      <c r="C759" s="17" t="s">
        <v>214</v>
      </c>
      <c r="D759" s="18" t="s">
        <v>751</v>
      </c>
      <c r="E759" s="18" t="s">
        <v>224</v>
      </c>
      <c r="F759" s="17" t="s">
        <v>123</v>
      </c>
      <c r="G759" s="19" t="s">
        <v>578</v>
      </c>
      <c r="H759" s="19" t="s">
        <v>215</v>
      </c>
      <c r="I759" s="17" t="s">
        <v>125</v>
      </c>
      <c r="J759" s="20">
        <v>1508465</v>
      </c>
      <c r="K759" s="21">
        <v>1164267</v>
      </c>
      <c r="L759" s="20">
        <v>1094466.83</v>
      </c>
      <c r="M759" s="21">
        <v>13.85</v>
      </c>
      <c r="N759" s="22" t="s">
        <v>7</v>
      </c>
    </row>
    <row r="760" spans="2:14">
      <c r="B760" s="16" t="s">
        <v>121</v>
      </c>
      <c r="C760" s="17" t="s">
        <v>214</v>
      </c>
      <c r="D760" s="18" t="s">
        <v>751</v>
      </c>
      <c r="E760" s="18" t="s">
        <v>224</v>
      </c>
      <c r="F760" s="17" t="s">
        <v>123</v>
      </c>
      <c r="G760" s="19" t="s">
        <v>767</v>
      </c>
      <c r="H760" s="19" t="s">
        <v>725</v>
      </c>
      <c r="I760" s="17" t="s">
        <v>125</v>
      </c>
      <c r="J760" s="20">
        <v>6514592</v>
      </c>
      <c r="K760" s="21">
        <v>5025891</v>
      </c>
      <c r="L760" s="20">
        <v>5031054.8899999997</v>
      </c>
      <c r="M760" s="21">
        <v>13.5</v>
      </c>
      <c r="N760" s="22" t="s">
        <v>7</v>
      </c>
    </row>
    <row r="761" spans="2:14">
      <c r="B761" s="16" t="s">
        <v>121</v>
      </c>
      <c r="C761" s="17" t="s">
        <v>214</v>
      </c>
      <c r="D761" s="18" t="s">
        <v>751</v>
      </c>
      <c r="E761" s="18" t="s">
        <v>224</v>
      </c>
      <c r="F761" s="17" t="s">
        <v>123</v>
      </c>
      <c r="G761" s="19" t="s">
        <v>579</v>
      </c>
      <c r="H761" s="19" t="s">
        <v>215</v>
      </c>
      <c r="I761" s="17" t="s">
        <v>125</v>
      </c>
      <c r="J761" s="20">
        <v>1508465</v>
      </c>
      <c r="K761" s="21">
        <v>1027698</v>
      </c>
      <c r="L761" s="20">
        <v>1028508.23</v>
      </c>
      <c r="M761" s="21">
        <v>13.85</v>
      </c>
      <c r="N761" s="22" t="s">
        <v>7</v>
      </c>
    </row>
    <row r="762" spans="2:14">
      <c r="B762" s="16" t="s">
        <v>121</v>
      </c>
      <c r="C762" s="17" t="s">
        <v>214</v>
      </c>
      <c r="D762" s="18" t="s">
        <v>751</v>
      </c>
      <c r="E762" s="18" t="s">
        <v>224</v>
      </c>
      <c r="F762" s="17" t="s">
        <v>123</v>
      </c>
      <c r="G762" s="19" t="s">
        <v>580</v>
      </c>
      <c r="H762" s="19" t="s">
        <v>216</v>
      </c>
      <c r="I762" s="17" t="s">
        <v>125</v>
      </c>
      <c r="J762" s="20">
        <v>3103220</v>
      </c>
      <c r="K762" s="21">
        <v>2056576</v>
      </c>
      <c r="L762" s="20">
        <v>2058906.89</v>
      </c>
      <c r="M762" s="21">
        <v>14.75</v>
      </c>
      <c r="N762" s="22" t="s">
        <v>7</v>
      </c>
    </row>
    <row r="763" spans="2:14">
      <c r="B763" s="16" t="s">
        <v>121</v>
      </c>
      <c r="C763" s="17" t="s">
        <v>214</v>
      </c>
      <c r="D763" s="18" t="s">
        <v>751</v>
      </c>
      <c r="E763" s="18" t="s">
        <v>224</v>
      </c>
      <c r="F763" s="17" t="s">
        <v>123</v>
      </c>
      <c r="G763" s="19" t="s">
        <v>768</v>
      </c>
      <c r="H763" s="19" t="s">
        <v>725</v>
      </c>
      <c r="I763" s="17" t="s">
        <v>125</v>
      </c>
      <c r="J763" s="20">
        <v>2605835</v>
      </c>
      <c r="K763" s="21">
        <v>2013315</v>
      </c>
      <c r="L763" s="20">
        <v>2012425.17</v>
      </c>
      <c r="M763" s="21">
        <v>13.5</v>
      </c>
      <c r="N763" s="22" t="s">
        <v>7</v>
      </c>
    </row>
    <row r="764" spans="2:14">
      <c r="B764" s="16" t="s">
        <v>121</v>
      </c>
      <c r="C764" s="17" t="s">
        <v>214</v>
      </c>
      <c r="D764" s="18" t="s">
        <v>751</v>
      </c>
      <c r="E764" s="18" t="s">
        <v>224</v>
      </c>
      <c r="F764" s="17" t="s">
        <v>123</v>
      </c>
      <c r="G764" s="19" t="s">
        <v>581</v>
      </c>
      <c r="H764" s="19" t="s">
        <v>215</v>
      </c>
      <c r="I764" s="17" t="s">
        <v>125</v>
      </c>
      <c r="J764" s="20">
        <v>6033867</v>
      </c>
      <c r="K764" s="21">
        <v>4122943</v>
      </c>
      <c r="L764" s="20">
        <v>4113964.81</v>
      </c>
      <c r="M764" s="21">
        <v>13.85</v>
      </c>
      <c r="N764" s="22" t="s">
        <v>7</v>
      </c>
    </row>
    <row r="765" spans="2:14">
      <c r="B765" s="16" t="s">
        <v>121</v>
      </c>
      <c r="C765" s="17" t="s">
        <v>214</v>
      </c>
      <c r="D765" s="18" t="s">
        <v>751</v>
      </c>
      <c r="E765" s="18" t="s">
        <v>224</v>
      </c>
      <c r="F765" s="17" t="s">
        <v>123</v>
      </c>
      <c r="G765" s="19" t="s">
        <v>582</v>
      </c>
      <c r="H765" s="19" t="s">
        <v>215</v>
      </c>
      <c r="I765" s="17" t="s">
        <v>125</v>
      </c>
      <c r="J765" s="20">
        <v>14739354</v>
      </c>
      <c r="K765" s="21">
        <v>10053235</v>
      </c>
      <c r="L765" s="20">
        <v>10285047.279999999</v>
      </c>
      <c r="M765" s="21">
        <v>13.85</v>
      </c>
      <c r="N765" s="22" t="s">
        <v>7</v>
      </c>
    </row>
    <row r="766" spans="2:14">
      <c r="B766" s="16" t="s">
        <v>121</v>
      </c>
      <c r="C766" s="17" t="s">
        <v>214</v>
      </c>
      <c r="D766" s="18" t="s">
        <v>751</v>
      </c>
      <c r="E766" s="18" t="s">
        <v>224</v>
      </c>
      <c r="F766" s="17" t="s">
        <v>123</v>
      </c>
      <c r="G766" s="19" t="s">
        <v>769</v>
      </c>
      <c r="H766" s="19" t="s">
        <v>725</v>
      </c>
      <c r="I766" s="17" t="s">
        <v>125</v>
      </c>
      <c r="J766" s="20">
        <v>3908757</v>
      </c>
      <c r="K766" s="21">
        <v>3069903</v>
      </c>
      <c r="L766" s="20">
        <v>3018649.55</v>
      </c>
      <c r="M766" s="21">
        <v>13.5</v>
      </c>
      <c r="N766" s="22" t="s">
        <v>7</v>
      </c>
    </row>
    <row r="767" spans="2:14">
      <c r="B767" s="16" t="s">
        <v>121</v>
      </c>
      <c r="C767" s="17" t="s">
        <v>214</v>
      </c>
      <c r="D767" s="18" t="s">
        <v>751</v>
      </c>
      <c r="E767" s="18" t="s">
        <v>224</v>
      </c>
      <c r="F767" s="17" t="s">
        <v>123</v>
      </c>
      <c r="G767" s="19" t="s">
        <v>583</v>
      </c>
      <c r="H767" s="19" t="s">
        <v>217</v>
      </c>
      <c r="I767" s="17" t="s">
        <v>125</v>
      </c>
      <c r="J767" s="20">
        <v>4589916</v>
      </c>
      <c r="K767" s="21">
        <v>3024575</v>
      </c>
      <c r="L767" s="20">
        <v>3006381.36</v>
      </c>
      <c r="M767" s="21">
        <v>13</v>
      </c>
      <c r="N767" s="22" t="s">
        <v>7</v>
      </c>
    </row>
    <row r="768" spans="2:14">
      <c r="B768" s="16" t="s">
        <v>121</v>
      </c>
      <c r="C768" s="17" t="s">
        <v>214</v>
      </c>
      <c r="D768" s="18" t="s">
        <v>751</v>
      </c>
      <c r="E768" s="18" t="s">
        <v>224</v>
      </c>
      <c r="F768" s="17" t="s">
        <v>123</v>
      </c>
      <c r="G768" s="19" t="s">
        <v>584</v>
      </c>
      <c r="H768" s="19" t="s">
        <v>218</v>
      </c>
      <c r="I768" s="17" t="s">
        <v>125</v>
      </c>
      <c r="J768" s="20">
        <v>15556155</v>
      </c>
      <c r="K768" s="21">
        <v>10000004</v>
      </c>
      <c r="L768" s="20">
        <v>10021267.109999999</v>
      </c>
      <c r="M768" s="21">
        <v>13</v>
      </c>
      <c r="N768" s="22" t="s">
        <v>7</v>
      </c>
    </row>
    <row r="769" spans="2:14">
      <c r="B769" s="16" t="s">
        <v>121</v>
      </c>
      <c r="C769" s="17" t="s">
        <v>214</v>
      </c>
      <c r="D769" s="18" t="s">
        <v>751</v>
      </c>
      <c r="E769" s="18" t="s">
        <v>224</v>
      </c>
      <c r="F769" s="17" t="s">
        <v>123</v>
      </c>
      <c r="G769" s="19" t="s">
        <v>585</v>
      </c>
      <c r="H769" s="19" t="s">
        <v>217</v>
      </c>
      <c r="I769" s="17" t="s">
        <v>125</v>
      </c>
      <c r="J769" s="20">
        <v>4556793</v>
      </c>
      <c r="K769" s="21">
        <v>3006410</v>
      </c>
      <c r="L769" s="20">
        <v>3006378.62</v>
      </c>
      <c r="M769" s="21">
        <v>13</v>
      </c>
      <c r="N769" s="22" t="s">
        <v>7</v>
      </c>
    </row>
    <row r="770" spans="2:14">
      <c r="B770" s="16" t="s">
        <v>121</v>
      </c>
      <c r="C770" s="17" t="s">
        <v>214</v>
      </c>
      <c r="D770" s="18" t="s">
        <v>751</v>
      </c>
      <c r="E770" s="18" t="s">
        <v>224</v>
      </c>
      <c r="F770" s="17" t="s">
        <v>123</v>
      </c>
      <c r="G770" s="19" t="s">
        <v>770</v>
      </c>
      <c r="H770" s="19" t="s">
        <v>771</v>
      </c>
      <c r="I770" s="17" t="s">
        <v>125</v>
      </c>
      <c r="J770" s="20">
        <v>8618680</v>
      </c>
      <c r="K770" s="21">
        <v>7020329</v>
      </c>
      <c r="L770" s="20">
        <v>7226118.2999999998</v>
      </c>
      <c r="M770" s="21">
        <v>13.25</v>
      </c>
      <c r="N770" s="22" t="s">
        <v>7</v>
      </c>
    </row>
    <row r="771" spans="2:14">
      <c r="B771" s="16" t="s">
        <v>121</v>
      </c>
      <c r="C771" s="17" t="s">
        <v>214</v>
      </c>
      <c r="D771" s="18" t="s">
        <v>751</v>
      </c>
      <c r="E771" s="18" t="s">
        <v>224</v>
      </c>
      <c r="F771" s="17" t="s">
        <v>123</v>
      </c>
      <c r="G771" s="19" t="s">
        <v>772</v>
      </c>
      <c r="H771" s="19" t="s">
        <v>771</v>
      </c>
      <c r="I771" s="17" t="s">
        <v>125</v>
      </c>
      <c r="J771" s="20">
        <v>6156197</v>
      </c>
      <c r="K771" s="21">
        <v>5065343</v>
      </c>
      <c r="L771" s="20">
        <v>5161513.46</v>
      </c>
      <c r="M771" s="21">
        <v>13.25</v>
      </c>
      <c r="N771" s="22" t="s">
        <v>7</v>
      </c>
    </row>
    <row r="772" spans="2:14">
      <c r="B772" s="16" t="s">
        <v>121</v>
      </c>
      <c r="C772" s="17" t="s">
        <v>214</v>
      </c>
      <c r="D772" s="18" t="s">
        <v>751</v>
      </c>
      <c r="E772" s="18" t="s">
        <v>224</v>
      </c>
      <c r="F772" s="17" t="s">
        <v>123</v>
      </c>
      <c r="G772" s="19" t="s">
        <v>773</v>
      </c>
      <c r="H772" s="19" t="s">
        <v>771</v>
      </c>
      <c r="I772" s="17" t="s">
        <v>125</v>
      </c>
      <c r="J772" s="20">
        <v>12312395</v>
      </c>
      <c r="K772" s="21">
        <v>10152466</v>
      </c>
      <c r="L772" s="20">
        <v>10323027.039999999</v>
      </c>
      <c r="M772" s="21">
        <v>13.25</v>
      </c>
      <c r="N772" s="22" t="s">
        <v>7</v>
      </c>
    </row>
    <row r="773" spans="2:14">
      <c r="B773" s="16" t="s">
        <v>121</v>
      </c>
      <c r="C773" s="17" t="s">
        <v>214</v>
      </c>
      <c r="D773" s="18" t="s">
        <v>751</v>
      </c>
      <c r="E773" s="18" t="s">
        <v>224</v>
      </c>
      <c r="F773" s="17" t="s">
        <v>123</v>
      </c>
      <c r="G773" s="19" t="s">
        <v>774</v>
      </c>
      <c r="H773" s="19" t="s">
        <v>771</v>
      </c>
      <c r="I773" s="17" t="s">
        <v>125</v>
      </c>
      <c r="J773" s="20">
        <v>12312395</v>
      </c>
      <c r="K773" s="21">
        <v>10109808</v>
      </c>
      <c r="L773" s="20">
        <v>10322815.449999999</v>
      </c>
      <c r="M773" s="21">
        <v>13.25</v>
      </c>
      <c r="N773" s="22" t="s">
        <v>7</v>
      </c>
    </row>
    <row r="774" spans="2:14">
      <c r="B774" s="16" t="s">
        <v>121</v>
      </c>
      <c r="C774" s="17" t="s">
        <v>214</v>
      </c>
      <c r="D774" s="18" t="s">
        <v>751</v>
      </c>
      <c r="E774" s="18" t="s">
        <v>224</v>
      </c>
      <c r="F774" s="17" t="s">
        <v>123</v>
      </c>
      <c r="G774" s="19" t="s">
        <v>586</v>
      </c>
      <c r="H774" s="19" t="s">
        <v>219</v>
      </c>
      <c r="I774" s="17" t="s">
        <v>125</v>
      </c>
      <c r="J774" s="20">
        <v>28376984</v>
      </c>
      <c r="K774" s="21">
        <v>20598355</v>
      </c>
      <c r="L774" s="20">
        <v>20129303.07</v>
      </c>
      <c r="M774" s="21">
        <v>14</v>
      </c>
      <c r="N774" s="22" t="s">
        <v>7</v>
      </c>
    </row>
    <row r="775" spans="2:14">
      <c r="B775" s="16" t="s">
        <v>121</v>
      </c>
      <c r="C775" s="17" t="s">
        <v>214</v>
      </c>
      <c r="D775" s="18" t="s">
        <v>751</v>
      </c>
      <c r="E775" s="18" t="s">
        <v>224</v>
      </c>
      <c r="F775" s="17" t="s">
        <v>123</v>
      </c>
      <c r="G775" s="19" t="s">
        <v>587</v>
      </c>
      <c r="H775" s="19" t="s">
        <v>220</v>
      </c>
      <c r="I775" s="17" t="s">
        <v>125</v>
      </c>
      <c r="J775" s="20">
        <v>88443301</v>
      </c>
      <c r="K775" s="21">
        <v>60470961</v>
      </c>
      <c r="L775" s="20">
        <v>60534231.939999998</v>
      </c>
      <c r="M775" s="21">
        <v>13</v>
      </c>
      <c r="N775" s="22" t="s">
        <v>7</v>
      </c>
    </row>
    <row r="776" spans="2:14">
      <c r="B776" s="16" t="s">
        <v>121</v>
      </c>
      <c r="C776" s="17" t="s">
        <v>214</v>
      </c>
      <c r="D776" s="18" t="s">
        <v>751</v>
      </c>
      <c r="E776" s="18" t="s">
        <v>224</v>
      </c>
      <c r="F776" s="17" t="s">
        <v>123</v>
      </c>
      <c r="G776" s="19" t="s">
        <v>775</v>
      </c>
      <c r="H776" s="19" t="s">
        <v>766</v>
      </c>
      <c r="I776" s="17" t="s">
        <v>125</v>
      </c>
      <c r="J776" s="20">
        <v>76613013</v>
      </c>
      <c r="K776" s="21">
        <v>67626001</v>
      </c>
      <c r="L776" s="20">
        <v>63189082.840000004</v>
      </c>
      <c r="M776" s="21">
        <v>6.97</v>
      </c>
      <c r="N776" s="22" t="s">
        <v>7</v>
      </c>
    </row>
    <row r="777" spans="2:14">
      <c r="B777" s="16" t="s">
        <v>121</v>
      </c>
      <c r="C777" s="17" t="s">
        <v>214</v>
      </c>
      <c r="D777" s="18" t="s">
        <v>751</v>
      </c>
      <c r="E777" s="18" t="s">
        <v>224</v>
      </c>
      <c r="F777" s="17" t="s">
        <v>123</v>
      </c>
      <c r="G777" s="19" t="s">
        <v>588</v>
      </c>
      <c r="H777" s="19" t="s">
        <v>216</v>
      </c>
      <c r="I777" s="17" t="s">
        <v>125</v>
      </c>
      <c r="J777" s="20">
        <v>7206440</v>
      </c>
      <c r="K777" s="21">
        <v>5179290</v>
      </c>
      <c r="L777" s="20">
        <v>5146685.33</v>
      </c>
      <c r="M777" s="21">
        <v>14.75</v>
      </c>
      <c r="N777" s="22" t="s">
        <v>7</v>
      </c>
    </row>
    <row r="778" spans="2:14">
      <c r="B778" s="16" t="s">
        <v>121</v>
      </c>
      <c r="C778" s="17" t="s">
        <v>214</v>
      </c>
      <c r="D778" s="18" t="s">
        <v>751</v>
      </c>
      <c r="E778" s="18" t="s">
        <v>224</v>
      </c>
      <c r="F778" s="17" t="s">
        <v>123</v>
      </c>
      <c r="G778" s="19" t="s">
        <v>589</v>
      </c>
      <c r="H778" s="19" t="s">
        <v>216</v>
      </c>
      <c r="I778" s="17" t="s">
        <v>125</v>
      </c>
      <c r="J778" s="20">
        <v>19663196</v>
      </c>
      <c r="K778" s="21">
        <v>14107494</v>
      </c>
      <c r="L778" s="20">
        <v>14412473.060000001</v>
      </c>
      <c r="M778" s="21">
        <v>14.75</v>
      </c>
      <c r="N778" s="22" t="s">
        <v>7</v>
      </c>
    </row>
    <row r="779" spans="2:14">
      <c r="B779" s="16" t="s">
        <v>121</v>
      </c>
      <c r="C779" s="17" t="s">
        <v>214</v>
      </c>
      <c r="D779" s="18" t="s">
        <v>751</v>
      </c>
      <c r="E779" s="18" t="s">
        <v>224</v>
      </c>
      <c r="F779" s="17" t="s">
        <v>123</v>
      </c>
      <c r="G779" s="19" t="s">
        <v>590</v>
      </c>
      <c r="H779" s="19" t="s">
        <v>218</v>
      </c>
      <c r="I779" s="17" t="s">
        <v>125</v>
      </c>
      <c r="J779" s="20">
        <v>2938139</v>
      </c>
      <c r="K779" s="21">
        <v>2006412</v>
      </c>
      <c r="L779" s="20">
        <v>2004266.62</v>
      </c>
      <c r="M779" s="21">
        <v>13</v>
      </c>
      <c r="N779" s="22" t="s">
        <v>7</v>
      </c>
    </row>
    <row r="780" spans="2:14">
      <c r="B780" s="16" t="s">
        <v>121</v>
      </c>
      <c r="C780" s="17" t="s">
        <v>214</v>
      </c>
      <c r="D780" s="18" t="s">
        <v>751</v>
      </c>
      <c r="E780" s="18" t="s">
        <v>224</v>
      </c>
      <c r="F780" s="17" t="s">
        <v>123</v>
      </c>
      <c r="G780" s="19" t="s">
        <v>591</v>
      </c>
      <c r="H780" s="19" t="s">
        <v>217</v>
      </c>
      <c r="I780" s="17" t="s">
        <v>125</v>
      </c>
      <c r="J780" s="20">
        <v>64313013</v>
      </c>
      <c r="K780" s="21">
        <v>45179690</v>
      </c>
      <c r="L780" s="20">
        <v>45143439.039999999</v>
      </c>
      <c r="M780" s="21">
        <v>12.94</v>
      </c>
      <c r="N780" s="22" t="s">
        <v>7</v>
      </c>
    </row>
    <row r="781" spans="2:14">
      <c r="B781" s="16" t="s">
        <v>121</v>
      </c>
      <c r="C781" s="17" t="s">
        <v>214</v>
      </c>
      <c r="D781" s="18" t="s">
        <v>751</v>
      </c>
      <c r="E781" s="18" t="s">
        <v>224</v>
      </c>
      <c r="F781" s="17" t="s">
        <v>123</v>
      </c>
      <c r="G781" s="19" t="s">
        <v>592</v>
      </c>
      <c r="H781" s="19" t="s">
        <v>215</v>
      </c>
      <c r="I781" s="17" t="s">
        <v>125</v>
      </c>
      <c r="J781" s="20">
        <v>13703451</v>
      </c>
      <c r="K781" s="21">
        <v>10405188</v>
      </c>
      <c r="L781" s="20">
        <v>10435852.109999999</v>
      </c>
      <c r="M781" s="21">
        <v>13.85</v>
      </c>
      <c r="N781" s="22" t="s">
        <v>7</v>
      </c>
    </row>
    <row r="782" spans="2:14">
      <c r="B782" s="16" t="s">
        <v>121</v>
      </c>
      <c r="C782" s="17" t="s">
        <v>214</v>
      </c>
      <c r="D782" s="18" t="s">
        <v>751</v>
      </c>
      <c r="E782" s="18" t="s">
        <v>224</v>
      </c>
      <c r="F782" s="17" t="s">
        <v>123</v>
      </c>
      <c r="G782" s="19" t="s">
        <v>593</v>
      </c>
      <c r="H782" s="19" t="s">
        <v>218</v>
      </c>
      <c r="I782" s="17" t="s">
        <v>125</v>
      </c>
      <c r="J782" s="20">
        <v>8814429</v>
      </c>
      <c r="K782" s="21">
        <v>6061973</v>
      </c>
      <c r="L782" s="20">
        <v>6012762.9199999999</v>
      </c>
      <c r="M782" s="21">
        <v>13</v>
      </c>
      <c r="N782" s="22" t="s">
        <v>7</v>
      </c>
    </row>
    <row r="783" spans="2:14">
      <c r="B783" s="16" t="s">
        <v>121</v>
      </c>
      <c r="C783" s="17" t="s">
        <v>214</v>
      </c>
      <c r="D783" s="18" t="s">
        <v>751</v>
      </c>
      <c r="E783" s="18" t="s">
        <v>224</v>
      </c>
      <c r="F783" s="17" t="s">
        <v>123</v>
      </c>
      <c r="G783" s="19" t="s">
        <v>594</v>
      </c>
      <c r="H783" s="19" t="s">
        <v>218</v>
      </c>
      <c r="I783" s="17" t="s">
        <v>125</v>
      </c>
      <c r="J783" s="20">
        <v>40834741</v>
      </c>
      <c r="K783" s="21">
        <v>28069805</v>
      </c>
      <c r="L783" s="20">
        <v>28059686.170000002</v>
      </c>
      <c r="M783" s="21">
        <v>13</v>
      </c>
      <c r="N783" s="22" t="s">
        <v>7</v>
      </c>
    </row>
    <row r="784" spans="2:14">
      <c r="B784" s="16" t="s">
        <v>121</v>
      </c>
      <c r="C784" s="17" t="s">
        <v>214</v>
      </c>
      <c r="D784" s="18" t="s">
        <v>751</v>
      </c>
      <c r="E784" s="18" t="s">
        <v>224</v>
      </c>
      <c r="F784" s="17" t="s">
        <v>123</v>
      </c>
      <c r="G784" s="19" t="s">
        <v>595</v>
      </c>
      <c r="H784" s="19" t="s">
        <v>218</v>
      </c>
      <c r="I784" s="17" t="s">
        <v>125</v>
      </c>
      <c r="J784" s="20">
        <v>29167682</v>
      </c>
      <c r="K784" s="21">
        <v>20078354</v>
      </c>
      <c r="L784" s="20">
        <v>20042684.989999998</v>
      </c>
      <c r="M784" s="21">
        <v>13</v>
      </c>
      <c r="N784" s="22" t="s">
        <v>7</v>
      </c>
    </row>
    <row r="785" spans="2:14">
      <c r="B785" s="16" t="s">
        <v>121</v>
      </c>
      <c r="C785" s="17" t="s">
        <v>214</v>
      </c>
      <c r="D785" s="18" t="s">
        <v>751</v>
      </c>
      <c r="E785" s="18" t="s">
        <v>224</v>
      </c>
      <c r="F785" s="17" t="s">
        <v>123</v>
      </c>
      <c r="G785" s="19" t="s">
        <v>776</v>
      </c>
      <c r="H785" s="19" t="s">
        <v>771</v>
      </c>
      <c r="I785" s="17" t="s">
        <v>125</v>
      </c>
      <c r="J785" s="20">
        <v>5660684</v>
      </c>
      <c r="K785" s="21">
        <v>5045377</v>
      </c>
      <c r="L785" s="20">
        <v>5161513.96</v>
      </c>
      <c r="M785" s="21">
        <v>13.25</v>
      </c>
      <c r="N785" s="22" t="s">
        <v>7</v>
      </c>
    </row>
    <row r="786" spans="2:14">
      <c r="B786" s="16" t="s">
        <v>121</v>
      </c>
      <c r="C786" s="17" t="s">
        <v>214</v>
      </c>
      <c r="D786" s="18" t="s">
        <v>751</v>
      </c>
      <c r="E786" s="18" t="s">
        <v>224</v>
      </c>
      <c r="F786" s="17" t="s">
        <v>123</v>
      </c>
      <c r="G786" s="19" t="s">
        <v>596</v>
      </c>
      <c r="H786" s="19" t="s">
        <v>217</v>
      </c>
      <c r="I786" s="17" t="s">
        <v>125</v>
      </c>
      <c r="J786" s="20">
        <v>56269584</v>
      </c>
      <c r="K786" s="21">
        <v>40270687</v>
      </c>
      <c r="L786" s="20">
        <v>40085375.530000001</v>
      </c>
      <c r="M786" s="21">
        <v>13</v>
      </c>
      <c r="N786" s="22" t="s">
        <v>7</v>
      </c>
    </row>
    <row r="787" spans="2:14">
      <c r="B787" s="16" t="s">
        <v>121</v>
      </c>
      <c r="C787" s="17" t="s">
        <v>214</v>
      </c>
      <c r="D787" s="18" t="s">
        <v>751</v>
      </c>
      <c r="E787" s="18" t="s">
        <v>224</v>
      </c>
      <c r="F787" s="17" t="s">
        <v>123</v>
      </c>
      <c r="G787" s="19" t="s">
        <v>597</v>
      </c>
      <c r="H787" s="19" t="s">
        <v>220</v>
      </c>
      <c r="I787" s="17" t="s">
        <v>125</v>
      </c>
      <c r="J787" s="20">
        <v>34883563</v>
      </c>
      <c r="K787" s="21">
        <v>25977784</v>
      </c>
      <c r="L787" s="20">
        <v>25844927.350000001</v>
      </c>
      <c r="M787" s="21">
        <v>13</v>
      </c>
      <c r="N787" s="22" t="s">
        <v>7</v>
      </c>
    </row>
    <row r="788" spans="2:14">
      <c r="B788" s="16" t="s">
        <v>121</v>
      </c>
      <c r="C788" s="17" t="s">
        <v>214</v>
      </c>
      <c r="D788" s="18" t="s">
        <v>751</v>
      </c>
      <c r="E788" s="18" t="s">
        <v>224</v>
      </c>
      <c r="F788" s="17" t="s">
        <v>123</v>
      </c>
      <c r="G788" s="19" t="s">
        <v>598</v>
      </c>
      <c r="H788" s="19" t="s">
        <v>217</v>
      </c>
      <c r="I788" s="17" t="s">
        <v>125</v>
      </c>
      <c r="J788" s="20">
        <v>101860000</v>
      </c>
      <c r="K788" s="21">
        <v>73863500</v>
      </c>
      <c r="L788" s="20">
        <v>73239147.030000001</v>
      </c>
      <c r="M788" s="21">
        <v>13</v>
      </c>
      <c r="N788" s="22" t="s">
        <v>7</v>
      </c>
    </row>
    <row r="789" spans="2:14">
      <c r="B789" s="16" t="s">
        <v>121</v>
      </c>
      <c r="C789" s="17" t="s">
        <v>214</v>
      </c>
      <c r="D789" s="18" t="s">
        <v>751</v>
      </c>
      <c r="E789" s="18" t="s">
        <v>224</v>
      </c>
      <c r="F789" s="17" t="s">
        <v>123</v>
      </c>
      <c r="G789" s="19" t="s">
        <v>599</v>
      </c>
      <c r="H789" s="19" t="s">
        <v>217</v>
      </c>
      <c r="I789" s="17" t="s">
        <v>125</v>
      </c>
      <c r="J789" s="20">
        <v>38441316</v>
      </c>
      <c r="K789" s="21">
        <v>28069811</v>
      </c>
      <c r="L789" s="20">
        <v>28059697.710000001</v>
      </c>
      <c r="M789" s="21">
        <v>13</v>
      </c>
      <c r="N789" s="22" t="s">
        <v>7</v>
      </c>
    </row>
    <row r="790" spans="2:14">
      <c r="B790" s="16" t="s">
        <v>121</v>
      </c>
      <c r="C790" s="17" t="s">
        <v>214</v>
      </c>
      <c r="D790" s="18" t="s">
        <v>751</v>
      </c>
      <c r="E790" s="18" t="s">
        <v>224</v>
      </c>
      <c r="F790" s="17" t="s">
        <v>123</v>
      </c>
      <c r="G790" s="19" t="s">
        <v>777</v>
      </c>
      <c r="H790" s="19" t="s">
        <v>766</v>
      </c>
      <c r="I790" s="17" t="s">
        <v>125</v>
      </c>
      <c r="J790" s="20">
        <v>76900340</v>
      </c>
      <c r="K790" s="21">
        <v>66934905</v>
      </c>
      <c r="L790" s="20">
        <v>66239816.25</v>
      </c>
      <c r="M790" s="21">
        <v>13.75</v>
      </c>
      <c r="N790" s="22" t="s">
        <v>7</v>
      </c>
    </row>
    <row r="791" spans="2:14">
      <c r="B791" s="16" t="s">
        <v>121</v>
      </c>
      <c r="C791" s="17" t="s">
        <v>214</v>
      </c>
      <c r="D791" s="18" t="s">
        <v>751</v>
      </c>
      <c r="E791" s="18" t="s">
        <v>224</v>
      </c>
      <c r="F791" s="17" t="s">
        <v>123</v>
      </c>
      <c r="G791" s="19" t="s">
        <v>600</v>
      </c>
      <c r="H791" s="19" t="s">
        <v>217</v>
      </c>
      <c r="I791" s="17" t="s">
        <v>125</v>
      </c>
      <c r="J791" s="20">
        <v>122567670</v>
      </c>
      <c r="K791" s="21">
        <v>90941425</v>
      </c>
      <c r="L791" s="20">
        <v>90280927.959999993</v>
      </c>
      <c r="M791" s="21">
        <v>13</v>
      </c>
      <c r="N791" s="22" t="s">
        <v>7</v>
      </c>
    </row>
    <row r="792" spans="2:14">
      <c r="B792" s="16" t="s">
        <v>121</v>
      </c>
      <c r="C792" s="17" t="s">
        <v>214</v>
      </c>
      <c r="D792" s="18" t="s">
        <v>751</v>
      </c>
      <c r="E792" s="18" t="s">
        <v>224</v>
      </c>
      <c r="F792" s="17" t="s">
        <v>123</v>
      </c>
      <c r="G792" s="19" t="s">
        <v>601</v>
      </c>
      <c r="H792" s="19" t="s">
        <v>217</v>
      </c>
      <c r="I792" s="17" t="s">
        <v>125</v>
      </c>
      <c r="J792" s="20">
        <v>174125201</v>
      </c>
      <c r="K792" s="21">
        <v>130665313</v>
      </c>
      <c r="L792" s="20">
        <v>130411962.51000001</v>
      </c>
      <c r="M792" s="21">
        <v>13</v>
      </c>
      <c r="N792" s="22" t="s">
        <v>7</v>
      </c>
    </row>
    <row r="793" spans="2:14">
      <c r="B793" s="16" t="s">
        <v>121</v>
      </c>
      <c r="C793" s="17" t="s">
        <v>214</v>
      </c>
      <c r="D793" s="18" t="s">
        <v>751</v>
      </c>
      <c r="E793" s="18" t="s">
        <v>224</v>
      </c>
      <c r="F793" s="17" t="s">
        <v>123</v>
      </c>
      <c r="G793" s="19" t="s">
        <v>602</v>
      </c>
      <c r="H793" s="19" t="s">
        <v>221</v>
      </c>
      <c r="I793" s="17" t="s">
        <v>125</v>
      </c>
      <c r="J793" s="20">
        <v>60303082</v>
      </c>
      <c r="K793" s="21">
        <v>52125000</v>
      </c>
      <c r="L793" s="20">
        <v>52270007.539999999</v>
      </c>
      <c r="M793" s="21">
        <v>13.75</v>
      </c>
      <c r="N793" s="22" t="s">
        <v>7</v>
      </c>
    </row>
    <row r="794" spans="2:14">
      <c r="B794" s="16" t="s">
        <v>121</v>
      </c>
      <c r="C794" s="17" t="s">
        <v>214</v>
      </c>
      <c r="D794" s="18" t="s">
        <v>751</v>
      </c>
      <c r="E794" s="18" t="s">
        <v>224</v>
      </c>
      <c r="F794" s="17" t="s">
        <v>123</v>
      </c>
      <c r="G794" s="19" t="s">
        <v>778</v>
      </c>
      <c r="H794" s="19" t="s">
        <v>725</v>
      </c>
      <c r="I794" s="17" t="s">
        <v>125</v>
      </c>
      <c r="J794" s="20">
        <v>3201946</v>
      </c>
      <c r="K794" s="21">
        <v>3005548</v>
      </c>
      <c r="L794" s="20">
        <v>3018647.27</v>
      </c>
      <c r="M794" s="21">
        <v>13.5</v>
      </c>
      <c r="N794" s="22" t="s">
        <v>7</v>
      </c>
    </row>
    <row r="795" spans="2:14">
      <c r="B795" s="16" t="s">
        <v>128</v>
      </c>
      <c r="C795" s="17" t="s">
        <v>228</v>
      </c>
      <c r="D795" s="18" t="s">
        <v>751</v>
      </c>
      <c r="E795" s="18" t="s">
        <v>224</v>
      </c>
      <c r="F795" s="17" t="s">
        <v>123</v>
      </c>
      <c r="G795" s="19" t="s">
        <v>558</v>
      </c>
      <c r="H795" s="19" t="s">
        <v>211</v>
      </c>
      <c r="I795" s="17" t="s">
        <v>125</v>
      </c>
      <c r="J795" s="20">
        <v>5436052</v>
      </c>
      <c r="K795" s="21">
        <v>4006576</v>
      </c>
      <c r="L795" s="20">
        <v>4086469.6</v>
      </c>
      <c r="M795" s="21">
        <v>12</v>
      </c>
      <c r="N795" s="22" t="s">
        <v>7</v>
      </c>
    </row>
    <row r="796" spans="2:14">
      <c r="B796" s="16" t="s">
        <v>128</v>
      </c>
      <c r="C796" s="17" t="s">
        <v>228</v>
      </c>
      <c r="D796" s="18" t="s">
        <v>751</v>
      </c>
      <c r="E796" s="18" t="s">
        <v>224</v>
      </c>
      <c r="F796" s="17" t="s">
        <v>123</v>
      </c>
      <c r="G796" s="19" t="s">
        <v>559</v>
      </c>
      <c r="H796" s="19" t="s">
        <v>212</v>
      </c>
      <c r="I796" s="17" t="s">
        <v>125</v>
      </c>
      <c r="J796" s="20">
        <v>2718032</v>
      </c>
      <c r="K796" s="21">
        <v>2013149</v>
      </c>
      <c r="L796" s="20">
        <v>2048570.71</v>
      </c>
      <c r="M796" s="21">
        <v>12</v>
      </c>
      <c r="N796" s="22" t="s">
        <v>7</v>
      </c>
    </row>
    <row r="797" spans="2:14">
      <c r="B797" s="16" t="s">
        <v>128</v>
      </c>
      <c r="C797" s="17" t="s">
        <v>228</v>
      </c>
      <c r="D797" s="18" t="s">
        <v>751</v>
      </c>
      <c r="E797" s="18" t="s">
        <v>224</v>
      </c>
      <c r="F797" s="17" t="s">
        <v>123</v>
      </c>
      <c r="G797" s="19" t="s">
        <v>560</v>
      </c>
      <c r="H797" s="19" t="s">
        <v>212</v>
      </c>
      <c r="I797" s="17" t="s">
        <v>125</v>
      </c>
      <c r="J797" s="20">
        <v>4077036</v>
      </c>
      <c r="K797" s="21">
        <v>3039453</v>
      </c>
      <c r="L797" s="20">
        <v>3072884.25</v>
      </c>
      <c r="M797" s="21">
        <v>12</v>
      </c>
      <c r="N797" s="22" t="s">
        <v>7</v>
      </c>
    </row>
    <row r="798" spans="2:14">
      <c r="B798" s="16" t="s">
        <v>128</v>
      </c>
      <c r="C798" s="17" t="s">
        <v>228</v>
      </c>
      <c r="D798" s="18" t="s">
        <v>751</v>
      </c>
      <c r="E798" s="18" t="s">
        <v>224</v>
      </c>
      <c r="F798" s="17" t="s">
        <v>123</v>
      </c>
      <c r="G798" s="19" t="s">
        <v>561</v>
      </c>
      <c r="H798" s="19" t="s">
        <v>212</v>
      </c>
      <c r="I798" s="17" t="s">
        <v>125</v>
      </c>
      <c r="J798" s="20">
        <v>2718032</v>
      </c>
      <c r="K798" s="21">
        <v>2027616</v>
      </c>
      <c r="L798" s="20">
        <v>2048592.75</v>
      </c>
      <c r="M798" s="21">
        <v>12</v>
      </c>
      <c r="N798" s="22" t="s">
        <v>7</v>
      </c>
    </row>
    <row r="799" spans="2:14">
      <c r="B799" s="16" t="s">
        <v>128</v>
      </c>
      <c r="C799" s="17" t="s">
        <v>228</v>
      </c>
      <c r="D799" s="18" t="s">
        <v>751</v>
      </c>
      <c r="E799" s="18" t="s">
        <v>224</v>
      </c>
      <c r="F799" s="17" t="s">
        <v>123</v>
      </c>
      <c r="G799" s="19" t="s">
        <v>562</v>
      </c>
      <c r="H799" s="19" t="s">
        <v>213</v>
      </c>
      <c r="I799" s="17" t="s">
        <v>125</v>
      </c>
      <c r="J799" s="20">
        <v>3047120</v>
      </c>
      <c r="K799" s="21">
        <v>2033752</v>
      </c>
      <c r="L799" s="20">
        <v>2034398.74</v>
      </c>
      <c r="M799" s="21">
        <v>14</v>
      </c>
      <c r="N799" s="22" t="s">
        <v>7</v>
      </c>
    </row>
    <row r="800" spans="2:14">
      <c r="B800" s="16" t="s">
        <v>128</v>
      </c>
      <c r="C800" s="17" t="s">
        <v>228</v>
      </c>
      <c r="D800" s="18" t="s">
        <v>751</v>
      </c>
      <c r="E800" s="18" t="s">
        <v>224</v>
      </c>
      <c r="F800" s="17" t="s">
        <v>123</v>
      </c>
      <c r="G800" s="19" t="s">
        <v>563</v>
      </c>
      <c r="H800" s="19" t="s">
        <v>212</v>
      </c>
      <c r="I800" s="17" t="s">
        <v>125</v>
      </c>
      <c r="J800" s="20">
        <v>2658196</v>
      </c>
      <c r="K800" s="21">
        <v>2004745</v>
      </c>
      <c r="L800" s="20">
        <v>2048802.63</v>
      </c>
      <c r="M800" s="21">
        <v>12</v>
      </c>
      <c r="N800" s="22" t="s">
        <v>7</v>
      </c>
    </row>
    <row r="801" spans="2:14">
      <c r="B801" s="16" t="s">
        <v>128</v>
      </c>
      <c r="C801" s="17" t="s">
        <v>228</v>
      </c>
      <c r="D801" s="18" t="s">
        <v>751</v>
      </c>
      <c r="E801" s="18" t="s">
        <v>224</v>
      </c>
      <c r="F801" s="17" t="s">
        <v>123</v>
      </c>
      <c r="G801" s="19" t="s">
        <v>564</v>
      </c>
      <c r="H801" s="19" t="s">
        <v>212</v>
      </c>
      <c r="I801" s="17" t="s">
        <v>125</v>
      </c>
      <c r="J801" s="20">
        <v>2658196</v>
      </c>
      <c r="K801" s="21">
        <v>2008548</v>
      </c>
      <c r="L801" s="20">
        <v>2048559.85</v>
      </c>
      <c r="M801" s="21">
        <v>12</v>
      </c>
      <c r="N801" s="22" t="s">
        <v>7</v>
      </c>
    </row>
    <row r="802" spans="2:14">
      <c r="B802" s="16" t="s">
        <v>128</v>
      </c>
      <c r="C802" s="17" t="s">
        <v>228</v>
      </c>
      <c r="D802" s="18" t="s">
        <v>751</v>
      </c>
      <c r="E802" s="18" t="s">
        <v>224</v>
      </c>
      <c r="F802" s="17" t="s">
        <v>123</v>
      </c>
      <c r="G802" s="19" t="s">
        <v>565</v>
      </c>
      <c r="H802" s="19" t="s">
        <v>211</v>
      </c>
      <c r="I802" s="17" t="s">
        <v>125</v>
      </c>
      <c r="J802" s="20">
        <v>7974577</v>
      </c>
      <c r="K802" s="21">
        <v>6023671</v>
      </c>
      <c r="L802" s="20">
        <v>6129765.4000000004</v>
      </c>
      <c r="M802" s="21">
        <v>12</v>
      </c>
      <c r="N802" s="22" t="s">
        <v>7</v>
      </c>
    </row>
    <row r="803" spans="2:14">
      <c r="B803" s="16" t="s">
        <v>128</v>
      </c>
      <c r="C803" s="17" t="s">
        <v>228</v>
      </c>
      <c r="D803" s="18" t="s">
        <v>751</v>
      </c>
      <c r="E803" s="18" t="s">
        <v>224</v>
      </c>
      <c r="F803" s="17" t="s">
        <v>123</v>
      </c>
      <c r="G803" s="19" t="s">
        <v>566</v>
      </c>
      <c r="H803" s="19" t="s">
        <v>212</v>
      </c>
      <c r="I803" s="17" t="s">
        <v>125</v>
      </c>
      <c r="J803" s="20">
        <v>33227395</v>
      </c>
      <c r="K803" s="21">
        <v>25641096</v>
      </c>
      <c r="L803" s="20">
        <v>25607008.809999999</v>
      </c>
      <c r="M803" s="21">
        <v>12</v>
      </c>
      <c r="N803" s="22" t="s">
        <v>7</v>
      </c>
    </row>
    <row r="804" spans="2:14">
      <c r="B804" s="16" t="s">
        <v>128</v>
      </c>
      <c r="C804" s="17" t="s">
        <v>228</v>
      </c>
      <c r="D804" s="18" t="s">
        <v>751</v>
      </c>
      <c r="E804" s="18" t="s">
        <v>224</v>
      </c>
      <c r="F804" s="17" t="s">
        <v>123</v>
      </c>
      <c r="G804" s="19" t="s">
        <v>567</v>
      </c>
      <c r="H804" s="19" t="s">
        <v>212</v>
      </c>
      <c r="I804" s="17" t="s">
        <v>125</v>
      </c>
      <c r="J804" s="20">
        <v>6346301</v>
      </c>
      <c r="K804" s="21">
        <v>5080549</v>
      </c>
      <c r="L804" s="20">
        <v>5121530.41</v>
      </c>
      <c r="M804" s="21">
        <v>12</v>
      </c>
      <c r="N804" s="22" t="s">
        <v>7</v>
      </c>
    </row>
    <row r="805" spans="2:14">
      <c r="B805" s="16" t="s">
        <v>128</v>
      </c>
      <c r="C805" s="17" t="s">
        <v>228</v>
      </c>
      <c r="D805" s="18" t="s">
        <v>751</v>
      </c>
      <c r="E805" s="18" t="s">
        <v>224</v>
      </c>
      <c r="F805" s="17" t="s">
        <v>123</v>
      </c>
      <c r="G805" s="19" t="s">
        <v>568</v>
      </c>
      <c r="H805" s="19" t="s">
        <v>212</v>
      </c>
      <c r="I805" s="17" t="s">
        <v>125</v>
      </c>
      <c r="J805" s="20">
        <v>130130960</v>
      </c>
      <c r="K805" s="21">
        <v>106173699</v>
      </c>
      <c r="L805" s="20">
        <v>107552286.28</v>
      </c>
      <c r="M805" s="21">
        <v>12</v>
      </c>
      <c r="N805" s="22" t="s">
        <v>7</v>
      </c>
    </row>
    <row r="806" spans="2:14">
      <c r="B806" s="16" t="s">
        <v>128</v>
      </c>
      <c r="C806" s="17" t="s">
        <v>228</v>
      </c>
      <c r="D806" s="18" t="s">
        <v>751</v>
      </c>
      <c r="E806" s="18" t="s">
        <v>224</v>
      </c>
      <c r="F806" s="17" t="s">
        <v>123</v>
      </c>
      <c r="G806" s="19" t="s">
        <v>569</v>
      </c>
      <c r="H806" s="19" t="s">
        <v>212</v>
      </c>
      <c r="I806" s="17" t="s">
        <v>125</v>
      </c>
      <c r="J806" s="20">
        <v>127652272</v>
      </c>
      <c r="K806" s="21">
        <v>104354520</v>
      </c>
      <c r="L806" s="20">
        <v>105503960.59</v>
      </c>
      <c r="M806" s="21">
        <v>12</v>
      </c>
      <c r="N806" s="22" t="s">
        <v>7</v>
      </c>
    </row>
    <row r="807" spans="2:14">
      <c r="B807" s="16" t="s">
        <v>121</v>
      </c>
      <c r="C807" s="17" t="s">
        <v>228</v>
      </c>
      <c r="D807" s="18" t="s">
        <v>751</v>
      </c>
      <c r="E807" s="18" t="s">
        <v>224</v>
      </c>
      <c r="F807" s="17" t="s">
        <v>123</v>
      </c>
      <c r="G807" s="19" t="s">
        <v>570</v>
      </c>
      <c r="H807" s="19" t="s">
        <v>212</v>
      </c>
      <c r="I807" s="17" t="s">
        <v>125</v>
      </c>
      <c r="J807" s="20">
        <v>171028492</v>
      </c>
      <c r="K807" s="21">
        <v>147907945</v>
      </c>
      <c r="L807" s="20">
        <v>148526656.83000001</v>
      </c>
      <c r="M807" s="21">
        <v>12</v>
      </c>
      <c r="N807" s="22" t="s">
        <v>7</v>
      </c>
    </row>
    <row r="808" spans="2:14">
      <c r="B808" s="16" t="s">
        <v>128</v>
      </c>
      <c r="C808" s="17" t="s">
        <v>228</v>
      </c>
      <c r="D808" s="18" t="s">
        <v>751</v>
      </c>
      <c r="E808" s="18" t="s">
        <v>224</v>
      </c>
      <c r="F808" s="17" t="s">
        <v>123</v>
      </c>
      <c r="G808" s="19" t="s">
        <v>571</v>
      </c>
      <c r="H808" s="19" t="s">
        <v>212</v>
      </c>
      <c r="I808" s="17" t="s">
        <v>125</v>
      </c>
      <c r="J808" s="20">
        <v>94360550</v>
      </c>
      <c r="K808" s="21">
        <v>81630685</v>
      </c>
      <c r="L808" s="20">
        <v>81945668.349999994</v>
      </c>
      <c r="M808" s="21">
        <v>12</v>
      </c>
      <c r="N808" s="22" t="s">
        <v>7</v>
      </c>
    </row>
    <row r="809" spans="2:14">
      <c r="B809" s="16" t="s">
        <v>128</v>
      </c>
      <c r="C809" s="17" t="s">
        <v>228</v>
      </c>
      <c r="D809" s="18" t="s">
        <v>751</v>
      </c>
      <c r="E809" s="18" t="s">
        <v>224</v>
      </c>
      <c r="F809" s="17" t="s">
        <v>123</v>
      </c>
      <c r="G809" s="19" t="s">
        <v>572</v>
      </c>
      <c r="H809" s="19" t="s">
        <v>212</v>
      </c>
      <c r="I809" s="17" t="s">
        <v>125</v>
      </c>
      <c r="J809" s="20">
        <v>159233424</v>
      </c>
      <c r="K809" s="21">
        <v>137840549</v>
      </c>
      <c r="L809" s="20">
        <v>138283032.99000001</v>
      </c>
      <c r="M809" s="21">
        <v>12</v>
      </c>
      <c r="N809" s="22" t="s">
        <v>7</v>
      </c>
    </row>
    <row r="810" spans="2:14">
      <c r="B810" s="16" t="s">
        <v>128</v>
      </c>
      <c r="C810" s="17" t="s">
        <v>228</v>
      </c>
      <c r="D810" s="18" t="s">
        <v>751</v>
      </c>
      <c r="E810" s="18" t="s">
        <v>224</v>
      </c>
      <c r="F810" s="17" t="s">
        <v>123</v>
      </c>
      <c r="G810" s="19" t="s">
        <v>573</v>
      </c>
      <c r="H810" s="19" t="s">
        <v>212</v>
      </c>
      <c r="I810" s="17" t="s">
        <v>125</v>
      </c>
      <c r="J810" s="20">
        <v>3448765</v>
      </c>
      <c r="K810" s="21">
        <v>3061151</v>
      </c>
      <c r="L810" s="20">
        <v>3072998.93</v>
      </c>
      <c r="M810" s="21">
        <v>12</v>
      </c>
      <c r="N810" s="22" t="s">
        <v>7</v>
      </c>
    </row>
    <row r="811" spans="2:14">
      <c r="B811" s="16" t="s">
        <v>121</v>
      </c>
      <c r="C811" s="17" t="s">
        <v>222</v>
      </c>
      <c r="D811" s="18"/>
      <c r="E811" s="18" t="s">
        <v>224</v>
      </c>
      <c r="F811" s="17" t="s">
        <v>123</v>
      </c>
      <c r="G811" s="19" t="s">
        <v>603</v>
      </c>
      <c r="H811" s="19" t="s">
        <v>161</v>
      </c>
      <c r="I811" s="17" t="s">
        <v>125</v>
      </c>
      <c r="J811" s="20">
        <v>18300000</v>
      </c>
      <c r="K811" s="21">
        <v>12100108</v>
      </c>
      <c r="L811" s="20">
        <v>12151597.34</v>
      </c>
      <c r="M811" s="21">
        <v>10.5</v>
      </c>
      <c r="N811" s="22" t="s">
        <v>7</v>
      </c>
    </row>
    <row r="812" spans="2:14">
      <c r="B812" s="16" t="s">
        <v>223</v>
      </c>
      <c r="C812" s="17" t="s">
        <v>222</v>
      </c>
      <c r="D812" s="18"/>
      <c r="E812" s="18" t="s">
        <v>224</v>
      </c>
      <c r="F812" s="17" t="s">
        <v>123</v>
      </c>
      <c r="G812" s="19" t="s">
        <v>604</v>
      </c>
      <c r="H812" s="19" t="s">
        <v>161</v>
      </c>
      <c r="I812" s="17" t="s">
        <v>125</v>
      </c>
      <c r="J812" s="20">
        <v>37470547</v>
      </c>
      <c r="K812" s="21">
        <v>25091886</v>
      </c>
      <c r="L812" s="20">
        <v>24920457.02</v>
      </c>
      <c r="M812" s="21">
        <v>10.5</v>
      </c>
      <c r="N812" s="22" t="s">
        <v>7</v>
      </c>
    </row>
    <row r="813" spans="2:14">
      <c r="B813" s="16" t="s">
        <v>223</v>
      </c>
      <c r="C813" s="17" t="s">
        <v>222</v>
      </c>
      <c r="D813" s="18"/>
      <c r="E813" s="18" t="s">
        <v>224</v>
      </c>
      <c r="F813" s="17" t="s">
        <v>123</v>
      </c>
      <c r="G813" s="19" t="s">
        <v>605</v>
      </c>
      <c r="H813" s="19" t="s">
        <v>161</v>
      </c>
      <c r="I813" s="17" t="s">
        <v>125</v>
      </c>
      <c r="J813" s="20">
        <v>110448287</v>
      </c>
      <c r="K813" s="21">
        <v>75302056</v>
      </c>
      <c r="L813" s="20">
        <v>75945997.989999995</v>
      </c>
      <c r="M813" s="21">
        <v>10.5</v>
      </c>
      <c r="N813" s="22" t="s">
        <v>7</v>
      </c>
    </row>
    <row r="814" spans="2:14">
      <c r="B814" s="16" t="s">
        <v>223</v>
      </c>
      <c r="C814" s="17" t="s">
        <v>222</v>
      </c>
      <c r="D814" s="18"/>
      <c r="E814" s="18" t="s">
        <v>224</v>
      </c>
      <c r="F814" s="17" t="s">
        <v>123</v>
      </c>
      <c r="G814" s="19" t="s">
        <v>606</v>
      </c>
      <c r="H814" s="19" t="s">
        <v>161</v>
      </c>
      <c r="I814" s="17" t="s">
        <v>125</v>
      </c>
      <c r="J814" s="20">
        <v>147264380</v>
      </c>
      <c r="K814" s="21">
        <v>104155203</v>
      </c>
      <c r="L814" s="20">
        <v>102841987.28</v>
      </c>
      <c r="M814" s="21">
        <v>10.5</v>
      </c>
      <c r="N814" s="22" t="s">
        <v>7</v>
      </c>
    </row>
    <row r="815" spans="2:14">
      <c r="B815" s="16" t="s">
        <v>223</v>
      </c>
      <c r="C815" s="17" t="s">
        <v>222</v>
      </c>
      <c r="D815" s="18"/>
      <c r="E815" s="18" t="s">
        <v>224</v>
      </c>
      <c r="F815" s="17" t="s">
        <v>123</v>
      </c>
      <c r="G815" s="19" t="s">
        <v>607</v>
      </c>
      <c r="H815" s="19" t="s">
        <v>161</v>
      </c>
      <c r="I815" s="17" t="s">
        <v>125</v>
      </c>
      <c r="J815" s="20">
        <v>214076931</v>
      </c>
      <c r="K815" s="21">
        <v>148170301</v>
      </c>
      <c r="L815" s="20">
        <v>149863058.15000001</v>
      </c>
      <c r="M815" s="21">
        <v>10.5</v>
      </c>
      <c r="N815" s="22" t="s">
        <v>7</v>
      </c>
    </row>
    <row r="816" spans="2:14">
      <c r="B816" s="16" t="s">
        <v>223</v>
      </c>
      <c r="C816" s="17" t="s">
        <v>222</v>
      </c>
      <c r="D816" s="18"/>
      <c r="E816" s="18" t="s">
        <v>224</v>
      </c>
      <c r="F816" s="17" t="s">
        <v>123</v>
      </c>
      <c r="G816" s="19" t="s">
        <v>608</v>
      </c>
      <c r="H816" s="19" t="s">
        <v>161</v>
      </c>
      <c r="I816" s="17" t="s">
        <v>125</v>
      </c>
      <c r="J816" s="20">
        <v>115717265</v>
      </c>
      <c r="K816" s="21">
        <v>80704111</v>
      </c>
      <c r="L816" s="20">
        <v>81492996.420000002</v>
      </c>
      <c r="M816" s="21">
        <v>10.5</v>
      </c>
      <c r="N816" s="22" t="s">
        <v>7</v>
      </c>
    </row>
    <row r="817" spans="2:14">
      <c r="B817" s="16" t="s">
        <v>223</v>
      </c>
      <c r="C817" s="17" t="s">
        <v>222</v>
      </c>
      <c r="D817" s="18"/>
      <c r="E817" s="18" t="s">
        <v>224</v>
      </c>
      <c r="F817" s="17" t="s">
        <v>123</v>
      </c>
      <c r="G817" s="19" t="s">
        <v>609</v>
      </c>
      <c r="H817" s="19" t="s">
        <v>161</v>
      </c>
      <c r="I817" s="17" t="s">
        <v>125</v>
      </c>
      <c r="J817" s="20">
        <v>137414250</v>
      </c>
      <c r="K817" s="21">
        <v>96922775</v>
      </c>
      <c r="L817" s="20">
        <v>97663334.879999995</v>
      </c>
      <c r="M817" s="21">
        <v>10.5</v>
      </c>
      <c r="N817" s="22" t="s">
        <v>7</v>
      </c>
    </row>
    <row r="818" spans="2:14">
      <c r="B818" s="16" t="s">
        <v>223</v>
      </c>
      <c r="C818" s="17" t="s">
        <v>222</v>
      </c>
      <c r="D818" s="18"/>
      <c r="E818" s="18" t="s">
        <v>224</v>
      </c>
      <c r="F818" s="17" t="s">
        <v>123</v>
      </c>
      <c r="G818" s="19" t="s">
        <v>610</v>
      </c>
      <c r="H818" s="19" t="s">
        <v>161</v>
      </c>
      <c r="I818" s="17" t="s">
        <v>125</v>
      </c>
      <c r="J818" s="20">
        <v>462869038</v>
      </c>
      <c r="K818" s="21">
        <v>325242738</v>
      </c>
      <c r="L818" s="20">
        <v>324659988.48000002</v>
      </c>
      <c r="M818" s="21">
        <v>10.5</v>
      </c>
      <c r="N818" s="22" t="s">
        <v>7</v>
      </c>
    </row>
    <row r="819" spans="2:14">
      <c r="B819" s="16" t="s">
        <v>223</v>
      </c>
      <c r="C819" s="17" t="s">
        <v>222</v>
      </c>
      <c r="D819" s="18"/>
      <c r="E819" s="18" t="s">
        <v>224</v>
      </c>
      <c r="F819" s="17" t="s">
        <v>123</v>
      </c>
      <c r="G819" s="19" t="s">
        <v>611</v>
      </c>
      <c r="H819" s="19" t="s">
        <v>161</v>
      </c>
      <c r="I819" s="17" t="s">
        <v>125</v>
      </c>
      <c r="J819" s="20">
        <v>130181914</v>
      </c>
      <c r="K819" s="21">
        <v>91713081</v>
      </c>
      <c r="L819" s="20">
        <v>91439811.269999996</v>
      </c>
      <c r="M819" s="21">
        <v>10.5</v>
      </c>
      <c r="N819" s="22" t="s">
        <v>7</v>
      </c>
    </row>
    <row r="820" spans="2:14">
      <c r="B820" s="16" t="s">
        <v>223</v>
      </c>
      <c r="C820" s="17" t="s">
        <v>222</v>
      </c>
      <c r="D820" s="18"/>
      <c r="E820" s="18" t="s">
        <v>224</v>
      </c>
      <c r="F820" s="17" t="s">
        <v>123</v>
      </c>
      <c r="G820" s="19" t="s">
        <v>612</v>
      </c>
      <c r="H820" s="19" t="s">
        <v>161</v>
      </c>
      <c r="I820" s="17" t="s">
        <v>125</v>
      </c>
      <c r="J820" s="20">
        <v>98359676</v>
      </c>
      <c r="K820" s="21">
        <v>70334823</v>
      </c>
      <c r="L820" s="20">
        <v>69936294.900000006</v>
      </c>
      <c r="M820" s="21">
        <v>10.5</v>
      </c>
      <c r="N820" s="22" t="s">
        <v>7</v>
      </c>
    </row>
    <row r="821" spans="2:14">
      <c r="B821" s="16" t="s">
        <v>223</v>
      </c>
      <c r="C821" s="17" t="s">
        <v>222</v>
      </c>
      <c r="D821" s="18"/>
      <c r="E821" s="18" t="s">
        <v>224</v>
      </c>
      <c r="F821" s="17" t="s">
        <v>123</v>
      </c>
      <c r="G821" s="19" t="s">
        <v>613</v>
      </c>
      <c r="H821" s="19" t="s">
        <v>161</v>
      </c>
      <c r="I821" s="17" t="s">
        <v>125</v>
      </c>
      <c r="J821" s="20">
        <v>144646572</v>
      </c>
      <c r="K821" s="21">
        <v>102358906</v>
      </c>
      <c r="L821" s="20">
        <v>101260543.26000001</v>
      </c>
      <c r="M821" s="21">
        <v>10.5</v>
      </c>
      <c r="N821" s="22" t="s">
        <v>7</v>
      </c>
    </row>
    <row r="822" spans="2:14">
      <c r="B822" s="16" t="s">
        <v>223</v>
      </c>
      <c r="C822" s="17" t="s">
        <v>222</v>
      </c>
      <c r="D822" s="18"/>
      <c r="E822" s="18" t="s">
        <v>224</v>
      </c>
      <c r="F822" s="17" t="s">
        <v>123</v>
      </c>
      <c r="G822" s="19" t="s">
        <v>614</v>
      </c>
      <c r="H822" s="19" t="s">
        <v>161</v>
      </c>
      <c r="I822" s="17" t="s">
        <v>125</v>
      </c>
      <c r="J822" s="20">
        <v>144646572</v>
      </c>
      <c r="K822" s="21">
        <v>103716442</v>
      </c>
      <c r="L822" s="20">
        <v>102522475.84999999</v>
      </c>
      <c r="M822" s="21">
        <v>10.5</v>
      </c>
      <c r="N822" s="22" t="s">
        <v>7</v>
      </c>
    </row>
    <row r="823" spans="2:14" ht="15.75" thickBot="1">
      <c r="B823" s="26"/>
      <c r="C823" s="27"/>
      <c r="D823" s="27"/>
      <c r="E823" s="27"/>
      <c r="F823" s="27"/>
      <c r="G823" s="27"/>
      <c r="H823" s="174" t="s">
        <v>779</v>
      </c>
      <c r="I823" s="174"/>
      <c r="J823" s="25">
        <v>20155998065.200001</v>
      </c>
      <c r="K823" s="25">
        <v>14281924877</v>
      </c>
      <c r="L823" s="25">
        <v>14261645772.430008</v>
      </c>
      <c r="M823" s="25">
        <v>4141.739999999998</v>
      </c>
      <c r="N823" s="175"/>
    </row>
    <row r="824" spans="2:14" ht="15.75" thickTop="1"/>
    <row r="825" spans="2:14">
      <c r="L825" s="141"/>
    </row>
    <row r="826" spans="2:14">
      <c r="L826" s="102"/>
    </row>
  </sheetData>
  <sortState xmlns:xlrd2="http://schemas.microsoft.com/office/spreadsheetml/2017/richdata2" ref="B135:D135">
    <sortCondition descending="1" ref="C135"/>
  </sortState>
  <mergeCells count="41">
    <mergeCell ref="H823:I823"/>
    <mergeCell ref="B76:I78"/>
    <mergeCell ref="B470:N471"/>
    <mergeCell ref="B148:N149"/>
    <mergeCell ref="B466:N466"/>
    <mergeCell ref="B467:N467"/>
    <mergeCell ref="B468:N468"/>
    <mergeCell ref="B96:F96"/>
    <mergeCell ref="B108:F108"/>
    <mergeCell ref="B109:F110"/>
    <mergeCell ref="B120:F121"/>
    <mergeCell ref="B49:F49"/>
    <mergeCell ref="B60:F61"/>
    <mergeCell ref="B51:F53"/>
    <mergeCell ref="B54:F55"/>
    <mergeCell ref="B56:F57"/>
    <mergeCell ref="B58:F59"/>
    <mergeCell ref="B88:F90"/>
    <mergeCell ref="B92:C92"/>
    <mergeCell ref="B93:C93"/>
    <mergeCell ref="B3:F3"/>
    <mergeCell ref="B4:F4"/>
    <mergeCell ref="B6:F14"/>
    <mergeCell ref="B15:F15"/>
    <mergeCell ref="B17:F17"/>
    <mergeCell ref="B131:F132"/>
    <mergeCell ref="B2:F2"/>
    <mergeCell ref="B115:F115"/>
    <mergeCell ref="B18:F44"/>
    <mergeCell ref="B45:F45"/>
    <mergeCell ref="B46:F48"/>
    <mergeCell ref="B50:F50"/>
    <mergeCell ref="B94:C94"/>
    <mergeCell ref="B62:F63"/>
    <mergeCell ref="B64:F65"/>
    <mergeCell ref="B80:F80"/>
    <mergeCell ref="B81:F82"/>
    <mergeCell ref="B83:F83"/>
    <mergeCell ref="B87:F87"/>
    <mergeCell ref="B84:F85"/>
    <mergeCell ref="B125:F127"/>
  </mergeCells>
  <hyperlinks>
    <hyperlink ref="A1" location="INDICE!A1" display="INDICE" xr:uid="{4997CFCE-4BD7-4BCF-B991-EBEABD2AFD85}"/>
  </hyperlinks>
  <pageMargins left="0.7" right="0.7" top="0.75" bottom="0.75" header="0.3" footer="0.3"/>
  <pageSetup paperSize="9" orientation="portrait" r:id="rId1"/>
  <ignoredErrors>
    <ignoredError sqref="D9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E77BD-E3A1-4059-B31C-C203B2C680E3}">
  <dimension ref="C2:F24"/>
  <sheetViews>
    <sheetView workbookViewId="0">
      <selection activeCell="E9" sqref="E9"/>
    </sheetView>
  </sheetViews>
  <sheetFormatPr baseColWidth="10" defaultColWidth="11.42578125" defaultRowHeight="15"/>
  <cols>
    <col min="3" max="3" width="28.42578125" bestFit="1" customWidth="1"/>
    <col min="5" max="5" width="13.5703125" bestFit="1" customWidth="1"/>
  </cols>
  <sheetData>
    <row r="2" spans="3:6">
      <c r="C2" s="1" t="s">
        <v>126</v>
      </c>
      <c r="D2" t="s">
        <v>229</v>
      </c>
      <c r="E2" s="2">
        <f>+SUMIF(NOTAS!$C$152:$C$461,Hoja1!C2,NOTAS!$L$152:$L$461)</f>
        <v>694668211.4799999</v>
      </c>
      <c r="F2" s="4">
        <f>+E2/$E$24</f>
        <v>6.3754851548426111E-2</v>
      </c>
    </row>
    <row r="3" spans="3:6">
      <c r="C3" s="1" t="s">
        <v>225</v>
      </c>
      <c r="D3" t="s">
        <v>229</v>
      </c>
      <c r="E3" s="2">
        <f>+SUMIF(NOTAS!$C$152:$C$461,Hoja1!C3,NOTAS!$L$152:$L$461)</f>
        <v>0</v>
      </c>
      <c r="F3" s="4">
        <f t="shared" ref="F3:F23" si="0">+E3/$E$24</f>
        <v>0</v>
      </c>
    </row>
    <row r="4" spans="3:6">
      <c r="C4" s="1" t="s">
        <v>230</v>
      </c>
      <c r="D4" t="s">
        <v>229</v>
      </c>
      <c r="E4" s="2">
        <f>+SUMIF(NOTAS!$C$152:$C$461,Hoja1!C4,NOTAS!$L$152:$L$461)</f>
        <v>0</v>
      </c>
      <c r="F4" s="4">
        <f t="shared" si="0"/>
        <v>0</v>
      </c>
    </row>
    <row r="5" spans="3:6">
      <c r="C5" s="1" t="s">
        <v>231</v>
      </c>
      <c r="D5" t="s">
        <v>229</v>
      </c>
      <c r="E5" s="2">
        <f>+SUMIF(NOTAS!$C$152:$C$461,Hoja1!C5,NOTAS!$L$152:$L$461)</f>
        <v>0</v>
      </c>
      <c r="F5" s="4">
        <f t="shared" si="0"/>
        <v>0</v>
      </c>
    </row>
    <row r="6" spans="3:6">
      <c r="C6" s="1" t="s">
        <v>226</v>
      </c>
      <c r="D6" t="s">
        <v>229</v>
      </c>
      <c r="E6" s="2">
        <f>+SUMIF(NOTAS!$C$152:$C$461,Hoja1!C6,NOTAS!$L$152:$L$461)</f>
        <v>0</v>
      </c>
      <c r="F6" s="4">
        <f t="shared" si="0"/>
        <v>0</v>
      </c>
    </row>
    <row r="7" spans="3:6">
      <c r="C7" s="1" t="s">
        <v>232</v>
      </c>
      <c r="D7" t="s">
        <v>229</v>
      </c>
      <c r="E7" s="2">
        <f>+SUMIF(NOTAS!$C$152:$C$461,Hoja1!C7,NOTAS!$L$152:$L$461)</f>
        <v>0</v>
      </c>
      <c r="F7" s="4">
        <f t="shared" si="0"/>
        <v>0</v>
      </c>
    </row>
    <row r="8" spans="3:6">
      <c r="C8" s="1" t="s">
        <v>131</v>
      </c>
      <c r="D8" t="s">
        <v>229</v>
      </c>
      <c r="E8" s="2">
        <f>+SUMIF(NOTAS!$C$152:$C$461,Hoja1!C8,NOTAS!$L$152:$L$461)</f>
        <v>2093100999.1800001</v>
      </c>
      <c r="F8" s="4">
        <f t="shared" si="0"/>
        <v>0.19209939547151034</v>
      </c>
    </row>
    <row r="9" spans="3:6">
      <c r="C9" s="1" t="s">
        <v>233</v>
      </c>
      <c r="D9" t="s">
        <v>234</v>
      </c>
      <c r="E9" s="2">
        <f>+SUMIF(NOTAS!$C$152:$C$461,Hoja1!C9,NOTAS!$L$152:$L$461)</f>
        <v>0</v>
      </c>
      <c r="F9" s="4">
        <f t="shared" si="0"/>
        <v>0</v>
      </c>
    </row>
    <row r="10" spans="3:6">
      <c r="C10" s="1" t="s">
        <v>149</v>
      </c>
      <c r="D10" t="s">
        <v>229</v>
      </c>
      <c r="E10" s="2">
        <f>+SUMIF(NOTAS!$C$152:$C$461,Hoja1!C10,NOTAS!$L$152:$L$461)</f>
        <v>1096529244.1000001</v>
      </c>
      <c r="F10" s="4">
        <f t="shared" si="0"/>
        <v>0.10063661762665263</v>
      </c>
    </row>
    <row r="11" spans="3:6">
      <c r="C11" s="1" t="s">
        <v>235</v>
      </c>
      <c r="D11" t="s">
        <v>229</v>
      </c>
      <c r="E11" s="2">
        <f>+SUMIF(NOTAS!$C$152:$C$461,Hoja1!C11,NOTAS!$L$152:$L$461)</f>
        <v>0</v>
      </c>
      <c r="F11" s="4">
        <f t="shared" si="0"/>
        <v>0</v>
      </c>
    </row>
    <row r="12" spans="3:6">
      <c r="C12" s="1" t="s">
        <v>227</v>
      </c>
      <c r="D12" t="s">
        <v>229</v>
      </c>
      <c r="E12" s="2">
        <f>+SUMIF(NOTAS!$C$152:$C$461,Hoja1!C12,NOTAS!$L$152:$L$461)</f>
        <v>0</v>
      </c>
      <c r="F12" s="4">
        <f t="shared" si="0"/>
        <v>0</v>
      </c>
    </row>
    <row r="13" spans="3:6">
      <c r="C13" s="1" t="s">
        <v>163</v>
      </c>
      <c r="D13" t="s">
        <v>229</v>
      </c>
      <c r="E13" s="2">
        <f>+SUMIF(NOTAS!$C$152:$C$461,Hoja1!C13,NOTAS!$L$152:$L$461)</f>
        <v>0</v>
      </c>
      <c r="F13" s="4">
        <f t="shared" si="0"/>
        <v>0</v>
      </c>
    </row>
    <row r="14" spans="3:6">
      <c r="C14" s="1" t="s">
        <v>168</v>
      </c>
      <c r="D14" t="s">
        <v>229</v>
      </c>
      <c r="E14" s="2">
        <f>+SUMIF(NOTAS!$C$152:$C$461,Hoja1!C14,NOTAS!$L$152:$L$461)</f>
        <v>1437223002.49</v>
      </c>
      <c r="F14" s="4">
        <f t="shared" si="0"/>
        <v>0.13190460949769733</v>
      </c>
    </row>
    <row r="15" spans="3:6">
      <c r="C15" s="1" t="s">
        <v>170</v>
      </c>
      <c r="D15" t="s">
        <v>236</v>
      </c>
      <c r="E15" s="2">
        <f>+SUMIF(NOTAS!$C$152:$C$461,Hoja1!C15,NOTAS!$L$152:$L$461)</f>
        <v>2650931292.02</v>
      </c>
      <c r="F15" s="4">
        <f t="shared" si="0"/>
        <v>0.24329561680638165</v>
      </c>
    </row>
    <row r="16" spans="3:6">
      <c r="C16" s="1" t="s">
        <v>180</v>
      </c>
      <c r="D16" t="s">
        <v>229</v>
      </c>
      <c r="E16" s="2">
        <f>+SUMIF(NOTAS!$C$152:$C$461,Hoja1!C16,NOTAS!$L$152:$L$461)</f>
        <v>0</v>
      </c>
      <c r="F16" s="4">
        <f t="shared" si="0"/>
        <v>0</v>
      </c>
    </row>
    <row r="17" spans="3:6">
      <c r="C17" s="1" t="s">
        <v>181</v>
      </c>
      <c r="D17" t="s">
        <v>236</v>
      </c>
      <c r="E17" s="2">
        <f>+SUMIF(NOTAS!$C$152:$C$461,Hoja1!C17,NOTAS!$L$152:$L$461)</f>
        <v>1183295201.77</v>
      </c>
      <c r="F17" s="4">
        <f t="shared" si="0"/>
        <v>0.10859977278373459</v>
      </c>
    </row>
    <row r="18" spans="3:6">
      <c r="C18" s="1" t="s">
        <v>237</v>
      </c>
      <c r="D18" t="s">
        <v>229</v>
      </c>
      <c r="E18" s="2">
        <f>+SUMIF(NOTAS!$C$152:$C$461,Hoja1!C18,NOTAS!$L$152:$L$461)</f>
        <v>0</v>
      </c>
      <c r="F18" s="4">
        <f t="shared" si="0"/>
        <v>0</v>
      </c>
    </row>
    <row r="19" spans="3:6">
      <c r="C19" s="1" t="s">
        <v>198</v>
      </c>
      <c r="D19" t="s">
        <v>229</v>
      </c>
      <c r="E19" s="2">
        <f>+SUMIF(NOTAS!$C$152:$C$461,Hoja1!C19,NOTAS!$L$152:$L$461)</f>
        <v>0</v>
      </c>
      <c r="F19" s="4">
        <f t="shared" si="0"/>
        <v>0</v>
      </c>
    </row>
    <row r="20" spans="3:6">
      <c r="C20" s="1" t="s">
        <v>238</v>
      </c>
      <c r="D20" t="s">
        <v>229</v>
      </c>
      <c r="E20" s="2">
        <f>+SUMIF(NOTAS!$C$152:$C$461,Hoja1!C20,NOTAS!$L$152:$L$461)</f>
        <v>0</v>
      </c>
      <c r="F20" s="4">
        <f t="shared" si="0"/>
        <v>0</v>
      </c>
    </row>
    <row r="21" spans="3:6">
      <c r="C21" s="1" t="s">
        <v>204</v>
      </c>
      <c r="D21" t="s">
        <v>229</v>
      </c>
      <c r="E21" s="2">
        <f>+SUMIF(NOTAS!$C$152:$C$461,Hoja1!C21,NOTAS!$L$152:$L$461)</f>
        <v>1740179097.78</v>
      </c>
      <c r="F21" s="4">
        <f t="shared" si="0"/>
        <v>0.15970913626559718</v>
      </c>
    </row>
    <row r="22" spans="3:6">
      <c r="C22" s="1" t="s">
        <v>214</v>
      </c>
      <c r="D22" t="s">
        <v>236</v>
      </c>
      <c r="E22" s="2">
        <f>+SUMIF(NOTAS!$C$152:$C$461,Hoja1!C22,NOTAS!$L$152:$L$461)</f>
        <v>0</v>
      </c>
      <c r="F22" s="4">
        <f t="shared" si="0"/>
        <v>0</v>
      </c>
    </row>
    <row r="23" spans="3:6">
      <c r="C23" s="1" t="s">
        <v>228</v>
      </c>
      <c r="D23" t="s">
        <v>229</v>
      </c>
      <c r="E23" s="2">
        <f>+SUMIF(NOTAS!$C$152:$C$461,Hoja1!C23,NOTAS!$L$152:$L$461)</f>
        <v>0</v>
      </c>
      <c r="F23" s="4">
        <f t="shared" si="0"/>
        <v>0</v>
      </c>
    </row>
    <row r="24" spans="3:6">
      <c r="E24" s="3">
        <f>SUM(E2:E23)</f>
        <v>10895927048.820002</v>
      </c>
    </row>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Nu+oAOU62tapUsTEqQpSb+2uE6Hda+gidKR+rJPjT7Q=</DigestValue>
    </Reference>
    <Reference Type="http://www.w3.org/2000/09/xmldsig#Object" URI="#idOfficeObject">
      <DigestMethod Algorithm="http://www.w3.org/2001/04/xmlenc#sha256"/>
      <DigestValue>OLoDMzn8LNU+hTNLeWDmxfPpoPXIWeOniYXMAHumWj4=</DigestValue>
    </Reference>
    <Reference Type="http://uri.etsi.org/01903#SignedProperties" URI="#idSignedProperties">
      <Transforms>
        <Transform Algorithm="http://www.w3.org/TR/2001/REC-xml-c14n-20010315"/>
      </Transforms>
      <DigestMethod Algorithm="http://www.w3.org/2001/04/xmlenc#sha256"/>
      <DigestValue>k8+4HHq+2dce0apFMK4fB1jAvUr9A1ih+Slsig/OgEc=</DigestValue>
    </Reference>
  </SignedInfo>
  <SignatureValue>CmyzAL+1pGSr5MRr2b1QTiDQbowJvs3HxL/eKjag8X6AKnM/DfruubwQDH5qbU42t3k0Bxh+es7F
uBk7zAdPOgT8c7IaADQjbgJzvZuU2jUmR0dfwPQhPc63VGUV4SSr7Q+Y+3hSfugZOX92gVCAXvRH
V3pFeioSKxgLme/QwQ9NrMsIedODvhgjvOYRBjmpCwByXhGiSR+JI5qt0PoQKmG7pmk5Ozcc/X6O
aBbOk8KZtGPU0EGwf8nPYTEPZe7dk1hB29q/8ZgDyIVJMjdKpzD8fNYUM4sUw0lg5p+OlzksSL/A
T7bGU8exkcyRa9sGi4KG8LvEPmE5OD82uF+zVQ==</SignatureValue>
  <KeyInfo>
    <X509Data>
      <X509Certificate>MIIIgzCCBmugAwIBAgIILUpjunnrZnwwDQYJKoZIhvcNAQELBQAwWjEaMBgGA1UEAwwRQ0EtRE9DVU1FTlRBIFMuQS4xFjAUBgNVBAUTDVJVQzgwMDUwMTcyLTExFzAVBgNVBAoMDkRPQ1VNRU5UQSBTLkEuMQswCQYDVQQGEwJQWTAeFw0yNTA1MTMxOTE1MDBaFw0yNzA1MTMxOTE1MDBaMIG7MSQwIgYDVQQDDBtKT1JHRSBSQU1PTiBVR0FSVEUgVklMTEFMQkExEjAQBgNVBAUTCUNJMzg1Mzc4MjEUMBIGA1UEKgwLSk9SR0UgUkFNT04xGDAWBgNVBAQMD1VHQVJURSBWSUxMQUxCQTELMAkGA1UECwwCRjIxNTAzBgNVBAoMLENFUlRJRklDQURPIENVQUxJRklDQURPIERFIEZJUk1BIEVMRUNUUk9OSUNBMQswCQYDVQQGEwJQWTCCASIwDQYJKoZIhvcNAQEBBQADggEPADCCAQoCggEBAKKKnR+aiEvx/bft5xDuQhjwLe7UNdhwvpzLUU1bL7O78GGriS18vzdyR/Nz/oeFEntAd6IjsJwl0j2WFDJoLLPpd7flc/tejPXbRM75m8Pvx3HY724jU7SoGVMJ5LWELQNiLzZdeuqN1pZwj3+ChD3+FRsJpl5DUYpFmZvxkMJZGFoOkcsGY+BoGeQ0zu7a230YYikiV8yZe/jUwoTJRjDVOIQc2em/vg9/CJjj2IBxGbgH4HtIwi10EBrE0qyyOL8l7GNYN8oVe75AjLqURBIhwvCtU/H0h7HAYjQ/XTCvi9sWjRT3qAwGW0G+aCV2xnOBW3UtuBC6krXnxyh5DEsCAwEAAaOCA+kwggPlMAwGA1UdEwEB/wQCMAAwHwYDVR0jBBgwFoAUoT2FK83YLJYfOQIMn1M7WNiVC3swgZQGCCsGAQUFBwEBBIGHMIGEMFUGCCsGAQUFBzAChklodHRwczovL3d3dy5kaWdpdG8uY29tLnB5L3VwbG9hZHMvY2VydGlmaWNhZG8tZG9jdW1lbnRhLXNhLTE1MzUxMTc3NzEuY3J0MCsGCCsGAQUFBzABhh9odHRwczovL3d3dy5kaWdpdG8uY29tLnB5L29jc3AvMEwGA1UdEQRFMEOBFWp1Z2FydGVAY2FkaWVt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DPIoUUx+j1vH1cCbgGCjNZLDb2qMA4GA1UdDwEB/wQEAwIF4DANBgkqhkiG9w0BAQsFAAOCAgEAU4xx5vqNWxMGM+4UKZ0Ie4plyrmz/pxh9EkZPD9EbRuiqDln/mlm4/uVgUDUMcm+LwtecZkbDpo/Eyx+he/o0u4NLha3RYVrDcnAm3dvEuCoHoEt+t0y2+LLC7qHWJCQQnP59JJG7WzNhV7GiNV3nXm0diqs0Jy4hHUYT1mhwSLKCIeVjhnI0IpnwXJD+orsVjgEOYtOc62cwhmXsa6utCtfsqsavIILa9ojigJrXTFrpa/uHIvDWoq7SyC4658FhJGHJYxIt+LbzQIDzGj3BfMebxlibJIoExE9hw7XJpqZv7HReygGdxqu5WkR0FSsQnbv6EtNDFmIf9lz8y4U1CEX99/hIkyLTJkXh240DY06vipV9HMNzLCGHHeIA/Rz3EgWp7WN5N2XDG4MPrGRqERkeHw7TZScdN6gudgJWIpC742z7a261WgQMYx6e5RaBOaa56PznAEUEJQoIYvJLI+py0ukotsVd+fTI7ichCqgdm9qDUH8697r7++zm6FxAjVWPwHTWqk8zJ0XzCobdtX6lCr6s8QtbsYCKN/zz+1ugRRLTk2mhBgqhGHc9LaenAAFH7tErJadmTb73BdJqPmZ8fQERwdwNvB1RGijVgFZ9dPUsr76lsRtI/zozqhm8VQ5aAPI5A689DiGWR669o94v66TV3d24/kRqnQA4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lzLbaIzpG443ZAmlR8oaCgxFoLmp2QKXFIw9ML8wpds=</DigestValue>
      </Reference>
      <Reference URI="/xl/calcChain.xml?ContentType=application/vnd.openxmlformats-officedocument.spreadsheetml.calcChain+xml">
        <DigestMethod Algorithm="http://www.w3.org/2001/04/xmlenc#sha256"/>
        <DigestValue>aVgTikY2yLUxOFM6WPYA7Zhfi0n/OamrPx2//SgTZj4=</DigestValue>
      </Reference>
      <Reference URI="/xl/printerSettings/printerSettings1.bin?ContentType=application/vnd.openxmlformats-officedocument.spreadsheetml.printerSettings">
        <DigestMethod Algorithm="http://www.w3.org/2001/04/xmlenc#sha256"/>
        <DigestValue>05U/a0cRFjB5qHC88egIdaLtfwK9uGKo+5tb9LVi3DU=</DigestValue>
      </Reference>
      <Reference URI="/xl/printerSettings/printerSettings2.bin?ContentType=application/vnd.openxmlformats-officedocument.spreadsheetml.printerSettings">
        <DigestMethod Algorithm="http://www.w3.org/2001/04/xmlenc#sha256"/>
        <DigestValue>nm63OpBw5z/QR70QvjLzWivPhnkE3diwtd2bl2r2piM=</DigestValue>
      </Reference>
      <Reference URI="/xl/printerSettings/printerSettings3.bin?ContentType=application/vnd.openxmlformats-officedocument.spreadsheetml.printerSettings">
        <DigestMethod Algorithm="http://www.w3.org/2001/04/xmlenc#sha256"/>
        <DigestValue>uz/qIlFr/UwynZFcgTPJpVnax7pTcsoFR5EL4f/g+RM=</DigestValue>
      </Reference>
      <Reference URI="/xl/printerSettings/printerSettings4.bin?ContentType=application/vnd.openxmlformats-officedocument.spreadsheetml.printerSettings">
        <DigestMethod Algorithm="http://www.w3.org/2001/04/xmlenc#sha256"/>
        <DigestValue>8uuDiYskLg0ZBuBN8EWDPaFPiGHM9zXZIatAQICPsmQ=</DigestValue>
      </Reference>
      <Reference URI="/xl/sharedStrings.xml?ContentType=application/vnd.openxmlformats-officedocument.spreadsheetml.sharedStrings+xml">
        <DigestMethod Algorithm="http://www.w3.org/2001/04/xmlenc#sha256"/>
        <DigestValue>26h10B2lyH15Ize4PjCvht6xprgDJJuXK7alSsaGROU=</DigestValue>
      </Reference>
      <Reference URI="/xl/styles.xml?ContentType=application/vnd.openxmlformats-officedocument.spreadsheetml.styles+xml">
        <DigestMethod Algorithm="http://www.w3.org/2001/04/xmlenc#sha256"/>
        <DigestValue>T0XRCOmZR9HxaILkcDJxVqwhuuuje7LGRc2qi4Llbd0=</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QsojTarqSHVreTIdH/iE6UROdnQA1H6HmnjjPAYXG7g=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sheet1.xml?ContentType=application/vnd.openxmlformats-officedocument.spreadsheetml.worksheet+xml">
        <DigestMethod Algorithm="http://www.w3.org/2001/04/xmlenc#sha256"/>
        <DigestValue>91QbVy1ALezI+GpA4md1pBS5lEzXiWHfJCvKwT1VkB0=</DigestValue>
      </Reference>
      <Reference URI="/xl/worksheets/sheet2.xml?ContentType=application/vnd.openxmlformats-officedocument.spreadsheetml.worksheet+xml">
        <DigestMethod Algorithm="http://www.w3.org/2001/04/xmlenc#sha256"/>
        <DigestValue>sIjtlLwXeWcE6a+kfQRHegZUd5zKA273hNv4qZXk3rw=</DigestValue>
      </Reference>
      <Reference URI="/xl/worksheets/sheet3.xml?ContentType=application/vnd.openxmlformats-officedocument.spreadsheetml.worksheet+xml">
        <DigestMethod Algorithm="http://www.w3.org/2001/04/xmlenc#sha256"/>
        <DigestValue>1xKriWqmXYIfvxEWUJF0Zkls8JILPcKum4knfMMpUCw=</DigestValue>
      </Reference>
      <Reference URI="/xl/worksheets/sheet4.xml?ContentType=application/vnd.openxmlformats-officedocument.spreadsheetml.worksheet+xml">
        <DigestMethod Algorithm="http://www.w3.org/2001/04/xmlenc#sha256"/>
        <DigestValue>m4BiqNFFkel6UhEkNlVfRxbB+FQzpJYYlHHFFquuR1o=</DigestValue>
      </Reference>
      <Reference URI="/xl/worksheets/sheet5.xml?ContentType=application/vnd.openxmlformats-officedocument.spreadsheetml.worksheet+xml">
        <DigestMethod Algorithm="http://www.w3.org/2001/04/xmlenc#sha256"/>
        <DigestValue>/Pc0W7OyF3AenOzaFUt81+RoYhJlRBrnLzIHNIXYC1U=</DigestValue>
      </Reference>
      <Reference URI="/xl/worksheets/sheet6.xml?ContentType=application/vnd.openxmlformats-officedocument.spreadsheetml.worksheet+xml">
        <DigestMethod Algorithm="http://www.w3.org/2001/04/xmlenc#sha256"/>
        <DigestValue>SMNaOoFYXn01zLc08gU8CTsJBu/SsVEKAJHfj5BcO4k=</DigestValue>
      </Reference>
    </Manifest>
    <SignatureProperties>
      <SignatureProperty Id="idSignatureTime" Target="#idPackageSignature">
        <mdssi:SignatureTime xmlns:mdssi="http://schemas.openxmlformats.org/package/2006/digital-signature">
          <mdssi:Format>YYYY-MM-DDThh:mm:ssTZD</mdssi:Format>
          <mdssi:Value>2025-08-14T19:31:25Z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CONTADOR</SignatureComments>
          <WindowsVersion>10.0</WindowsVersion>
          <OfficeVersion>16.0.18429/26</OfficeVersion>
          <ApplicationVersion>16.0.18429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2025-08-14T19:31:25Z</xd:SigningTime>
          <xd:SigningCertificate>
            <xd:Cert>
              <xd:CertDigest>
                <DigestMethod Algorithm="http://www.w3.org/2001/04/xmlenc#sha256"/>
                <DigestValue>O3Xa0C+8P8vByNFzo2gByrrdSj/sta03Rber73yahC8=</DigestValue>
              </xd:CertDigest>
              <xd:IssuerSerial>
                <X509IssuerName>C=PY, O=DOCUMENTA S.A., SERIALNUMBER=RUC80050172-1, CN=CA-DOCUMENTA S.A.</X509IssuerName>
                <X509SerialNumber>3263530532543882876</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Creó y aprobó este documento</xd:Description>
            </xd:CommitmentTypeId>
            <xd:AllSignedDataObjects/>
            <xd:CommitmentTypeQualifiers>
              <xd:CommitmentTypeQualifier>CONTADOR</xd:CommitmentTypeQualifier>
            </xd:CommitmentTypeQualifiers>
          </xd:CommitmentTypeIndication>
        </xd:SignedDataObject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iVWn5um7wLB3XltfedlT5GAZzFxOK1pksULtgdgsDYE=</DigestValue>
    </Reference>
    <Reference Type="http://www.w3.org/2000/09/xmldsig#Object" URI="#idOfficeObject">
      <DigestMethod Algorithm="http://www.w3.org/2001/04/xmlenc#sha256"/>
      <DigestValue>IYFSPt+DKt/FdsV+JcX2nw06wo9WGnKAXYUjrziIvcs=</DigestValue>
    </Reference>
    <Reference Type="http://uri.etsi.org/01903#SignedProperties" URI="#idSignedProperties">
      <Transforms>
        <Transform Algorithm="http://www.w3.org/TR/2001/REC-xml-c14n-20010315"/>
      </Transforms>
      <DigestMethod Algorithm="http://www.w3.org/2001/04/xmlenc#sha256"/>
      <DigestValue>N1uyXLoNA1BGHy4dMi0olWjb0gf86LfKEeuvLYlLLbA=</DigestValue>
    </Reference>
  </SignedInfo>
  <SignatureValue>T99kTiqatuECCCzZRGRiMyThBu65KHoQbnguIY0weV3envZggKpxYZEWc5S9MsQPTURnpi9SSB8f
YGEGVbDWCRCKPWSzeyu0IVvFuZHzlhdN3Bz74lE7+ovxpkVzkNwJS3IEK+oUPOhMFoiZbwr5a0B0
EXybcJ6se5nHjqX4UGR7MQQZ0qITUPTnaVztGAeU4gK3cjOUpWp2xaTC+HaPdsnIJB2HEu/9g6BM
VtOKgRxabpAVktg0TmTwzMYE0s9ZXUgazXeAoZMehEwLRAn9e6qIMk5r4lEBTGt5UkN4W5RoKjc2
uTEJuefTLjj5ziZxctj8sW8Pcz+VovoSVSaruA==</SignatureValue>
  <KeyInfo>
    <X509Data>
      <X509Certificate>MIIIhjCCBm6gAwIBAgIIRZNR1W/rurQwDQYJKoZIhvcNAQELBQAwWjEaMBgGA1UEAwwRQ0EtRE9DVU1FTlRBIFMuQS4xFjAUBgNVBAUTDVJVQzgwMDUwMTcyLTExFzAVBgNVBAoMDkRPQ1VNRU5UQSBTLkEuMQswCQYDVQQGEwJQWTAeFw0yNTA1MjAxNzUwMDBaFw0yNzA1MjAxNzUwMDBaMIG9MSUwIwYDVQQDDBxDRVNBUiBFU1RFQkFOIFBBUkVERVMgRlJBTkNPMRIwEAYDVQQFEwlDSTE0OTYwMDUxFjAUBgNVBCoMDUNFU0FSIEVTVEVCQU4xFzAVBgNVBAQMDlBBUkVERVMgRlJBTkNPMQswCQYDVQQLDAJGMjE1MDMGA1UECgwsQ0VSVElGSUNBRE8gQ1VBTElGSUNBRE8gREUgRklSTUEgRUxFQ1RST05JQ0ExCzAJBgNVBAYTAlBZMIIBIjANBgkqhkiG9w0BAQEFAAOCAQ8AMIIBCgKCAQEAqywgqmLVQX0USM1kCKkIYWC9FBxinnStL43FA82yflv5aZIASFvR7xwY5ki1zjMSlE3j/77pKJLvf0tlWTy+7/9Ixl4b4C0PPxdl62vAhlVoP7Qa2GV45n5jARb84GGFbTQ4wNKm8ZCRwa/BP3W3GfRfQZaw+pFvuq4aD0A9arjGFnmDl+4UV9TFUVFZIjHoVPmCec6KgzDV9yGzVgUAcI7B+eK2LjkYZ2LXpblQHpzizdaHSMlGxKsh6UhvVyOPyQ2zp5NdxYE8NMi2jXWgGoBKs/cm0oHPSoqh9BGIuh7cS6uQHcKT1/LxtKhUsCttQ0TCEZ17d07sp1Z3wr/XvwIDAQABo4ID6jCCA+YwDAYDVR0TAQH/BAIwADAfBgNVHSMEGDAWgBShPYUrzdgslh85AgyfUztY2JULezCBlAYIKwYBBQUHAQEEgYcwgYQwVQYIKwYBBQUHMAKGSWh0dHBzOi8vd3d3LmRpZ2l0by5jb20ucHkvdXBsb2Fkcy9jZXJ0aWZpY2Fkby1kb2N1bWVudGEtc2EtMTUzNTExNzc3MS5jcnQwKwYIKwYBBQUHMAGGH2h0dHBzOi8vd3d3LmRpZ2l0by5jb20ucHkvb2NzcC8wTQYDVR0RBEYwRIEWY3BhcmVkZXNAY2FkaWVt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JpsCxSzZTiij22SbdbQfKlMtXp5MA4GA1UdDwEB/wQEAwIF4DANBgkqhkiG9w0BAQsFAAOCAgEADFlCQhcWwAb/SH+69n7EV+Qfg+VzXyyHi+cE2Een+gjnR6EY6CxP9C8eYNZ5GdXRR5y5yxve6GT1kvRqWGwbC6gttvOZkG/qSVVWFPabKulhyJiBVnUQjZcsIB8b+qDCeMgTdf3BhFHyh/iQKxY93U2dDxFeqdHgEHx3A7YIYd4w75Wc7jCS/mRGYZu55msoFy5znFJmgpTFk3ivsNxzhjCniF1T2JKLP3ke98zcy+1rSudfDR+MLdpwiaoo+j+hg2jX+EAboM0p5tjy/ddEE8jeKfISKKa/irIAHU+ZPZe6noGUrD/6WgFhaDqVqTLxp5yoEZSOaAvlR1O29RL1NvCj8GR+WtlPnznlJ0v///UDKeacmUm1SAiYM+dD2PzeWcLuw1xe0E08uON4dwRo72IOZ1DQ0mYayaoUXG7nAuDhWHkNacgI/IkAqNx2vgzxy3iNCjzxm8Q/P2CIvlDtbHgOGUo1co/HuCvPvk52BTTdoSsDcJ975a/mt9cleJR97fV4BdfkGur8cPheHp6sphoHzUOLHTKBH06Fsvb5l2tSRzMds3EXLxU6X11CudgoEM899D2jKh79iaBJW0/x7qHgvmo/kN/EmVbSass3MEf5tTK9al7lpmJNYZzeKcz1aiB0uV/LoMoQ2O8oCwfAoEJOy6TuWXdSe3hhAuLI7PU=</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1/04/xmlenc#sha256"/>
        <DigestValue>lzLbaIzpG443ZAmlR8oaCgxFoLmp2QKXFIw9ML8wpds=</DigestValue>
      </Reference>
      <Reference URI="/xl/calcChain.xml?ContentType=application/vnd.openxmlformats-officedocument.spreadsheetml.calcChain+xml">
        <DigestMethod Algorithm="http://www.w3.org/2001/04/xmlenc#sha256"/>
        <DigestValue>aVgTikY2yLUxOFM6WPYA7Zhfi0n/OamrPx2//SgTZj4=</DigestValue>
      </Reference>
      <Reference URI="/xl/printerSettings/printerSettings1.bin?ContentType=application/vnd.openxmlformats-officedocument.spreadsheetml.printerSettings">
        <DigestMethod Algorithm="http://www.w3.org/2001/04/xmlenc#sha256"/>
        <DigestValue>05U/a0cRFjB5qHC88egIdaLtfwK9uGKo+5tb9LVi3DU=</DigestValue>
      </Reference>
      <Reference URI="/xl/printerSettings/printerSettings2.bin?ContentType=application/vnd.openxmlformats-officedocument.spreadsheetml.printerSettings">
        <DigestMethod Algorithm="http://www.w3.org/2001/04/xmlenc#sha256"/>
        <DigestValue>nm63OpBw5z/QR70QvjLzWivPhnkE3diwtd2bl2r2piM=</DigestValue>
      </Reference>
      <Reference URI="/xl/printerSettings/printerSettings3.bin?ContentType=application/vnd.openxmlformats-officedocument.spreadsheetml.printerSettings">
        <DigestMethod Algorithm="http://www.w3.org/2001/04/xmlenc#sha256"/>
        <DigestValue>uz/qIlFr/UwynZFcgTPJpVnax7pTcsoFR5EL4f/g+RM=</DigestValue>
      </Reference>
      <Reference URI="/xl/printerSettings/printerSettings4.bin?ContentType=application/vnd.openxmlformats-officedocument.spreadsheetml.printerSettings">
        <DigestMethod Algorithm="http://www.w3.org/2001/04/xmlenc#sha256"/>
        <DigestValue>8uuDiYskLg0ZBuBN8EWDPaFPiGHM9zXZIatAQICPsmQ=</DigestValue>
      </Reference>
      <Reference URI="/xl/sharedStrings.xml?ContentType=application/vnd.openxmlformats-officedocument.spreadsheetml.sharedStrings+xml">
        <DigestMethod Algorithm="http://www.w3.org/2001/04/xmlenc#sha256"/>
        <DigestValue>26h10B2lyH15Ize4PjCvht6xprgDJJuXK7alSsaGROU=</DigestValue>
      </Reference>
      <Reference URI="/xl/styles.xml?ContentType=application/vnd.openxmlformats-officedocument.spreadsheetml.styles+xml">
        <DigestMethod Algorithm="http://www.w3.org/2001/04/xmlenc#sha256"/>
        <DigestValue>T0XRCOmZR9HxaILkcDJxVqwhuuuje7LGRc2qi4Llbd0=</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QsojTarqSHVreTIdH/iE6UROdnQA1H6HmnjjPAYXG7g=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sheet1.xml?ContentType=application/vnd.openxmlformats-officedocument.spreadsheetml.worksheet+xml">
        <DigestMethod Algorithm="http://www.w3.org/2001/04/xmlenc#sha256"/>
        <DigestValue>91QbVy1ALezI+GpA4md1pBS5lEzXiWHfJCvKwT1VkB0=</DigestValue>
      </Reference>
      <Reference URI="/xl/worksheets/sheet2.xml?ContentType=application/vnd.openxmlformats-officedocument.spreadsheetml.worksheet+xml">
        <DigestMethod Algorithm="http://www.w3.org/2001/04/xmlenc#sha256"/>
        <DigestValue>sIjtlLwXeWcE6a+kfQRHegZUd5zKA273hNv4qZXk3rw=</DigestValue>
      </Reference>
      <Reference URI="/xl/worksheets/sheet3.xml?ContentType=application/vnd.openxmlformats-officedocument.spreadsheetml.worksheet+xml">
        <DigestMethod Algorithm="http://www.w3.org/2001/04/xmlenc#sha256"/>
        <DigestValue>1xKriWqmXYIfvxEWUJF0Zkls8JILPcKum4knfMMpUCw=</DigestValue>
      </Reference>
      <Reference URI="/xl/worksheets/sheet4.xml?ContentType=application/vnd.openxmlformats-officedocument.spreadsheetml.worksheet+xml">
        <DigestMethod Algorithm="http://www.w3.org/2001/04/xmlenc#sha256"/>
        <DigestValue>m4BiqNFFkel6UhEkNlVfRxbB+FQzpJYYlHHFFquuR1o=</DigestValue>
      </Reference>
      <Reference URI="/xl/worksheets/sheet5.xml?ContentType=application/vnd.openxmlformats-officedocument.spreadsheetml.worksheet+xml">
        <DigestMethod Algorithm="http://www.w3.org/2001/04/xmlenc#sha256"/>
        <DigestValue>/Pc0W7OyF3AenOzaFUt81+RoYhJlRBrnLzIHNIXYC1U=</DigestValue>
      </Reference>
      <Reference URI="/xl/worksheets/sheet6.xml?ContentType=application/vnd.openxmlformats-officedocument.spreadsheetml.worksheet+xml">
        <DigestMethod Algorithm="http://www.w3.org/2001/04/xmlenc#sha256"/>
        <DigestValue>SMNaOoFYXn01zLc08gU8CTsJBu/SsVEKAJHfj5BcO4k=</DigestValue>
      </Reference>
    </Manifest>
    <SignatureProperties>
      <SignatureProperty Id="idSignatureTime" Target="#idPackageSignature">
        <mdssi:SignatureTime xmlns:mdssi="http://schemas.openxmlformats.org/package/2006/digital-signature">
          <mdssi:Format>YYYY-MM-DDThh:mm:ssTZD</mdssi:Format>
          <mdssi:Value>2025-08-14T21:02:26Z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SIV</SignatureComments>
          <WindowsVersion>10.0</WindowsVersion>
          <OfficeVersion>16.0.18623/26</OfficeVersion>
          <ApplicationVersion>16.0.18623</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2025-08-14T21:02:26Z</xd:SigningTime>
          <xd:SigningCertificate>
            <xd:Cert>
              <xd:CertDigest>
                <DigestMethod Algorithm="http://www.w3.org/2001/04/xmlenc#sha256"/>
                <DigestValue>8RgV/Ji+rqNzoNGKnzK+PBuSIuPbbvCfjAuYs7Fi9Zo=</DigestValue>
              </xd:CertDigest>
              <xd:IssuerSerial>
                <X509IssuerName>C=PY, O=DOCUMENTA S.A., SERIALNUMBER=RUC80050172-1, CN=CA-DOCUMENTA S.A.</X509IssuerName>
                <X509SerialNumber>5013440787341097652</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SIV</xd:CommitmentTypeQualifier>
            </xd:CommitmentTypeQualifiers>
          </xd:CommitmentTypeIndication>
        </xd:SignedDataObjectProperties>
      </xd: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F96CCBAA34616448FBC297C7A054588" ma:contentTypeVersion="22" ma:contentTypeDescription="Crear nuevo documento." ma:contentTypeScope="" ma:versionID="40008dce94f2b7d070d43eca094a0645">
  <xsd:schema xmlns:xsd="http://www.w3.org/2001/XMLSchema" xmlns:xs="http://www.w3.org/2001/XMLSchema" xmlns:p="http://schemas.microsoft.com/office/2006/metadata/properties" xmlns:ns2="50cd21ce-157e-4cef-a9e1-719e8f6c805e" xmlns:ns3="e22f4d1c-4a35-40b6-96d5-1a9c7e49af38" targetNamespace="http://schemas.microsoft.com/office/2006/metadata/properties" ma:root="true" ma:fieldsID="bf79da381996e43c69f043e012a749b8" ns2:_="" ns3:_="">
    <xsd:import namespace="50cd21ce-157e-4cef-a9e1-719e8f6c805e"/>
    <xsd:import namespace="e22f4d1c-4a35-40b6-96d5-1a9c7e49af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Location" minOccurs="0"/>
                <xsd:element ref="ns2:MediaServiceOCR" minOccurs="0"/>
                <xsd:element ref="ns2:MediaServiceEventHashCode" minOccurs="0"/>
                <xsd:element ref="ns2:MediaServiceGenerationTime" minOccurs="0"/>
                <xsd:element ref="ns2:_Flow_SignoffStatus" minOccurs="0"/>
                <xsd:element ref="ns2:MediaServiceAutoKeyPoints" minOccurs="0"/>
                <xsd:element ref="ns2:MediaServiceKeyPoints" minOccurs="0"/>
                <xsd:element ref="ns2:Hoa"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cd21ce-157e-4cef-a9e1-719e8f6c805e"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_Flow_SignoffStatus" ma:index="18" nillable="true" ma:displayName="Estado de aprobación" ma:internalName="Estado_x0020_de_x0020_aprobaci_x00f3_n">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Hoa" ma:index="21" nillable="true" ma:displayName="Hoa" ma:format="DateTime" ma:internalName="Hoa">
      <xsd:simpleType>
        <xsd:restriction base="dms:DateTime"/>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Etiquetas de imagen" ma:readOnly="false" ma:fieldId="{5cf76f15-5ced-4ddc-b409-7134ff3c332f}" ma:taxonomyMulti="true" ma:sspId="70e97bc6-cb06-4325-887b-92c1d206ea9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2f4d1c-4a35-40b6-96d5-1a9c7e49af38" elementFormDefault="qualified">
    <xsd:import namespace="http://schemas.microsoft.com/office/2006/documentManagement/types"/>
    <xsd:import namespace="http://schemas.microsoft.com/office/infopath/2007/PartnerControls"/>
    <xsd:element name="SharedWithUsers" ma:index="12"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description="" ma:internalName="SharedWithDetails" ma:readOnly="true">
      <xsd:simpleType>
        <xsd:restriction base="dms:Note">
          <xsd:maxLength value="255"/>
        </xsd:restriction>
      </xsd:simpleType>
    </xsd:element>
    <xsd:element name="TaxCatchAll" ma:index="23" nillable="true" ma:displayName="Taxonomy Catch All Column" ma:hidden="true" ma:list="{feeac11a-efde-4c4f-bb69-b6af8c8fa618}" ma:internalName="TaxCatchAll" ma:showField="CatchAllData" ma:web="e22f4d1c-4a35-40b6-96d5-1a9c7e49af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22f4d1c-4a35-40b6-96d5-1a9c7e49af38" xsi:nil="true"/>
    <lcf76f155ced4ddcb4097134ff3c332f xmlns="50cd21ce-157e-4cef-a9e1-719e8f6c805e">
      <Terms xmlns="http://schemas.microsoft.com/office/infopath/2007/PartnerControls"/>
    </lcf76f155ced4ddcb4097134ff3c332f>
    <_Flow_SignoffStatus xmlns="50cd21ce-157e-4cef-a9e1-719e8f6c805e" xsi:nil="true"/>
    <Hoa xmlns="50cd21ce-157e-4cef-a9e1-719e8f6c805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036F36-23C4-40B4-9D2B-4A87476886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cd21ce-157e-4cef-a9e1-719e8f6c805e"/>
    <ds:schemaRef ds:uri="e22f4d1c-4a35-40b6-96d5-1a9c7e49af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D2BE13-D01F-4B16-9C4E-A306D6378C15}">
  <ds:schemaRefs>
    <ds:schemaRef ds:uri="http://schemas.microsoft.com/office/infopath/2007/PartnerControls"/>
    <ds:schemaRef ds:uri="http://www.w3.org/XML/1998/namespace"/>
    <ds:schemaRef ds:uri="http://schemas.microsoft.com/office/2006/documentManagement/types"/>
    <ds:schemaRef ds:uri="http://purl.org/dc/dcmitype/"/>
    <ds:schemaRef ds:uri="50cd21ce-157e-4cef-a9e1-719e8f6c805e"/>
    <ds:schemaRef ds:uri="http://purl.org/dc/terms/"/>
    <ds:schemaRef ds:uri="http://schemas.openxmlformats.org/package/2006/metadata/core-properties"/>
    <ds:schemaRef ds:uri="e22f4d1c-4a35-40b6-96d5-1a9c7e49af38"/>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9392E927-90A2-49BF-BA0B-2FD08741FB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EAN</vt:lpstr>
      <vt:lpstr>EIE</vt:lpstr>
      <vt:lpstr>EVAN</vt:lpstr>
      <vt:lpstr>EFE</vt:lpstr>
      <vt:lpstr>NOTAS</vt:lpstr>
      <vt:lpstr>Hoja1</vt:lpstr>
      <vt:lpstr>NOTAS!OLE_LINK2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2025-08-14T19:29:34Z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0x0101008F96CCBAA34616448FBC297C7A054588</vt:lpwstr>
  </property>
</Properties>
</file>