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xl/pivotTables/pivotTable1.xml" ContentType="application/vnd.openxmlformats-officedocument.spreadsheetml.pivotTable+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customXml/itemProps1.xml" ContentType="application/vnd.openxmlformats-officedocument.customXml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Override PartName="/_xmlsignatures/sig4.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hidePivotFieldList="1"/>
  <xr:revisionPtr revIDLastSave="0" documentId="8_{85DF8A4C-E1F8-4EA8-A52C-75E864C1C904}" xr6:coauthVersionLast="47" xr6:coauthVersionMax="47" xr10:uidLastSave="{00000000-0000-0000-0000-000000000000}"/>
  <bookViews>
    <workbookView xWindow="-20610" yWindow="2745" windowWidth="20730" windowHeight="11160" tabRatio="838" xr2:uid="{00000000-000D-0000-FFFF-FFFF00000000}"/>
  </bookViews>
  <sheets>
    <sheet name="EAN" sheetId="1" r:id="rId1"/>
    <sheet name="EIE" sheetId="2" r:id="rId2"/>
    <sheet name="EVA" sheetId="3" r:id="rId3"/>
    <sheet name="EFE" sheetId="4" r:id="rId4"/>
    <sheet name="NOTAS" sheetId="5" r:id="rId5"/>
    <sheet name="Hoja3" sheetId="21" state="hidden" r:id="rId6"/>
    <sheet name="Hoja1" sheetId="19" state="hidden" r:id="rId7"/>
  </sheets>
  <definedNames>
    <definedName name="_xlnm._FilterDatabase" localSheetId="4" hidden="1">NOTAS!$B$193:$M$618</definedName>
    <definedName name="OLE_LINK2" localSheetId="4">NOTAS!$B$6</definedName>
  </definedNames>
  <calcPr calcId="191028"/>
  <pivotCaches>
    <pivotCache cacheId="4"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J23" i="21" l="1"/>
  <c r="J22" i="21"/>
  <c r="J21" i="21"/>
  <c r="J20" i="21"/>
  <c r="J19" i="21"/>
  <c r="J18" i="21"/>
  <c r="J17" i="21"/>
  <c r="J16" i="21"/>
  <c r="J15" i="21"/>
  <c r="J14" i="21"/>
  <c r="J13" i="21"/>
  <c r="J12" i="21"/>
  <c r="J11" i="21"/>
  <c r="J10" i="21"/>
  <c r="J9" i="21"/>
  <c r="J8" i="21"/>
  <c r="J7" i="21"/>
  <c r="J6" i="21"/>
  <c r="J5" i="21"/>
  <c r="J4" i="21"/>
  <c r="J3" i="21"/>
  <c r="J28" i="21"/>
  <c r="J27" i="21"/>
  <c r="I28" i="21"/>
  <c r="I27" i="21"/>
  <c r="E11" i="3"/>
  <c r="E10" i="3"/>
  <c r="D9" i="3"/>
  <c r="C9" i="3" s="1"/>
  <c r="C13" i="3" s="1"/>
  <c r="L1071" i="5"/>
  <c r="K1071" i="5"/>
  <c r="J1071" i="5"/>
  <c r="E9" i="3" l="1"/>
  <c r="C15" i="2"/>
  <c r="C18" i="1" l="1"/>
  <c r="B188" i="5"/>
  <c r="J617" i="5"/>
  <c r="K617" i="5"/>
  <c r="L617" i="5"/>
  <c r="B623" i="5"/>
  <c r="D126" i="5" l="1"/>
  <c r="C126" i="5"/>
  <c r="D183" i="5"/>
  <c r="D171" i="5"/>
  <c r="C19" i="4" l="1"/>
  <c r="D132" i="5" l="1"/>
  <c r="C132" i="5"/>
  <c r="E20" i="19" l="1"/>
  <c r="E19" i="19"/>
  <c r="E18" i="19"/>
  <c r="E17" i="19"/>
  <c r="E16" i="19"/>
  <c r="E15" i="19"/>
  <c r="E14" i="19"/>
  <c r="E13" i="19"/>
  <c r="E12" i="19"/>
  <c r="E11" i="19"/>
  <c r="E10" i="19"/>
  <c r="E9" i="19"/>
  <c r="E8" i="19"/>
  <c r="E7" i="19"/>
  <c r="E6" i="19"/>
  <c r="E5" i="19"/>
  <c r="E4" i="19"/>
  <c r="E3" i="19"/>
  <c r="E2" i="19"/>
  <c r="E21" i="19" l="1"/>
  <c r="F5" i="19" s="1"/>
  <c r="F8" i="19" l="1"/>
  <c r="F6" i="19"/>
  <c r="F20" i="19"/>
  <c r="F4" i="19"/>
  <c r="F11" i="19"/>
  <c r="F18" i="19"/>
  <c r="F2" i="19"/>
  <c r="F13" i="19"/>
  <c r="F16" i="19"/>
  <c r="F9" i="19"/>
  <c r="F7" i="19"/>
  <c r="F14" i="19"/>
  <c r="F17" i="19"/>
  <c r="F15" i="19"/>
  <c r="F12" i="19"/>
  <c r="F19" i="19"/>
  <c r="F3" i="19"/>
  <c r="F10" i="19"/>
  <c r="D155" i="5" l="1"/>
  <c r="C155" i="5" l="1"/>
  <c r="C13" i="1"/>
  <c r="C19" i="1" s="1"/>
  <c r="C21" i="1" s="1"/>
  <c r="D19" i="4"/>
  <c r="D15" i="2"/>
  <c r="B4" i="2" l="1"/>
  <c r="B4" i="4" s="1"/>
  <c r="D13" i="1" l="1"/>
  <c r="D24" i="4" l="1"/>
  <c r="D11" i="2"/>
  <c r="D16" i="2" s="1"/>
  <c r="D26" i="4" l="1"/>
  <c r="C11" i="2" l="1"/>
  <c r="C16" i="2" s="1"/>
  <c r="D12" i="3" s="1"/>
  <c r="E12" i="3" l="1"/>
  <c r="E14" i="3" s="1"/>
  <c r="D13" i="3"/>
  <c r="D7" i="2"/>
  <c r="D7" i="4" s="1"/>
  <c r="E89" i="5" s="1"/>
  <c r="D117" i="5" s="1"/>
  <c r="C7" i="2"/>
  <c r="C7" i="4" s="1"/>
  <c r="D89" i="5" s="1"/>
  <c r="C117" i="5" s="1"/>
  <c r="C137" i="5" l="1"/>
  <c r="C145" i="5" s="1"/>
  <c r="C130" i="5"/>
  <c r="D137" i="5"/>
  <c r="D145" i="5" s="1"/>
  <c r="D152" i="5" s="1"/>
  <c r="B174" i="5" s="1"/>
  <c r="D130" i="5"/>
  <c r="D147" i="5"/>
  <c r="C147" i="5"/>
  <c r="B160" i="5" l="1"/>
  <c r="C152" i="5"/>
  <c r="C139" i="5"/>
  <c r="D139" i="5"/>
  <c r="D91" i="5"/>
  <c r="E91" i="5"/>
  <c r="C24" i="4" l="1"/>
  <c r="C26" i="4" s="1"/>
</calcChain>
</file>

<file path=xl/sharedStrings.xml><?xml version="1.0" encoding="utf-8"?>
<sst xmlns="http://schemas.openxmlformats.org/spreadsheetml/2006/main" count="6539" uniqueCount="1069">
  <si>
    <t>FONDO MUTUO DISPONIBLE RENTA FIJA EN GUARANÍES</t>
  </si>
  <si>
    <t>ESTADO DEL ACTIVO NETO</t>
  </si>
  <si>
    <t>ESTADO DE VARIACIÓN DEL ACTIVO NETO</t>
  </si>
  <si>
    <t>ESTADO DE FLUJO DE EFECTIVO</t>
  </si>
  <si>
    <t>NOTAS A LOS ESTADOS FINANCIEROS</t>
  </si>
  <si>
    <t>ÍNDICE</t>
  </si>
  <si>
    <t>En Gs.</t>
  </si>
  <si>
    <t>ACTIVO</t>
  </si>
  <si>
    <r>
      <t xml:space="preserve">Disponibilidades </t>
    </r>
    <r>
      <rPr>
        <b/>
        <sz val="11"/>
        <color rgb="FF000000"/>
        <rFont val="Gantari"/>
      </rPr>
      <t>(Nota 4.1)</t>
    </r>
  </si>
  <si>
    <r>
      <t>Cuentas a cobrar</t>
    </r>
    <r>
      <rPr>
        <b/>
        <sz val="11"/>
        <color rgb="FF000000"/>
        <rFont val="Gantari"/>
      </rPr>
      <t xml:space="preserve"> (Nota 4.2)</t>
    </r>
  </si>
  <si>
    <t>Intereses Devengados</t>
  </si>
  <si>
    <r>
      <t xml:space="preserve">Inversiones Op Reporto </t>
    </r>
    <r>
      <rPr>
        <b/>
        <u/>
        <sz val="11"/>
        <color theme="10"/>
        <rFont val="Gantari"/>
      </rPr>
      <t>Anexo I</t>
    </r>
  </si>
  <si>
    <r>
      <t xml:space="preserve">Inversiones </t>
    </r>
    <r>
      <rPr>
        <b/>
        <u/>
        <sz val="11"/>
        <color theme="10"/>
        <rFont val="Gantari"/>
      </rPr>
      <t>Anexo I</t>
    </r>
  </si>
  <si>
    <t>TOTAL ACTIVO BRUTO</t>
  </si>
  <si>
    <t>PASIVO</t>
  </si>
  <si>
    <r>
      <t xml:space="preserve">Comisiones a pagar a la administradora </t>
    </r>
    <r>
      <rPr>
        <b/>
        <sz val="11"/>
        <color rgb="FF000000"/>
        <rFont val="Gantari"/>
      </rPr>
      <t>(Nota 4.3)</t>
    </r>
  </si>
  <si>
    <r>
      <t xml:space="preserve">Op Reporto </t>
    </r>
    <r>
      <rPr>
        <b/>
        <sz val="11"/>
        <color rgb="FF000000"/>
        <rFont val="Gantari"/>
      </rPr>
      <t>(Nota 4.6)</t>
    </r>
  </si>
  <si>
    <t xml:space="preserve">Rescates a pagar </t>
  </si>
  <si>
    <t>TOTAL PASIVO</t>
  </si>
  <si>
    <t xml:space="preserve">TOTAL ACTIVO NETO </t>
  </si>
  <si>
    <t>CUOTAS PARTES EN CIRCULACIÓN</t>
  </si>
  <si>
    <t xml:space="preserve">VALOR CUOTA PARTE AL CIERRE </t>
  </si>
  <si>
    <t>ESTADO DE INGRESOS Y EGRESOS</t>
  </si>
  <si>
    <t>INGRESO</t>
  </si>
  <si>
    <r>
      <t xml:space="preserve">Resultado por tenencia de inversiones </t>
    </r>
    <r>
      <rPr>
        <b/>
        <sz val="11"/>
        <color theme="1"/>
        <rFont val="Gantari"/>
      </rPr>
      <t>(Nota 4.4)</t>
    </r>
  </si>
  <si>
    <t>Intereses vencimientos de cupones</t>
  </si>
  <si>
    <r>
      <t xml:space="preserve">Otros Ingresos </t>
    </r>
    <r>
      <rPr>
        <b/>
        <sz val="11"/>
        <color theme="1"/>
        <rFont val="Gantari"/>
      </rPr>
      <t>(Nota 4.5)</t>
    </r>
  </si>
  <si>
    <t>TOTAL INGRESOS</t>
  </si>
  <si>
    <t>EGRESOS</t>
  </si>
  <si>
    <t>Comisión por Administración</t>
  </si>
  <si>
    <t>Intereses Op Repo</t>
  </si>
  <si>
    <t>TOTAL EGRESOS</t>
  </si>
  <si>
    <t>RESULTADO DEL EJERCICIO</t>
  </si>
  <si>
    <t>CUENTA</t>
  </si>
  <si>
    <t>APORTANTES</t>
  </si>
  <si>
    <t>RESULTADO</t>
  </si>
  <si>
    <t>SALDO AL INICIO</t>
  </si>
  <si>
    <t>MOVIMIENTO DEL PERÍODO</t>
  </si>
  <si>
    <t>Suscripciones</t>
  </si>
  <si>
    <t>Rescates</t>
  </si>
  <si>
    <t>Resultado del período</t>
  </si>
  <si>
    <t>SALDO AL FINAL DEL PERÍODO</t>
  </si>
  <si>
    <t>CONCEPTO</t>
  </si>
  <si>
    <t>Efectivo al inicio del periodo</t>
  </si>
  <si>
    <t>Causas de las variaciones del efectivo</t>
  </si>
  <si>
    <t>Actividades Operativas</t>
  </si>
  <si>
    <t>Ganancia ordinaria del período</t>
  </si>
  <si>
    <t>Contratos en Reporto</t>
  </si>
  <si>
    <t>Cambios en activos y pasivos operativos</t>
  </si>
  <si>
    <t>Compra de Instrumentos</t>
  </si>
  <si>
    <t>Comisiones pagadas</t>
  </si>
  <si>
    <t>Vencimiento de Instrumentos</t>
  </si>
  <si>
    <t>Ventas de Instrumentos</t>
  </si>
  <si>
    <t>Aumento (Disminución) en Otros Pasivos</t>
  </si>
  <si>
    <t>Flujo neto de efectivo generado por actividades operativas</t>
  </si>
  <si>
    <t>Actividades de financiación</t>
  </si>
  <si>
    <t xml:space="preserve">Rescates </t>
  </si>
  <si>
    <t>Flujo neto de efectivo generado por (utilizado) en actividades de financiación</t>
  </si>
  <si>
    <t>Saldo Final de efectivo</t>
  </si>
  <si>
    <t>1) Información Básica del Fondo</t>
  </si>
  <si>
    <t>LA ADMINISTRADORA será responsable de la administración del FONDO MUTUO DISPONIBLE RENTA FIJA EN GUARANÍES, que en adelante se denominará FONDO MUTUO, registrado en la Comisión Nacional de Valores de conformidad con la Resolución N.º 6E/14 de fecha 23 de enero de 2014, el cual se regirá por el REGLAMENTO INTERNO, aprobado por Resolución 6E/14 de fecha 23 de enero de 2014, modificada en el Art. 28 según Acta N° 80/17, aprobada según Resolución 3E/18, modificada según Acta N° 97/18, aprobada según Resolución 58E/18 y por las disposiciones legales pertinentes. El objeto del FONDO MUTUO será invertir en instrumentos de deuda de emisores nacionales. Está dirigido a personas físicas y jurídicas con horizonte de inversión acordes con la política de inversión del fondo, cuyo interés sea invertir indirectamente en instrumentos de deuda. El riesgo del inversionista estará determinado por la naturaleza de los instrumentos en los que se inviertan los activos del FONDO, de acuerdo con lo expuesto en la política de inversiones y diversificación de estas.</t>
  </si>
  <si>
    <t>2) Información sobre la Administradora</t>
  </si>
  <si>
    <t xml:space="preserve">    2.1) Información General</t>
  </si>
  <si>
    <r>
      <t>PARAGUAY FUNDS ADMINISTRADORA DE FONDOS MUTUOS S.A. ha sido constituida por Escritura Pública N.º 41, de fecha 20 de octubre de 2006, pasada ante la Esc. Karen Alice Notario Frutos, en la que constan su denominación, domicilio, duración, objeto, formas de administración y demás requisitos legales para su funcionamiento, inscripta en la Dirección General de los Registros Públicos en la Sección Personas Jurídicas y Asociaciones bajo el N.º 212, folio 2859, Serie “D”, en fecha 19 de febrero de 2007; y en el registro Público de Comercio, bajo el N.º 112, Serie “E”, folio 873 y siguientes, Sección Contratos, en fecha 19 de febrero de 2007. Posteriormente complementada por Escritura Pública N.º 3 de fecha 11 de enero de 2007, autorizada por la N. P. Karen Alice Notario Frutos, de cuyo testimonio se tomó razón en la Dirección General de los Registros Públicos, Sección Personas Jurídicas y Asociaciones, bajo el N.º 23, al folio 2872, Serie “D”, y en el Registro Público de Comercio, bajo el N.º 113, Serie “E”, al folio 886 y siguientes, Sección Contratos, ambas del 19 de febrero de 2007. Y por Escritura Pública Complementaria N.º 125, de fecha 24 de julio de 2008, pasada ante el Esc. Martín José Troche Robbiani, inscripta en la Dirección General de los Registros Públicos en la Sección Personas Jurídicas y Asociaciones bajo el N.º 355, folio 4420 y siguientes, Serie ”B”; y en el registro Público de Comercio, bajo el N.º 534, Serie “D”, folio 5488, Sección Contratos, en fecha 24/07/2008. Por Escritura Pública N.º 489 de fecha 29/07/2013 y Escritura Pública Complementaria N.º 984 de fecha 07/11/2013, pasada ante el Esc. Luis Enrique Peroni Giralt, se ha formalizado la Protocolización de las Actas de Asambleas Generales Extraordinaria de accionistas N.º 11/2012 de fecha 18/10/2012 y culminada luego del cuarto intermedio según Acta N.º 12/2012 de fecha 15/11/2012 en la que se modificó la denominación social por CADIEM Administradora de Fondos Mutuos S.A.</t>
    </r>
    <r>
      <rPr>
        <b/>
        <sz val="11"/>
        <color theme="1"/>
        <rFont val="Gantari"/>
      </rPr>
      <t xml:space="preserve"> </t>
    </r>
    <r>
      <rPr>
        <sz val="11"/>
        <color theme="1"/>
        <rFont val="Gantari"/>
      </rPr>
      <t>y se modificaron sus estatutos sociales y la Asamblea General Ordinaria N.º 13/2013 de fecha 30/04/2013, la cual pasó a cuarto intermedio y prosiguió según Acta N.º 14/2013 de fecha 30/05/2013; inscriptas en la Dirección Gral. de Registros Públicos en el Registro de Personas Jurídicas y Asociaciones bajo el N.º 1399 folio 14709 y siguientes, Serie E, en fecha 27/11/2013; y en el Registro Público de Comercio, Reg. de Contratos, bajo el N.º 366, al folio 2825 y siguientes, Serie H, en fecha 27/11/2013. Por Escritura Pública N.º 1227 de fecha 28/12/2016, pasada ante el Esc. Luis Enrique Peroni Giralt, se ha formalizado la Protocolización de las Actas de Asambleas Generales Extraordinaria de accionistas N.º 17/2016 de fecha 30/03/2016 en la que se modificó la denominación social por CADIEM Administradora de Fondos Patrimoniales de Inversión S.A. y se modificaron sus estatutos sociales; inscriptas en la Dirección Gral. de Registros Públicos en el Registro de Personas Jurídicas y Asociaciones bajo el N.º 1 folio 01 y siguientes, Serie Comercial, en fecha 02/02/2017; y en el Registro Público de Comercio, Reg. de Contratos, bajo el N.º 01, al folio 1 al 20, Serie Comercial, en fecha 02/02/2017.</t>
    </r>
  </si>
  <si>
    <t xml:space="preserve">    2.2) Entidad encargada de la Custodia</t>
  </si>
  <si>
    <t>Cadiem AFPISA, es la encargada de la custodia de activos del Fondo. Todos los títulos físicos son resguardados en la Caja de Valores del Paraguay.</t>
  </si>
  <si>
    <t>3) Criterios Contables Aplicados</t>
  </si>
  <si>
    <t>Los estados financieros se han preparado de acuerdo con normas contables y criterios de valuación dictados por la Superintendencia de Valores y con normas de información financiera vigentes en el Paraguay dictadas por el Consejo de Contadores Públicos del Paraguay.</t>
  </si>
  <si>
    <t>No se incurrió en ningún cambio de procedimientos en la aplicación contable y/o estimación contable en referencia a los Estados Contables anteriores al presente.</t>
  </si>
  <si>
    <t>La valorización de las inversiones aplicadas en el fondo están constituidas por el valor de compra más el devengado a la fecha de cada periodo informado.</t>
  </si>
  <si>
    <t>La entidad aplica el principio de lo devengado para el reconocimiento de los ingresos y la imputación de costos.</t>
  </si>
  <si>
    <t>Los resultados por ajuste de precio o venta de inversiones sobre la par, si hubieran, se reconocen como ingresos extraordinarios.</t>
  </si>
  <si>
    <t>El informe corresponde al Fondo Mutuo Disponible Renta Fija en Guaraníes, por ende las operaciones están realizadas exclusivamente en moneda local.</t>
  </si>
  <si>
    <t>Tipo de cambio comprador</t>
  </si>
  <si>
    <t xml:space="preserve">Tipo de cambio vendedor       </t>
  </si>
  <si>
    <t>a) Posición en Moneda Extranjera:</t>
  </si>
  <si>
    <r>
      <t xml:space="preserve">El Fondo Mutuo solo opera en moneda local, por eso no cuenta con reporte sobre </t>
    </r>
    <r>
      <rPr>
        <i/>
        <u/>
        <sz val="11"/>
        <color theme="1"/>
        <rFont val="Gantari"/>
      </rPr>
      <t>Posición en Moneda Extranjera.</t>
    </r>
  </si>
  <si>
    <t>b) Diferencia de Cambio en Moneda Extranjera:</t>
  </si>
  <si>
    <r>
      <t xml:space="preserve">El Fondo Mutuo opera de forma exclusiva en moneda local, razón por la cual no arroja con </t>
    </r>
    <r>
      <rPr>
        <i/>
        <u/>
        <sz val="11"/>
        <color theme="1"/>
        <rFont val="Gantari"/>
      </rPr>
      <t>Diferencia de Cambio en Moneda Extranjera</t>
    </r>
  </si>
  <si>
    <t>_Gastos Operacionales y comisión de la Sociedad Administradora:</t>
  </si>
  <si>
    <t>La comisión de administración que se está utilizando es de 3,3% anual IVA incluido. Esta comisión se calcula diariamente de los fondos bajo manejo y se pagan mensualmente a la administradora, generalmente el primer día hábil siguiente al cierre del mes anterior.</t>
  </si>
  <si>
    <t>TOTAL</t>
  </si>
  <si>
    <t>_Información Estadística</t>
  </si>
  <si>
    <t>MES</t>
  </si>
  <si>
    <t>VALOR CUOTA</t>
  </si>
  <si>
    <t>PATRIMONIO NETO DEL FONDO</t>
  </si>
  <si>
    <t>N° DE PARTICIPES</t>
  </si>
  <si>
    <t>1er. TRIMESTRE</t>
  </si>
  <si>
    <t>Enero</t>
  </si>
  <si>
    <t>Febrero</t>
  </si>
  <si>
    <t>Marzo</t>
  </si>
  <si>
    <t>2do. TRIMESTRE</t>
  </si>
  <si>
    <t>ABRIL</t>
  </si>
  <si>
    <t>MAYO</t>
  </si>
  <si>
    <t>JUNIO</t>
  </si>
  <si>
    <t>3er. TRIMESTRE</t>
  </si>
  <si>
    <t>JULIO</t>
  </si>
  <si>
    <t>AGOSTO</t>
  </si>
  <si>
    <t>SEPTIEMBRE</t>
  </si>
  <si>
    <t>4) Composición de las Cuentas</t>
  </si>
  <si>
    <r>
      <t xml:space="preserve">    </t>
    </r>
    <r>
      <rPr>
        <b/>
        <sz val="11"/>
        <color theme="1"/>
        <rFont val="Gantari"/>
      </rPr>
      <t xml:space="preserve">4.1) </t>
    </r>
    <r>
      <rPr>
        <b/>
        <u/>
        <sz val="11"/>
        <color theme="1"/>
        <rFont val="Gantari"/>
      </rPr>
      <t>Disponibilidades:</t>
    </r>
    <r>
      <rPr>
        <sz val="11"/>
        <color theme="1"/>
        <rFont val="Gantari"/>
      </rPr>
      <t xml:space="preserve"> Esta cuenta esta compuesta por los saldos en los bancos a la fecha de estos estados financieros</t>
    </r>
  </si>
  <si>
    <t>CUENTAS</t>
  </si>
  <si>
    <t>Zeta Banco SAECA</t>
  </si>
  <si>
    <t>Tu Financiera</t>
  </si>
  <si>
    <t>Banco Itaú</t>
  </si>
  <si>
    <t>Banco GNB</t>
  </si>
  <si>
    <t>Banco Continental</t>
  </si>
  <si>
    <t>Ueno Bank SA</t>
  </si>
  <si>
    <t>Bancop</t>
  </si>
  <si>
    <t>Solar Ahorro y Finanzas</t>
  </si>
  <si>
    <r>
      <t xml:space="preserve">    </t>
    </r>
    <r>
      <rPr>
        <b/>
        <sz val="11"/>
        <color theme="1"/>
        <rFont val="Gantari"/>
      </rPr>
      <t>4.2) Cuentas por Cobrar:</t>
    </r>
    <r>
      <rPr>
        <sz val="11"/>
        <color theme="1"/>
        <rFont val="Gantari"/>
      </rPr>
      <t xml:space="preserve"> El saldo a la fecha es de</t>
    </r>
  </si>
  <si>
    <t>Vto. Cupón</t>
  </si>
  <si>
    <r>
      <t xml:space="preserve">    </t>
    </r>
    <r>
      <rPr>
        <b/>
        <sz val="11"/>
        <color theme="1"/>
        <rFont val="Gantari"/>
      </rPr>
      <t xml:space="preserve">4.3) </t>
    </r>
    <r>
      <rPr>
        <b/>
        <u/>
        <sz val="11"/>
        <color theme="1"/>
        <rFont val="Gantari"/>
      </rPr>
      <t>Comisión a Pagar a la Administradora</t>
    </r>
    <r>
      <rPr>
        <u/>
        <sz val="11"/>
        <color theme="1"/>
        <rFont val="Gantari"/>
      </rPr>
      <t>:</t>
    </r>
    <r>
      <rPr>
        <sz val="11"/>
        <color theme="1"/>
        <rFont val="Gantari"/>
      </rPr>
      <t xml:space="preserve"> Esta compuesta por los saldos de las comisiones por administración del fondo del mes.</t>
    </r>
  </si>
  <si>
    <r>
      <t xml:space="preserve">    </t>
    </r>
    <r>
      <rPr>
        <b/>
        <sz val="11"/>
        <color theme="1"/>
        <rFont val="Gantari"/>
      </rPr>
      <t xml:space="preserve">4.4) </t>
    </r>
    <r>
      <rPr>
        <b/>
        <u/>
        <sz val="11"/>
        <color theme="1"/>
        <rFont val="Gantari"/>
      </rPr>
      <t>Resultado por Tenencia de Inversiones</t>
    </r>
    <r>
      <rPr>
        <u/>
        <sz val="11"/>
        <color theme="1"/>
        <rFont val="Gantari"/>
      </rPr>
      <t>:</t>
    </r>
    <r>
      <rPr>
        <sz val="11"/>
        <color theme="1"/>
        <rFont val="Gantari"/>
      </rPr>
      <t xml:space="preserve"> Esta cuenta se compone por el rendimiento de las inversiones de títulos en el período, con resultados negativos por constituir inversiones con vencimientos múltiples en el período.</t>
    </r>
  </si>
  <si>
    <t>Resultado por Tenencia</t>
  </si>
  <si>
    <r>
      <t xml:space="preserve">    </t>
    </r>
    <r>
      <rPr>
        <b/>
        <sz val="11"/>
        <color theme="1"/>
        <rFont val="Gantari"/>
      </rPr>
      <t xml:space="preserve">4.5) </t>
    </r>
    <r>
      <rPr>
        <b/>
        <u/>
        <sz val="11"/>
        <color theme="1"/>
        <rFont val="Gantari"/>
      </rPr>
      <t>Otros Ingresos / Otros Egresos</t>
    </r>
    <r>
      <rPr>
        <u/>
        <sz val="11"/>
        <color theme="1"/>
        <rFont val="Gantari"/>
      </rPr>
      <t>:</t>
    </r>
    <r>
      <rPr>
        <sz val="11"/>
        <color theme="1"/>
        <rFont val="Gantari"/>
      </rPr>
      <t xml:space="preserve"> Esta cuenta se compone por importes que no son parte de las operaciones ordinarias.</t>
    </r>
  </si>
  <si>
    <t>OTROS INGRESOS</t>
  </si>
  <si>
    <t>Intereses Financieros</t>
  </si>
  <si>
    <t>Intereses Bancarios</t>
  </si>
  <si>
    <r>
      <t xml:space="preserve">    </t>
    </r>
    <r>
      <rPr>
        <b/>
        <sz val="11"/>
        <color theme="1"/>
        <rFont val="Gantari"/>
      </rPr>
      <t xml:space="preserve">4.6) </t>
    </r>
    <r>
      <rPr>
        <b/>
        <u/>
        <sz val="11"/>
        <color theme="1"/>
        <rFont val="Gantari"/>
      </rPr>
      <t>Operación en Reporto</t>
    </r>
    <r>
      <rPr>
        <u/>
        <sz val="11"/>
        <color theme="1"/>
        <rFont val="Gantari"/>
      </rPr>
      <t>:</t>
    </r>
    <r>
      <rPr>
        <sz val="11"/>
        <color theme="1"/>
        <rFont val="Gantari"/>
      </rPr>
      <t xml:space="preserve"> Esta compuesta por el siguiente saldo</t>
    </r>
  </si>
  <si>
    <t>Fecha de Operación</t>
  </si>
  <si>
    <t>Monto Inicial</t>
  </si>
  <si>
    <t>Valor Contable</t>
  </si>
  <si>
    <t>Fecha de Vencimiento</t>
  </si>
  <si>
    <t>Total</t>
  </si>
  <si>
    <t>ANEXO I</t>
  </si>
  <si>
    <t>COMPOSICIÓN DE LAS INVERSIONES DEL FONDO</t>
  </si>
  <si>
    <t>Instrumento</t>
  </si>
  <si>
    <t>Emisor</t>
  </si>
  <si>
    <t>Grupo</t>
  </si>
  <si>
    <t>Sector</t>
  </si>
  <si>
    <t>País</t>
  </si>
  <si>
    <t>Fecha
Compra</t>
  </si>
  <si>
    <t>Fecha
 Vto.</t>
  </si>
  <si>
    <t>Moneda</t>
  </si>
  <si>
    <t>Monto</t>
  </si>
  <si>
    <t>Val. Compra</t>
  </si>
  <si>
    <t>Val. Contable</t>
  </si>
  <si>
    <t>Tasa</t>
  </si>
  <si>
    <t>BONOS</t>
  </si>
  <si>
    <t>Agencia Financiera de Desarrollo</t>
  </si>
  <si>
    <t>Financiero</t>
  </si>
  <si>
    <t>Paraguay</t>
  </si>
  <si>
    <t>PYG</t>
  </si>
  <si>
    <t>BONOS FINANCIEROS</t>
  </si>
  <si>
    <t>22/07/2024 17:07:00</t>
  </si>
  <si>
    <t>27/06/2026</t>
  </si>
  <si>
    <t>22/07/2024 17:09:41</t>
  </si>
  <si>
    <t>CDA</t>
  </si>
  <si>
    <t>Banco Atlas S.A.</t>
  </si>
  <si>
    <t>24/06/2024 17:08:56</t>
  </si>
  <si>
    <t>26/06/2025</t>
  </si>
  <si>
    <t>24/06/2024 17:14:38</t>
  </si>
  <si>
    <t>24/06/2024 17:14:41</t>
  </si>
  <si>
    <t>24/06/2024 17:14:42</t>
  </si>
  <si>
    <t>24/06/2024 17:14:43</t>
  </si>
  <si>
    <t>24/06/2024 17:14:44</t>
  </si>
  <si>
    <t>24/06/2024 17:14:45</t>
  </si>
  <si>
    <t>24/06/2024 17:14:46</t>
  </si>
  <si>
    <t>24/06/2024 17:15:35</t>
  </si>
  <si>
    <t>24/06/2024 17:15:36</t>
  </si>
  <si>
    <t>24/06/2024 17:15:37</t>
  </si>
  <si>
    <t>24/06/2024 17:15:38</t>
  </si>
  <si>
    <t>24/06/2024 17:15:39</t>
  </si>
  <si>
    <t>24/06/2024 17:15:40</t>
  </si>
  <si>
    <t>24/06/2024 17:15:41</t>
  </si>
  <si>
    <t>24/06/2024 17:15:42</t>
  </si>
  <si>
    <t>24/06/2024 17:15:43</t>
  </si>
  <si>
    <t>24/06/2024 17:15:44</t>
  </si>
  <si>
    <t>09/02/2026</t>
  </si>
  <si>
    <t>08/08/2024 11:43:48</t>
  </si>
  <si>
    <t>08/08/2024 11:43:49</t>
  </si>
  <si>
    <t>08/08/2024 11:43:50</t>
  </si>
  <si>
    <t>08/08/2024 11:43:51</t>
  </si>
  <si>
    <t>08/08/2024 11:43:52</t>
  </si>
  <si>
    <t>08/08/2024 11:43:53</t>
  </si>
  <si>
    <t>08/08/2024 11:43:54</t>
  </si>
  <si>
    <t>08/08/2024 11:43:55</t>
  </si>
  <si>
    <t>08/08/2024 11:43:56</t>
  </si>
  <si>
    <t>29/08/2024 18:43:41</t>
  </si>
  <si>
    <t>16/05/2025</t>
  </si>
  <si>
    <t>29/08/2024 18:46:27</t>
  </si>
  <si>
    <t>29/08/2024 18:46:28</t>
  </si>
  <si>
    <t>29/08/2024 18:46:30</t>
  </si>
  <si>
    <t>29/08/2024 18:46:31</t>
  </si>
  <si>
    <t>Banco Basa S.A.</t>
  </si>
  <si>
    <t>30/07/2024 16:39:14</t>
  </si>
  <si>
    <t>22/01/2026</t>
  </si>
  <si>
    <t>30/07/2024 16:44:38</t>
  </si>
  <si>
    <t>30/07/2024 16:44:39</t>
  </si>
  <si>
    <t>30/07/2024 16:44:40</t>
  </si>
  <si>
    <t>30/07/2024 16:44:41</t>
  </si>
  <si>
    <t>30/07/2024 16:44:42</t>
  </si>
  <si>
    <t>30/07/2024 16:44:43</t>
  </si>
  <si>
    <t>30/07/2024 16:44:44</t>
  </si>
  <si>
    <t>30/07/2024 16:44:45</t>
  </si>
  <si>
    <t>30/07/2024 16:44:46</t>
  </si>
  <si>
    <t>30/07/2024 16:44:47</t>
  </si>
  <si>
    <t>30/07/2024 16:44:48</t>
  </si>
  <si>
    <t>30/07/2024 16:44:49</t>
  </si>
  <si>
    <t>30/07/2024 16:44:50</t>
  </si>
  <si>
    <t>30/07/2024 16:44:51</t>
  </si>
  <si>
    <t>30/07/2024 16:44:52</t>
  </si>
  <si>
    <t>30/07/2024 16:44:54</t>
  </si>
  <si>
    <t>30/07/2024 16:44:55</t>
  </si>
  <si>
    <t>30/07/2024 16:44:56</t>
  </si>
  <si>
    <t>30/07/2024 16:44:58</t>
  </si>
  <si>
    <t>31/07/2024 17:03:28</t>
  </si>
  <si>
    <t>31/07/2024 17:07:15</t>
  </si>
  <si>
    <t>31/07/2024 17:07:17</t>
  </si>
  <si>
    <t>31/07/2024 17:07:19</t>
  </si>
  <si>
    <t>31/07/2024 17:07:20</t>
  </si>
  <si>
    <t>31/07/2024 17:07:21</t>
  </si>
  <si>
    <t>31/07/2024 17:07:22</t>
  </si>
  <si>
    <t>31/07/2024 17:07:24</t>
  </si>
  <si>
    <t>31/07/2024 17:07:26</t>
  </si>
  <si>
    <t>31/07/2024 17:07:28</t>
  </si>
  <si>
    <t>31/07/2024 17:07:31</t>
  </si>
  <si>
    <t>31/07/2024 17:07:33</t>
  </si>
  <si>
    <t>31/07/2024 17:07:35</t>
  </si>
  <si>
    <t>31/07/2024 17:07:36</t>
  </si>
  <si>
    <t>31/07/2024 17:07:38</t>
  </si>
  <si>
    <t>31/07/2024 17:07:40</t>
  </si>
  <si>
    <t>31/07/2024 17:07:51</t>
  </si>
  <si>
    <t>31/07/2024 17:07:52</t>
  </si>
  <si>
    <t>31/07/2024 17:07:55</t>
  </si>
  <si>
    <t>31/07/2024 17:07:57</t>
  </si>
  <si>
    <t>Banco Central del Paraguay</t>
  </si>
  <si>
    <t>13/06/2024 12:55:20</t>
  </si>
  <si>
    <t>28/03/2025</t>
  </si>
  <si>
    <t>13/06/2024 12:57:40</t>
  </si>
  <si>
    <t>25/04/2025</t>
  </si>
  <si>
    <t>28/08/2024 16:13:49</t>
  </si>
  <si>
    <t>25/07/2025</t>
  </si>
  <si>
    <t>28/08/2024 16:18:09</t>
  </si>
  <si>
    <t>29/08/2025</t>
  </si>
  <si>
    <t>Banco Familiar S.A.E.C.A.</t>
  </si>
  <si>
    <t>18/01/2026</t>
  </si>
  <si>
    <t>29/08/2024 18:41:59</t>
  </si>
  <si>
    <t>29/08/2024 18:42:10</t>
  </si>
  <si>
    <t>30/08/2024 15:57:02</t>
  </si>
  <si>
    <t>04/03/2026</t>
  </si>
  <si>
    <t>30/08/2024 15:57:05</t>
  </si>
  <si>
    <t>30/08/2024 15:57:07</t>
  </si>
  <si>
    <t>30/08/2024 15:57:10</t>
  </si>
  <si>
    <t>30/08/2024 15:57:13</t>
  </si>
  <si>
    <t>30/08/2024 15:57:15</t>
  </si>
  <si>
    <t>30/08/2024 15:57:17</t>
  </si>
  <si>
    <t>30/08/2024 15:57:20</t>
  </si>
  <si>
    <t>Banco GNB Paraguay S.A.</t>
  </si>
  <si>
    <t>12/03/2024 17:25:32</t>
  </si>
  <si>
    <t>03/12/2026</t>
  </si>
  <si>
    <t>25/03/2024 17:36:00</t>
  </si>
  <si>
    <t>31/03/2025</t>
  </si>
  <si>
    <t>25/03/2024 17:42:53</t>
  </si>
  <si>
    <t>25/03/2024 17:42:54</t>
  </si>
  <si>
    <t>25/03/2024 17:42:55</t>
  </si>
  <si>
    <t>25/03/2024 17:42:56</t>
  </si>
  <si>
    <t>25/03/2024 17:42:57</t>
  </si>
  <si>
    <t>25/03/2024 17:42:58</t>
  </si>
  <si>
    <t>25/03/2024 17:42:59</t>
  </si>
  <si>
    <t>25/03/2024 17:43:00</t>
  </si>
  <si>
    <t>25/03/2024 17:43:01</t>
  </si>
  <si>
    <t>25/03/2024 17:43:02</t>
  </si>
  <si>
    <t>25/03/2024 17:43:03</t>
  </si>
  <si>
    <t>25/03/2024 17:43:04</t>
  </si>
  <si>
    <t>25/03/2024 17:43:06</t>
  </si>
  <si>
    <t>25/03/2024 17:43:08</t>
  </si>
  <si>
    <t>25/03/2024 17:43:09</t>
  </si>
  <si>
    <t>25/03/2024 17:43:10</t>
  </si>
  <si>
    <t>25/03/2024 17:43:11</t>
  </si>
  <si>
    <t>25/03/2024 17:43:12</t>
  </si>
  <si>
    <t>25/03/2024 17:43:13</t>
  </si>
  <si>
    <t>25/03/2024 17:43:14</t>
  </si>
  <si>
    <t>25/03/2024 17:43:15</t>
  </si>
  <si>
    <t>30/08/2024 15:45:50</t>
  </si>
  <si>
    <t>03/03/2026</t>
  </si>
  <si>
    <t>30/08/2024 15:46:07</t>
  </si>
  <si>
    <t>30/08/2024 15:46:13</t>
  </si>
  <si>
    <t>30/08/2024 15:46:15</t>
  </si>
  <si>
    <t>30/08/2024 15:46:17</t>
  </si>
  <si>
    <t>30/08/2024 15:46:19</t>
  </si>
  <si>
    <t>30/08/2024 15:46:21</t>
  </si>
  <si>
    <t>30/08/2024 15:46:22</t>
  </si>
  <si>
    <t>23/03/2026</t>
  </si>
  <si>
    <t>18/09/2024 17:09:30</t>
  </si>
  <si>
    <t>18/09/2024 17:09:32</t>
  </si>
  <si>
    <t>18/09/2024 17:09:33</t>
  </si>
  <si>
    <t>18/09/2024 17:09:36</t>
  </si>
  <si>
    <t>18/09/2024 17:09:38</t>
  </si>
  <si>
    <t>18/09/2024 17:09:44</t>
  </si>
  <si>
    <t>18/09/2024 17:09:47</t>
  </si>
  <si>
    <t>18/09/2024 17:09:49</t>
  </si>
  <si>
    <t>18/09/2024 17:09:51</t>
  </si>
  <si>
    <t>18/09/2024 17:09:53</t>
  </si>
  <si>
    <t>18/09/2024 17:09:55</t>
  </si>
  <si>
    <t>18/09/2024 17:09:58</t>
  </si>
  <si>
    <t>18/09/2024 17:10:01</t>
  </si>
  <si>
    <t>18/09/2024 17:10:04</t>
  </si>
  <si>
    <t>Banco Interamericano de Desarrollo</t>
  </si>
  <si>
    <t>17/06/2020 13:39:01</t>
  </si>
  <si>
    <t>16/06/2025</t>
  </si>
  <si>
    <t>29/10/2020 16:18:04</t>
  </si>
  <si>
    <t>20/06/2025</t>
  </si>
  <si>
    <t>14/06/2022 11:26:40</t>
  </si>
  <si>
    <t>17/06/2027</t>
  </si>
  <si>
    <t>28/06/2023 12:17:07</t>
  </si>
  <si>
    <t>05/07/2028</t>
  </si>
  <si>
    <t>Banco Itaú Paraguay S.A.</t>
  </si>
  <si>
    <t>09/03/2023 10:14:51</t>
  </si>
  <si>
    <t>16/12/2025</t>
  </si>
  <si>
    <t>13/03/2023 12:21:46</t>
  </si>
  <si>
    <t>06/12/2023 12:15:20</t>
  </si>
  <si>
    <t>19/12/2023 14:24:28</t>
  </si>
  <si>
    <t>03/07/2028</t>
  </si>
  <si>
    <t>22/12/2028</t>
  </si>
  <si>
    <t>12/09/2028</t>
  </si>
  <si>
    <t>Banco Nacional de Fomento</t>
  </si>
  <si>
    <t>01/03/2027</t>
  </si>
  <si>
    <t>27/02/2024 17:45:18</t>
  </si>
  <si>
    <t>27/02/2024 17:45:19</t>
  </si>
  <si>
    <t>27/02/2024 17:45:20</t>
  </si>
  <si>
    <t>27/02/2024 17:45:21</t>
  </si>
  <si>
    <t>27/02/2024 17:50:05</t>
  </si>
  <si>
    <t>27/02/2024 17:50:06</t>
  </si>
  <si>
    <t>27/02/2024 17:50:07</t>
  </si>
  <si>
    <t>27/02/2024 17:50:08</t>
  </si>
  <si>
    <t>27/02/2024 17:52:24</t>
  </si>
  <si>
    <t>27/02/2024 17:52:42</t>
  </si>
  <si>
    <t>27/02/2024 17:52:43</t>
  </si>
  <si>
    <t>27/02/2024 17:52:44</t>
  </si>
  <si>
    <t>27/02/2024 17:52:45</t>
  </si>
  <si>
    <t>27/02/2024 17:52:46</t>
  </si>
  <si>
    <t>27/02/2024 17:52:47</t>
  </si>
  <si>
    <t>27/02/2024 17:52:48</t>
  </si>
  <si>
    <t>27/02/2024 17:52:49</t>
  </si>
  <si>
    <t>27/02/2024 17:52:50</t>
  </si>
  <si>
    <t>27/02/2024 17:53:38</t>
  </si>
  <si>
    <t>27/02/2024 17:53:49</t>
  </si>
  <si>
    <t>27/02/2024 17:53:50</t>
  </si>
  <si>
    <t>27/02/2024 17:53:51</t>
  </si>
  <si>
    <t>27/02/2024 17:53:52</t>
  </si>
  <si>
    <t>27/02/2024 17:53:53</t>
  </si>
  <si>
    <t>27/02/2024 17:53:54</t>
  </si>
  <si>
    <t>27/02/2024 17:53:55</t>
  </si>
  <si>
    <t>27/02/2024 17:53:56</t>
  </si>
  <si>
    <t>30/04/2024 12:17:58</t>
  </si>
  <si>
    <t>27/05/2024 09:40:30</t>
  </si>
  <si>
    <t>13/06/2024 17:13:44</t>
  </si>
  <si>
    <t>Bancop S.A.</t>
  </si>
  <si>
    <t>24/07/2023 16:43:57</t>
  </si>
  <si>
    <t>28/07/2026</t>
  </si>
  <si>
    <t>Interfisa Banco S.A.E.C.A.</t>
  </si>
  <si>
    <t>25/07/2024 15:27:09</t>
  </si>
  <si>
    <t>21/07/2025</t>
  </si>
  <si>
    <t>Núcleo S.A.</t>
  </si>
  <si>
    <t>22/07/2024 16:48:42</t>
  </si>
  <si>
    <t>02/02/2028</t>
  </si>
  <si>
    <t>05/08/2024 13:05:29</t>
  </si>
  <si>
    <t>BONOS DEL TESORO PY</t>
  </si>
  <si>
    <t>República del Paraguay</t>
  </si>
  <si>
    <t>03/03/2036</t>
  </si>
  <si>
    <t>03/03/2023 18:22:37</t>
  </si>
  <si>
    <t>03/03/2031</t>
  </si>
  <si>
    <t>03/03/2023 18:27:23</t>
  </si>
  <si>
    <t>26/08/2024 10:07:50</t>
  </si>
  <si>
    <t>12/08/2035</t>
  </si>
  <si>
    <t>26/08/2024 12:31:32</t>
  </si>
  <si>
    <t>16/09/2040</t>
  </si>
  <si>
    <t>28/08/2024 09:30:33</t>
  </si>
  <si>
    <t>30/08/2024 08:30:46</t>
  </si>
  <si>
    <t>Sudameris Bank S.A.E.C.A.</t>
  </si>
  <si>
    <t>29/08/2024 18:33:10</t>
  </si>
  <si>
    <t>18/03/2026</t>
  </si>
  <si>
    <t>Telecel S.A.</t>
  </si>
  <si>
    <t>19/01/2023 13:03:04</t>
  </si>
  <si>
    <t>25/09/2026</t>
  </si>
  <si>
    <t>31/01/2023 12:51:56</t>
  </si>
  <si>
    <t>29/09/2028</t>
  </si>
  <si>
    <t>22/05/2023 10:20:39</t>
  </si>
  <si>
    <t>22/05/2023 10:23:14</t>
  </si>
  <si>
    <t>Tu Financiera S.A.E.C.A.</t>
  </si>
  <si>
    <t>20/03/2024 13:24:46</t>
  </si>
  <si>
    <t>06/01/2025</t>
  </si>
  <si>
    <t>20/03/2024 13:28:08</t>
  </si>
  <si>
    <t>20/03/2024 13:28:11</t>
  </si>
  <si>
    <t>20/03/2024 13:28:12</t>
  </si>
  <si>
    <t>20/03/2024 13:28:13</t>
  </si>
  <si>
    <t>20/03/2024 13:28:14</t>
  </si>
  <si>
    <t>20/03/2024 13:28:15</t>
  </si>
  <si>
    <t>20/03/2024 13:28:16</t>
  </si>
  <si>
    <t>20/03/2024 13:28:17</t>
  </si>
  <si>
    <t>20/03/2024 13:28:18</t>
  </si>
  <si>
    <t>20/03/2024 13:28:19</t>
  </si>
  <si>
    <t>20/03/2024 13:28:20</t>
  </si>
  <si>
    <t>20/03/2024 13:28:21</t>
  </si>
  <si>
    <t>20/03/2024 13:28:22</t>
  </si>
  <si>
    <t>20/03/2024 13:28:23</t>
  </si>
  <si>
    <t>20/03/2024 13:30:09</t>
  </si>
  <si>
    <t>20/03/2024 13:30:10</t>
  </si>
  <si>
    <t>20/03/2024 13:30:11</t>
  </si>
  <si>
    <t>20/03/2024 13:30:13</t>
  </si>
  <si>
    <t>20/03/2024 13:30:40</t>
  </si>
  <si>
    <t>14/06/2024 18:13:23</t>
  </si>
  <si>
    <t>28/05/2025</t>
  </si>
  <si>
    <t>14/06/2024 18:14:13</t>
  </si>
  <si>
    <t>28/04/2025</t>
  </si>
  <si>
    <t>14/06/2024 18:17:29</t>
  </si>
  <si>
    <t>14/06/2024 18:17:43</t>
  </si>
  <si>
    <t>03/07/2024 15:44:04</t>
  </si>
  <si>
    <t>03/07/2024 15:47:00</t>
  </si>
  <si>
    <t>03/07/2024 15:47:01</t>
  </si>
  <si>
    <t>03/07/2024 15:47:02</t>
  </si>
  <si>
    <t>03/07/2024 15:47:03</t>
  </si>
  <si>
    <t>03/07/2024 15:47:04</t>
  </si>
  <si>
    <t>03/07/2024 15:47:09</t>
  </si>
  <si>
    <t>09/07/2024 16:03:41</t>
  </si>
  <si>
    <t>30/07/2024 16:54:10</t>
  </si>
  <si>
    <t>30/07/2025</t>
  </si>
  <si>
    <t>30/07/2024 16:56:41</t>
  </si>
  <si>
    <t>30/07/2024 16:56:42</t>
  </si>
  <si>
    <t>30/07/2024 16:56:45</t>
  </si>
  <si>
    <t>30/07/2024 16:56:46</t>
  </si>
  <si>
    <t>30/07/2024 16:56:47</t>
  </si>
  <si>
    <t>30/07/2024 16:56:48</t>
  </si>
  <si>
    <t>30/07/2024 16:56:49</t>
  </si>
  <si>
    <t>30/07/2024 16:56:50</t>
  </si>
  <si>
    <t>30/07/2024 16:56:52</t>
  </si>
  <si>
    <t>19/08/2024 18:12:42</t>
  </si>
  <si>
    <t>27/05/2025</t>
  </si>
  <si>
    <t>19/08/2024 18:17:38</t>
  </si>
  <si>
    <t>19/08/2024 18:17:39</t>
  </si>
  <si>
    <t>19/08/2024 18:17:40</t>
  </si>
  <si>
    <t>19/08/2024 18:17:41</t>
  </si>
  <si>
    <t>19/08/2024 18:17:42</t>
  </si>
  <si>
    <t>19/08/2024 18:17:43</t>
  </si>
  <si>
    <t>19/08/2024 18:17:44</t>
  </si>
  <si>
    <t>19/08/2024 18:17:45</t>
  </si>
  <si>
    <t>26/09/2024 15:51:26</t>
  </si>
  <si>
    <t>02/02/2026</t>
  </si>
  <si>
    <t>26/09/2024 15:55:39</t>
  </si>
  <si>
    <t>26/09/2024 15:55:40</t>
  </si>
  <si>
    <t>26/09/2024 15:55:41</t>
  </si>
  <si>
    <t>26/09/2024 15:55:42</t>
  </si>
  <si>
    <t>26/09/2024 15:55:43</t>
  </si>
  <si>
    <t>26/09/2024 15:55:44</t>
  </si>
  <si>
    <t>26/09/2024 15:55:45</t>
  </si>
  <si>
    <t>26/09/2024 15:55:46</t>
  </si>
  <si>
    <t>UENO BANK S.A.</t>
  </si>
  <si>
    <t>02/04/2024 17:15:51</t>
  </si>
  <si>
    <t>24/09/2025</t>
  </si>
  <si>
    <t>02/04/2024 17:15:53</t>
  </si>
  <si>
    <t>02/04/2024 17:20:07</t>
  </si>
  <si>
    <t>02/04/2025</t>
  </si>
  <si>
    <t>02/04/2024 17:20:18</t>
  </si>
  <si>
    <t>02/04/2024 17:20:31</t>
  </si>
  <si>
    <t>02/04/2024 17:20:33</t>
  </si>
  <si>
    <t>02/04/2024 17:20:48</t>
  </si>
  <si>
    <t>02/04/2024 17:20:56</t>
  </si>
  <si>
    <t>02/04/2024 17:20:57</t>
  </si>
  <si>
    <t>02/04/2024 17:21:00</t>
  </si>
  <si>
    <t>02/04/2024 17:21:02</t>
  </si>
  <si>
    <t>02/04/2024 17:21:05</t>
  </si>
  <si>
    <t>30/04/2024 16:56:30</t>
  </si>
  <si>
    <t>13/06/2025</t>
  </si>
  <si>
    <t>30/04/2024 17:07:46</t>
  </si>
  <si>
    <t>24/02/2025</t>
  </si>
  <si>
    <t>26/09/2024 15:35:27</t>
  </si>
  <si>
    <t>18/05/2026</t>
  </si>
  <si>
    <t>26/09/2024 15:38:04</t>
  </si>
  <si>
    <t>26/09/2024 15:38:06</t>
  </si>
  <si>
    <t>26/09/2024 15:38:07</t>
  </si>
  <si>
    <t>26/09/2024 15:38:08</t>
  </si>
  <si>
    <t>26/09/2024 15:38:11</t>
  </si>
  <si>
    <t>26/09/2024 15:38:12</t>
  </si>
  <si>
    <t>26/09/2024 15:38:13</t>
  </si>
  <si>
    <t>26/09/2024 15:38:14</t>
  </si>
  <si>
    <t>26/09/2024 15:38:16</t>
  </si>
  <si>
    <t>27/09/2024 12:38:07</t>
  </si>
  <si>
    <t>27/09/2024 12:43:16</t>
  </si>
  <si>
    <t>Zeta Banco S.A.E.C.A.</t>
  </si>
  <si>
    <t>16/08/2023 09:41:30</t>
  </si>
  <si>
    <t>04/05/2026</t>
  </si>
  <si>
    <t>16/08/2023 09:41:31</t>
  </si>
  <si>
    <t>16/08/2023 09:41:32</t>
  </si>
  <si>
    <t>16/08/2023 09:41:33</t>
  </si>
  <si>
    <t>18/08/2023 16:51:27</t>
  </si>
  <si>
    <t>13/04/2026</t>
  </si>
  <si>
    <t>29/11/2023 16:22:52</t>
  </si>
  <si>
    <t>31/01/2024 15:01:57</t>
  </si>
  <si>
    <t>31/01/2024 15:10:31</t>
  </si>
  <si>
    <t>31/01/2024 15:12:22</t>
  </si>
  <si>
    <t>31/01/2024 15:12:26</t>
  </si>
  <si>
    <t>31/01/2024 15:12:28</t>
  </si>
  <si>
    <t>31/01/2024 15:12:35</t>
  </si>
  <si>
    <t>31/01/2024 15:12:36</t>
  </si>
  <si>
    <t>31/01/2024 15:12:37</t>
  </si>
  <si>
    <t>31/01/2024 15:12:38</t>
  </si>
  <si>
    <t>31/01/2024 16:16:48</t>
  </si>
  <si>
    <t>31/01/2024 16:18:45</t>
  </si>
  <si>
    <t>31/01/2024 16:18:47</t>
  </si>
  <si>
    <t>28/02/2024 16:30:19</t>
  </si>
  <si>
    <t>25/04/2024 12:37:52</t>
  </si>
  <si>
    <t>25/04/2024 12:39:50</t>
  </si>
  <si>
    <t>22/07/2024 16:33:52</t>
  </si>
  <si>
    <t>22/07/2024 16:36:40</t>
  </si>
  <si>
    <t>22/07/2024 16:36:41</t>
  </si>
  <si>
    <t>22/07/2024 16:40:16</t>
  </si>
  <si>
    <t>22/07/2024 16:40:17</t>
  </si>
  <si>
    <t>22/07/2024 16:40:18</t>
  </si>
  <si>
    <t>22/07/2024 16:40:19</t>
  </si>
  <si>
    <t>22/07/2024 16:40:20</t>
  </si>
  <si>
    <t>TOTAL GENERAL</t>
  </si>
  <si>
    <t>Banco Regional S.A.E.C.A.</t>
  </si>
  <si>
    <t>Grupo Vazquez</t>
  </si>
  <si>
    <t>Finexpar S.A.E.C.A.</t>
  </si>
  <si>
    <t>SOLO</t>
  </si>
  <si>
    <t>Banco Basa S.A</t>
  </si>
  <si>
    <t>GRUPO CARTES</t>
  </si>
  <si>
    <t>Banco Continental S.A.E.C.A.</t>
  </si>
  <si>
    <t>Bancop S.A</t>
  </si>
  <si>
    <t>Grupo Vazquez S.A.E.</t>
  </si>
  <si>
    <t>GRUPO VAZQUEZ</t>
  </si>
  <si>
    <t>Solar Banco S.A.E.</t>
  </si>
  <si>
    <t>Vision Banco S.A.E.C.A.</t>
  </si>
  <si>
    <t>TOTAL 31/12/2024</t>
  </si>
  <si>
    <t>4to. TRIMESTRE</t>
  </si>
  <si>
    <t>OCTUBRE</t>
  </si>
  <si>
    <t>NOVIEMBRE</t>
  </si>
  <si>
    <t>DICIEMBRE</t>
  </si>
  <si>
    <t>Banco Rio S.A.E.C.A.</t>
  </si>
  <si>
    <t>BONOS SUBORDINADOS</t>
  </si>
  <si>
    <t>14/11/2024 11:03:30</t>
  </si>
  <si>
    <t>21/02/2025</t>
  </si>
  <si>
    <t>31/10/2024 11:06:36</t>
  </si>
  <si>
    <t>31/10/2024 11:23:13</t>
  </si>
  <si>
    <t>31/10/2024 11:23:16</t>
  </si>
  <si>
    <t>31/10/2024 11:23:18</t>
  </si>
  <si>
    <t>31/10/2024 11:23:19</t>
  </si>
  <si>
    <t>31/10/2024 11:23:21</t>
  </si>
  <si>
    <t>31/10/2024 11:23:23</t>
  </si>
  <si>
    <t>31/10/2024 11:23:34</t>
  </si>
  <si>
    <t>31/10/2024 11:23:36</t>
  </si>
  <si>
    <t>31/10/2024 11:23:38</t>
  </si>
  <si>
    <t>31/10/2024 11:23:40</t>
  </si>
  <si>
    <t>31/10/2024 11:23:42</t>
  </si>
  <si>
    <t>31/10/2024 11:23:44</t>
  </si>
  <si>
    <t>31/10/2024 11:23:46</t>
  </si>
  <si>
    <t>31/10/2024 11:23:48</t>
  </si>
  <si>
    <t>31/10/2024 11:23:51</t>
  </si>
  <si>
    <t>02/10/2024 12:59:33</t>
  </si>
  <si>
    <t>22/09/2026</t>
  </si>
  <si>
    <t>29/10/2024 13:00:17</t>
  </si>
  <si>
    <t>28/01/2026</t>
  </si>
  <si>
    <t>29/10/2024 13:00:18</t>
  </si>
  <si>
    <t>29/10/2024 13:00:19</t>
  </si>
  <si>
    <t>31/10/2024 13:14:24</t>
  </si>
  <si>
    <t>26/12/2024 10:31:32</t>
  </si>
  <si>
    <t>13/11/2024 15:49:48</t>
  </si>
  <si>
    <t>22/11/2027</t>
  </si>
  <si>
    <t>16/10/2024 11:22:19</t>
  </si>
  <si>
    <t>16/10/2026</t>
  </si>
  <si>
    <t>16/10/2024 11:28:05</t>
  </si>
  <si>
    <t>16/04/2026</t>
  </si>
  <si>
    <t>24/10/2024 11:55:25</t>
  </si>
  <si>
    <t>24/04/2026</t>
  </si>
  <si>
    <t>31/10/2024 13:04:25</t>
  </si>
  <si>
    <t>21/11/2024 16:15:34</t>
  </si>
  <si>
    <t>27/11/2024 10:31:12</t>
  </si>
  <si>
    <t>27/01/2027</t>
  </si>
  <si>
    <t>27/11/2024 10:48:31</t>
  </si>
  <si>
    <t>27/11/2024 11:04:44</t>
  </si>
  <si>
    <t>27/11/2024 11:04:49</t>
  </si>
  <si>
    <t>27/11/2024 11:04:50</t>
  </si>
  <si>
    <t>27/11/2024 11:04:51</t>
  </si>
  <si>
    <t>27/11/2024 11:06:48</t>
  </si>
  <si>
    <t>27/11/2024 11:07:08</t>
  </si>
  <si>
    <t>27/11/2024 11:07:11</t>
  </si>
  <si>
    <t>27/11/2024 11:07:28</t>
  </si>
  <si>
    <t>27/11/2024 11:07:29</t>
  </si>
  <si>
    <t>27/11/2024 11:07:30</t>
  </si>
  <si>
    <t>27/11/2024 11:07:31</t>
  </si>
  <si>
    <t>26/12/2024 10:57:42</t>
  </si>
  <si>
    <t>27/12/2024 16:52:21</t>
  </si>
  <si>
    <t>03/01/2025</t>
  </si>
  <si>
    <t>30/12/2024 09:57:39</t>
  </si>
  <si>
    <t>30/12/2024 09:59:31</t>
  </si>
  <si>
    <t>30/12/2024 16:37:18</t>
  </si>
  <si>
    <t>12/11/2024 09:32:48</t>
  </si>
  <si>
    <t>12/11/2024 09:42:52</t>
  </si>
  <si>
    <t>27/11/2024 09:35:15</t>
  </si>
  <si>
    <t>27/11/2024 09:38:46</t>
  </si>
  <si>
    <t>27/11/2024 09:38:48</t>
  </si>
  <si>
    <t>27/11/2024 09:38:49</t>
  </si>
  <si>
    <t>26/12/2024 10:40:45</t>
  </si>
  <si>
    <t>17/06/2026</t>
  </si>
  <si>
    <t>10/10/2024 12:24:57</t>
  </si>
  <si>
    <t>10/10/2024 12:26:56</t>
  </si>
  <si>
    <t>10/10/2024 12:26:57</t>
  </si>
  <si>
    <t>10/10/2024 12:26:58</t>
  </si>
  <si>
    <t>10/10/2024 12:26:59</t>
  </si>
  <si>
    <t>10/10/2024 12:27:00</t>
  </si>
  <si>
    <t>10/10/2024 12:27:01</t>
  </si>
  <si>
    <t>10/10/2024 12:27:02</t>
  </si>
  <si>
    <t>10/10/2024 12:27:04</t>
  </si>
  <si>
    <t>04/12/2024 09:31:16</t>
  </si>
  <si>
    <t>11/12/2028</t>
  </si>
  <si>
    <t>31/10/2024 12:55:03</t>
  </si>
  <si>
    <t>20/11/2024 10:18:59</t>
  </si>
  <si>
    <t>21/04/2025</t>
  </si>
  <si>
    <t>15/11/2024 16:33:59</t>
  </si>
  <si>
    <t>05/12/2024 16:09:12</t>
  </si>
  <si>
    <t>11/10/2027</t>
  </si>
  <si>
    <t>05/12/2024 16:21:41</t>
  </si>
  <si>
    <t>27/10/2025</t>
  </si>
  <si>
    <t>05/12/2024 16:24:46</t>
  </si>
  <si>
    <t>05/12/2024 16:25:48</t>
  </si>
  <si>
    <t>24/10/2025</t>
  </si>
  <si>
    <t>05/12/2024 16:26:50</t>
  </si>
  <si>
    <t>26/12/2024 14:30:11</t>
  </si>
  <si>
    <t>02/01/2025</t>
  </si>
  <si>
    <t>27/12/2024 13:13:58</t>
  </si>
  <si>
    <t>27/12/2024 16:53:31</t>
  </si>
  <si>
    <t>15/11/2024 16:49:08</t>
  </si>
  <si>
    <t>24/06/2025</t>
  </si>
  <si>
    <t>15/11/2024 16:51:31</t>
  </si>
  <si>
    <t>03/10/2024 15:09:25</t>
  </si>
  <si>
    <t>15/09/2025</t>
  </si>
  <si>
    <t>03/10/2024 15:13:09</t>
  </si>
  <si>
    <t>03/10/2024 15:13:10</t>
  </si>
  <si>
    <t>03/10/2024 15:13:11</t>
  </si>
  <si>
    <t>03/10/2024 15:13:12</t>
  </si>
  <si>
    <t>03/10/2024 15:14:10</t>
  </si>
  <si>
    <t>03/10/2024 15:15:21</t>
  </si>
  <si>
    <t>03/10/2024 15:17:42</t>
  </si>
  <si>
    <t>03/10/2024 15:17:44</t>
  </si>
  <si>
    <t>03/10/2024 15:17:45</t>
  </si>
  <si>
    <t>03/10/2024 15:17:46</t>
  </si>
  <si>
    <t>03/10/2024 15:17:47</t>
  </si>
  <si>
    <t>03/10/2024 15:17:48</t>
  </si>
  <si>
    <t>03/10/2024 15:17:49</t>
  </si>
  <si>
    <t>21/10/2024 15:40:49</t>
  </si>
  <si>
    <t>03/06/2026</t>
  </si>
  <si>
    <t>21/10/2024 15:40:50</t>
  </si>
  <si>
    <t>21/10/2024 15:40:51</t>
  </si>
  <si>
    <t>21/10/2024 15:40:54</t>
  </si>
  <si>
    <t>21/10/2024 15:40:56</t>
  </si>
  <si>
    <t>21/10/2024 15:40:58</t>
  </si>
  <si>
    <t>21/10/2024 15:40:59</t>
  </si>
  <si>
    <t>21/10/2024 15:41:00</t>
  </si>
  <si>
    <t>21/10/2024 15:41:01</t>
  </si>
  <si>
    <t>21/10/2024 15:41:02</t>
  </si>
  <si>
    <t>21/10/2024 15:41:03</t>
  </si>
  <si>
    <t>21/10/2024 15:49:12</t>
  </si>
  <si>
    <t>21/10/2024 15:54:24</t>
  </si>
  <si>
    <t>21/10/2024 15:54:26</t>
  </si>
  <si>
    <t>26/12/2024 10:25:31</t>
  </si>
  <si>
    <t>26/12/2024 10:28:10</t>
  </si>
  <si>
    <t>26/12/2024 10:28:11</t>
  </si>
  <si>
    <t>03/10/2024 15:20:40</t>
  </si>
  <si>
    <t>12/11/2025</t>
  </si>
  <si>
    <t>03/10/2024 15:23:44</t>
  </si>
  <si>
    <t>03/10/2024 15:23:45</t>
  </si>
  <si>
    <t>03/10/2024 15:23:46</t>
  </si>
  <si>
    <t>03/10/2024 15:23:47</t>
  </si>
  <si>
    <t>03/10/2024 15:23:49</t>
  </si>
  <si>
    <t>03/10/2024 15:23:50</t>
  </si>
  <si>
    <t>03/10/2024 15:23:51</t>
  </si>
  <si>
    <t>03/10/2024 15:23:53</t>
  </si>
  <si>
    <t>03/10/2024 15:23:54</t>
  </si>
  <si>
    <t>03/10/2024 15:23:55</t>
  </si>
  <si>
    <t>03/10/2024 15:23:57</t>
  </si>
  <si>
    <t>03/10/2024 15:23:58</t>
  </si>
  <si>
    <t>15/10/2024 16:30:18</t>
  </si>
  <si>
    <t>LETRAS DE REGULACIÃN MONETARIA</t>
  </si>
  <si>
    <t>Banco ItaÃº Paraguay S.A.</t>
  </si>
  <si>
    <t>CorporaciÃ³n Andina de Fomento</t>
  </si>
  <si>
    <t>NÃºcleo S.A.</t>
  </si>
  <si>
    <t>RepÃºblica del Paraguay</t>
  </si>
  <si>
    <t>PÃºblico</t>
  </si>
  <si>
    <t>29/09/2021 09:45:08</t>
  </si>
  <si>
    <t>29/10/2024 12:48:48</t>
  </si>
  <si>
    <t>11/11/2020 15:25:34</t>
  </si>
  <si>
    <t>11/11/2020 15:26:13</t>
  </si>
  <si>
    <t>11/11/2020 15:26:51</t>
  </si>
  <si>
    <t>11/11/2020 15:27:30</t>
  </si>
  <si>
    <t>22/02/2023 15:08:37</t>
  </si>
  <si>
    <t>29/09/2025</t>
  </si>
  <si>
    <t>Las 4 Notas y el Anexo I que acompañan son parte integrante de estos Estados Financieros</t>
  </si>
  <si>
    <t>Correspondiente al 31/12/2025 con cifras comparativas al 31/12/2024</t>
  </si>
  <si>
    <t>Tipo de cambio BCP</t>
  </si>
  <si>
    <t xml:space="preserve">El período que cubre los Estados Contables es del 01 de enero al 31 de diciembre de 2025 de forma comparativa con el mismo periodo del año anterior. </t>
  </si>
  <si>
    <t>TOTAL 31/12/2025</t>
  </si>
  <si>
    <t>Tipo de cambio DNIT</t>
  </si>
  <si>
    <t>Tipo de cambio único</t>
  </si>
  <si>
    <t>asta la fecha, la cartera está compuesta por el siguiente saldo, valorizado al costo histórico mas el devengado. La exposición por grupo de empresas se detalla de la siguiente manera: Grupo Vázquez con un 8,53% y Grupo Cartes Montaña 5,99%</t>
  </si>
  <si>
    <t>Grupo Cartes Montaña</t>
  </si>
  <si>
    <t>BONOS AFD</t>
  </si>
  <si>
    <t>12/03/2025 12:15:30</t>
  </si>
  <si>
    <t>07/09/2026</t>
  </si>
  <si>
    <t>12/03/2025 12:15:34</t>
  </si>
  <si>
    <t>12/03/2025 12:15:37</t>
  </si>
  <si>
    <t>12/03/2025 12:24:34</t>
  </si>
  <si>
    <t>06/03/2028</t>
  </si>
  <si>
    <t>23/04/2025 11:34:25</t>
  </si>
  <si>
    <t>23/04/2025 12:08:44</t>
  </si>
  <si>
    <t>01/07/2025 14:37:55</t>
  </si>
  <si>
    <t>29/04/2025 16:35:26</t>
  </si>
  <si>
    <t>26/01/2026</t>
  </si>
  <si>
    <t>29/04/2025 16:37:10</t>
  </si>
  <si>
    <t>07/08/2025 16:03:53</t>
  </si>
  <si>
    <t>22/09/2027</t>
  </si>
  <si>
    <t>27/08/2025 09:20:19</t>
  </si>
  <si>
    <t>16/08/2028</t>
  </si>
  <si>
    <t>22/12/2025 13:48:31</t>
  </si>
  <si>
    <t>10/07/2026</t>
  </si>
  <si>
    <t>23/12/2025 13:51:01</t>
  </si>
  <si>
    <t>28/04/2028</t>
  </si>
  <si>
    <t>24/07/2025 09:44:55</t>
  </si>
  <si>
    <t>29/07/2025 13:12:05</t>
  </si>
  <si>
    <t>31/08/2026</t>
  </si>
  <si>
    <t>29/07/2025 13:14:47</t>
  </si>
  <si>
    <t>29/07/2025 13:14:48</t>
  </si>
  <si>
    <t>29/07/2025 13:14:49</t>
  </si>
  <si>
    <t>29/07/2025 13:14:51</t>
  </si>
  <si>
    <t>29/07/2025 13:14:52</t>
  </si>
  <si>
    <t>29/07/2025 13:14:53</t>
  </si>
  <si>
    <t>29/07/2025 13:14:54</t>
  </si>
  <si>
    <t>29/07/2025 13:14:55</t>
  </si>
  <si>
    <t>04/08/2025 16:35:32</t>
  </si>
  <si>
    <t>04/08/2025 16:39:11</t>
  </si>
  <si>
    <t>04/08/2025 16:39:12</t>
  </si>
  <si>
    <t>04/08/2025 16:39:13</t>
  </si>
  <si>
    <t>04/08/2025 16:39:14</t>
  </si>
  <si>
    <t>04/08/2025 16:39:16</t>
  </si>
  <si>
    <t>04/08/2025 16:39:17</t>
  </si>
  <si>
    <t>04/08/2025 16:39:18</t>
  </si>
  <si>
    <t>04/08/2025 16:39:19</t>
  </si>
  <si>
    <t>07/08/2025 16:10:34</t>
  </si>
  <si>
    <t>02/10/2026</t>
  </si>
  <si>
    <t>16/12/2025 15:01:00</t>
  </si>
  <si>
    <t>05/01/2026</t>
  </si>
  <si>
    <t>22/12/2025 13:52:26</t>
  </si>
  <si>
    <t>01/06/2026</t>
  </si>
  <si>
    <t>22/12/2025 13:54:04</t>
  </si>
  <si>
    <t>22/12/2025 13:57:17</t>
  </si>
  <si>
    <t>10/02/2026</t>
  </si>
  <si>
    <t>06/11/2025 13:40:05</t>
  </si>
  <si>
    <t>06/11/2025 13:40:53</t>
  </si>
  <si>
    <t>20/01/2025 14:54:46</t>
  </si>
  <si>
    <t>24/07/2026</t>
  </si>
  <si>
    <t>20/01/2025 15:02:13</t>
  </si>
  <si>
    <t>20/01/2025 15:02:15</t>
  </si>
  <si>
    <t>20/01/2025 15:02:18</t>
  </si>
  <si>
    <t>20/01/2025 15:02:21</t>
  </si>
  <si>
    <t>29/07/2025 12:59:51</t>
  </si>
  <si>
    <t>31/05/2027</t>
  </si>
  <si>
    <t>04/08/2025 16:23:02</t>
  </si>
  <si>
    <t>31/07/2026</t>
  </si>
  <si>
    <t>04/08/2025 16:32:31</t>
  </si>
  <si>
    <t>04/08/2025 16:32:32</t>
  </si>
  <si>
    <t>04/08/2025 16:32:33</t>
  </si>
  <si>
    <t>04/08/2025 16:32:34</t>
  </si>
  <si>
    <t>04/08/2025 16:32:35</t>
  </si>
  <si>
    <t>04/08/2025 16:32:37</t>
  </si>
  <si>
    <t>04/08/2025 16:32:38</t>
  </si>
  <si>
    <t>04/08/2025 16:32:39</t>
  </si>
  <si>
    <t>04/08/2025 16:32:40</t>
  </si>
  <si>
    <t>04/08/2025 16:32:41</t>
  </si>
  <si>
    <t>25/08/2025 11:15:59</t>
  </si>
  <si>
    <t>29/10/2025 11:37:35</t>
  </si>
  <si>
    <t>21/11/2031</t>
  </si>
  <si>
    <t>18/02/2025 09:09:36</t>
  </si>
  <si>
    <t>21/12/2028</t>
  </si>
  <si>
    <t>18/02/2025 09:09:37</t>
  </si>
  <si>
    <t>18/02/2025 09:09:38</t>
  </si>
  <si>
    <t>14/04/2025 13:04:09</t>
  </si>
  <si>
    <t>16/04/2025 12:52:47</t>
  </si>
  <si>
    <t>24/07/2025 09:38:03</t>
  </si>
  <si>
    <t>07/08/2025 09:55:18</t>
  </si>
  <si>
    <t>07/08/2025 09:57:05</t>
  </si>
  <si>
    <t>29/10/2025 11:37:18</t>
  </si>
  <si>
    <t>18/12/2028</t>
  </si>
  <si>
    <t>29/10/2025 11:39:31</t>
  </si>
  <si>
    <t>29/10/2025 11:39:33</t>
  </si>
  <si>
    <t>29/10/2025 11:39:35</t>
  </si>
  <si>
    <t>29/10/2025 11:42:45</t>
  </si>
  <si>
    <t>29/10/2025 12:22:42</t>
  </si>
  <si>
    <t>06/11/2025 13:26:48</t>
  </si>
  <si>
    <t>06/11/2025 13:27:36</t>
  </si>
  <si>
    <t>28/11/2025 15:51:05</t>
  </si>
  <si>
    <t>28/11/2025 15:53:40</t>
  </si>
  <si>
    <t>28/11/2025 15:53:41</t>
  </si>
  <si>
    <t>18/12/2025 15:16:24</t>
  </si>
  <si>
    <t>18/12/2025 15:26:53</t>
  </si>
  <si>
    <t>18/12/2025 15:26:54</t>
  </si>
  <si>
    <t>18/12/2025 15:26:55</t>
  </si>
  <si>
    <t>18/12/2025 15:26:56</t>
  </si>
  <si>
    <t>18/12/2025 15:26:57</t>
  </si>
  <si>
    <t>18/12/2025 15:26:58</t>
  </si>
  <si>
    <t>18/12/2025 15:26:59</t>
  </si>
  <si>
    <t>18/12/2025 15:27:00</t>
  </si>
  <si>
    <t>18/12/2025 15:27:01</t>
  </si>
  <si>
    <t>18/12/2025 15:27:02</t>
  </si>
  <si>
    <t>18/12/2025 15:27:03</t>
  </si>
  <si>
    <t>18/12/2025 15:27:04</t>
  </si>
  <si>
    <t>18/12/2025 15:27:05</t>
  </si>
  <si>
    <t>18/12/2025 15:29:56</t>
  </si>
  <si>
    <t>18/12/2025 15:29:57</t>
  </si>
  <si>
    <t>18/12/2025 15:29:58</t>
  </si>
  <si>
    <t>18/12/2025 15:29:59</t>
  </si>
  <si>
    <t>18/12/2025 15:30:00</t>
  </si>
  <si>
    <t>18/12/2025 15:30:01</t>
  </si>
  <si>
    <t>18/12/2025 15:30:02</t>
  </si>
  <si>
    <t>18/12/2025 15:30:03</t>
  </si>
  <si>
    <t>18/12/2025 15:30:04</t>
  </si>
  <si>
    <t>18/12/2025 15:30:05</t>
  </si>
  <si>
    <t>18/12/2025 15:30:06</t>
  </si>
  <si>
    <t>18/12/2025 15:30:07</t>
  </si>
  <si>
    <t>18/12/2025 15:30:08</t>
  </si>
  <si>
    <t>18/12/2025 15:30:09</t>
  </si>
  <si>
    <t>19/12/2025 12:42:07</t>
  </si>
  <si>
    <t>20/12/2027</t>
  </si>
  <si>
    <t>19/12/2025 12:47:03</t>
  </si>
  <si>
    <t>19/12/2025 12:47:04</t>
  </si>
  <si>
    <t>19/12/2025 12:47:05</t>
  </si>
  <si>
    <t>19/12/2025 12:47:06</t>
  </si>
  <si>
    <t>19/12/2025 12:47:07</t>
  </si>
  <si>
    <t>19/12/2025 12:47:08</t>
  </si>
  <si>
    <t>23/12/2025 13:45:28</t>
  </si>
  <si>
    <t>30/12/2025 10:43:40</t>
  </si>
  <si>
    <t>04/08/2025 16:42:38</t>
  </si>
  <si>
    <t>14/09/2026</t>
  </si>
  <si>
    <t>04/08/2025 16:50:19</t>
  </si>
  <si>
    <t>04/08/2025 16:50:22</t>
  </si>
  <si>
    <t>04/08/2025 16:50:23</t>
  </si>
  <si>
    <t>04/08/2025 16:50:25</t>
  </si>
  <si>
    <t>04/08/2025 16:50:26</t>
  </si>
  <si>
    <t>04/08/2025 16:52:40</t>
  </si>
  <si>
    <t>05/04/2027</t>
  </si>
  <si>
    <t>04/08/2025 16:55:49</t>
  </si>
  <si>
    <t>04/08/2025 16:55:50</t>
  </si>
  <si>
    <t>04/08/2025 16:55:51</t>
  </si>
  <si>
    <t>18/08/2025 15:36:45</t>
  </si>
  <si>
    <t>18/08/2025 15:39:51</t>
  </si>
  <si>
    <t>17/12/2025 11:35:03</t>
  </si>
  <si>
    <t>14/12/2028</t>
  </si>
  <si>
    <t>17/12/2025 11:38:36</t>
  </si>
  <si>
    <t>17/12/2025 11:38:37</t>
  </si>
  <si>
    <t>17/12/2025 11:38:38</t>
  </si>
  <si>
    <t>17/12/2025 11:38:39</t>
  </si>
  <si>
    <t>17/12/2025 11:38:40</t>
  </si>
  <si>
    <t>17/12/2025 11:38:41</t>
  </si>
  <si>
    <t>17/12/2025 11:38:42</t>
  </si>
  <si>
    <t>17/12/2025 11:38:43</t>
  </si>
  <si>
    <t>17/12/2025 11:38:45</t>
  </si>
  <si>
    <t>17/12/2025 11:38:46</t>
  </si>
  <si>
    <t>14/04/2025 11:14:55</t>
  </si>
  <si>
    <t>17/04/2030</t>
  </si>
  <si>
    <t>Exxel Technologies S.A.E.</t>
  </si>
  <si>
    <t>Comercial</t>
  </si>
  <si>
    <t>24/07/2025 09:17:40</t>
  </si>
  <si>
    <t>12/05/2028</t>
  </si>
  <si>
    <t>24/07/2025 09:19:25</t>
  </si>
  <si>
    <t>24/07/2025 09:19:26</t>
  </si>
  <si>
    <t>24/07/2025 09:19:27</t>
  </si>
  <si>
    <t>24/07/2025 09:19:28</t>
  </si>
  <si>
    <t>24/07/2025 09:19:29</t>
  </si>
  <si>
    <t>24/07/2025 09:19:30</t>
  </si>
  <si>
    <t>24/07/2025 11:49:46</t>
  </si>
  <si>
    <t>24/07/2025 11:49:49</t>
  </si>
  <si>
    <t>Financiera Paraguayo Japonesa</t>
  </si>
  <si>
    <t>22/05/2025 12:30:38</t>
  </si>
  <si>
    <t>22/05/2025 12:35:02</t>
  </si>
  <si>
    <t>22/05/2025 12:35:03</t>
  </si>
  <si>
    <t>22/05/2025 12:35:04</t>
  </si>
  <si>
    <t>22/05/2025 12:35:05</t>
  </si>
  <si>
    <t>22/05/2025 12:35:08</t>
  </si>
  <si>
    <t>22/05/2025 12:35:09</t>
  </si>
  <si>
    <t>22/05/2025 12:35:10</t>
  </si>
  <si>
    <t>22/05/2025 12:35:11</t>
  </si>
  <si>
    <t>22/05/2025 12:35:12</t>
  </si>
  <si>
    <t>22/05/2025 12:46:04</t>
  </si>
  <si>
    <t>05/08/2026</t>
  </si>
  <si>
    <t>22/05/2025 12:49:25</t>
  </si>
  <si>
    <t>22/05/2025 12:49:27</t>
  </si>
  <si>
    <t>10/06/2025 10:25:19</t>
  </si>
  <si>
    <t>05/08/2027</t>
  </si>
  <si>
    <t>08/07/2025 09:33:19</t>
  </si>
  <si>
    <t>11/07/2025 10:40:26</t>
  </si>
  <si>
    <t>07/08/2025 15:54:22</t>
  </si>
  <si>
    <t>07/08/2025 15:56:02</t>
  </si>
  <si>
    <t>07/08/2025 15:56:03</t>
  </si>
  <si>
    <t>07/08/2025 15:56:04</t>
  </si>
  <si>
    <t>22/12/2025 14:00:30</t>
  </si>
  <si>
    <t>20/04/2026</t>
  </si>
  <si>
    <t>22/12/2025 14:03:41</t>
  </si>
  <si>
    <t>02/03/2026</t>
  </si>
  <si>
    <t>InverfÃ­n S.A.E.C.A.</t>
  </si>
  <si>
    <t>11/11/2025 09:59:28</t>
  </si>
  <si>
    <t>31/10/2028</t>
  </si>
  <si>
    <t>11/11/2025 10:02:55</t>
  </si>
  <si>
    <t>11/11/2025 10:03:50</t>
  </si>
  <si>
    <t>11/11/2025 10:05:27</t>
  </si>
  <si>
    <t>11/11/2025 10:05:28</t>
  </si>
  <si>
    <t>11/11/2025 10:05:29</t>
  </si>
  <si>
    <t>11/11/2025 10:05:30</t>
  </si>
  <si>
    <t>11/11/2025 10:05:31</t>
  </si>
  <si>
    <t>11/11/2025 10:05:32</t>
  </si>
  <si>
    <t>11/11/2025 10:05:33</t>
  </si>
  <si>
    <t>11/11/2025 10:05:42</t>
  </si>
  <si>
    <t>11/11/2025 10:05:44</t>
  </si>
  <si>
    <t>11/11/2025 10:06:43</t>
  </si>
  <si>
    <t>12/03/2025 11:05:31</t>
  </si>
  <si>
    <t>17/01/2031</t>
  </si>
  <si>
    <t>24/07/2025 11:53:34</t>
  </si>
  <si>
    <t>06/11/2025 14:17:27</t>
  </si>
  <si>
    <t>06/11/2025 14:18:38</t>
  </si>
  <si>
    <t>10/10/2025 11:22:19</t>
  </si>
  <si>
    <t>10/10/2025 11:26:35</t>
  </si>
  <si>
    <t>16/07/2025 09:08:54</t>
  </si>
  <si>
    <t>27/08/2025 09:37:23</t>
  </si>
  <si>
    <t>05/05/2031</t>
  </si>
  <si>
    <t>31/10/2025 10:19:19</t>
  </si>
  <si>
    <t>29/10/2027</t>
  </si>
  <si>
    <t>31/10/2025 10:23:08</t>
  </si>
  <si>
    <t>31/10/2025 10:23:10</t>
  </si>
  <si>
    <t>31/10/2025 10:23:11</t>
  </si>
  <si>
    <t>17/12/2025 09:49:34</t>
  </si>
  <si>
    <t>20/10/2028</t>
  </si>
  <si>
    <t>17/12/2025 09:53:08</t>
  </si>
  <si>
    <t>17/12/2025 09:53:09</t>
  </si>
  <si>
    <t>17/12/2025 09:53:10</t>
  </si>
  <si>
    <t>17/12/2025 09:53:11</t>
  </si>
  <si>
    <t>22/12/2025 15:01:23</t>
  </si>
  <si>
    <t>05/05/2026</t>
  </si>
  <si>
    <t>29/12/2025 12:36:48</t>
  </si>
  <si>
    <t>29/12/2025 12:41:19</t>
  </si>
  <si>
    <t>29/12/2025 12:41:20</t>
  </si>
  <si>
    <t>29/12/2025 12:41:21</t>
  </si>
  <si>
    <t>29/12/2025 12:41:22</t>
  </si>
  <si>
    <t>Telecel S.A.E.</t>
  </si>
  <si>
    <t>03/01/2025 09:46:26</t>
  </si>
  <si>
    <t>24/07/2025 11:59:56</t>
  </si>
  <si>
    <t>17/12/2025 09:54:45</t>
  </si>
  <si>
    <t>07/01/2026</t>
  </si>
  <si>
    <t>18/12/2025 14:10:22</t>
  </si>
  <si>
    <t>08/01/2026</t>
  </si>
  <si>
    <t>29/12/2025 15:59:20</t>
  </si>
  <si>
    <t>30/12/2025 11:05:53</t>
  </si>
  <si>
    <t>06/01/2026</t>
  </si>
  <si>
    <t>11/07/2025 10:44:45</t>
  </si>
  <si>
    <t>22/07/2025 09:27:46</t>
  </si>
  <si>
    <t>10/03/2026</t>
  </si>
  <si>
    <t>22/07/2025 09:36:23</t>
  </si>
  <si>
    <t>22/07/2025 09:36:24</t>
  </si>
  <si>
    <t>22/07/2025 09:36:25</t>
  </si>
  <si>
    <t>22/07/2025 09:36:26</t>
  </si>
  <si>
    <t>22/07/2025 09:36:27</t>
  </si>
  <si>
    <t>22/07/2025 09:36:28</t>
  </si>
  <si>
    <t>22/07/2025 09:36:29</t>
  </si>
  <si>
    <t>22/07/2025 09:36:30</t>
  </si>
  <si>
    <t>22/07/2025 09:36:31</t>
  </si>
  <si>
    <t>22/07/2025 09:36:33</t>
  </si>
  <si>
    <t>22/07/2025 09:36:34</t>
  </si>
  <si>
    <t>22/07/2025 09:36:35</t>
  </si>
  <si>
    <t>22/07/2025 09:36:36</t>
  </si>
  <si>
    <t>22/07/2025 09:36:37</t>
  </si>
  <si>
    <t>22/07/2025 09:36:38</t>
  </si>
  <si>
    <t>22/07/2025 09:36:39</t>
  </si>
  <si>
    <t>22/07/2025 09:36:40</t>
  </si>
  <si>
    <t>22/07/2025 09:36:41</t>
  </si>
  <si>
    <t>03/10/2025 10:10:58</t>
  </si>
  <si>
    <t>06/09/2027</t>
  </si>
  <si>
    <t>03/10/2025 10:13:14</t>
  </si>
  <si>
    <t>22/12/2025 15:04:54</t>
  </si>
  <si>
    <t>22/12/2025 15:07:16</t>
  </si>
  <si>
    <t>15/02/2027</t>
  </si>
  <si>
    <t>13/02/2025 16:44:28</t>
  </si>
  <si>
    <t>13/02/2026</t>
  </si>
  <si>
    <t>13/02/2025 16:52:46</t>
  </si>
  <si>
    <t>13/02/2025 16:52:48</t>
  </si>
  <si>
    <t>13/02/2025 16:52:49</t>
  </si>
  <si>
    <t>13/02/2025 16:52:50</t>
  </si>
  <si>
    <t>13/02/2025 16:52:53</t>
  </si>
  <si>
    <t>13/02/2025 16:52:54</t>
  </si>
  <si>
    <t>13/02/2025 16:52:55</t>
  </si>
  <si>
    <t>13/02/2025 16:52:56</t>
  </si>
  <si>
    <t>13/02/2025 16:52:57</t>
  </si>
  <si>
    <t>13/02/2025 16:52:58</t>
  </si>
  <si>
    <t>13/02/2025 16:52:59</t>
  </si>
  <si>
    <t>13/02/2025 16:53:00</t>
  </si>
  <si>
    <t>13/02/2025 16:53:01</t>
  </si>
  <si>
    <t>13/02/2025 16:53:02</t>
  </si>
  <si>
    <t>13/02/2025 16:56:41</t>
  </si>
  <si>
    <t>13/02/2025 16:56:42</t>
  </si>
  <si>
    <t>13/02/2025 16:56:43</t>
  </si>
  <si>
    <t>13/02/2025 16:56:44</t>
  </si>
  <si>
    <t>13/02/2025 16:56:45</t>
  </si>
  <si>
    <t>13/02/2025 16:56:46</t>
  </si>
  <si>
    <t>13/02/2025 16:56:47</t>
  </si>
  <si>
    <t>13/02/2025 16:56:48</t>
  </si>
  <si>
    <t>13/02/2025 16:56:49</t>
  </si>
  <si>
    <t>13/02/2025 16:56:50</t>
  </si>
  <si>
    <t>18/02/2025 15:46:07</t>
  </si>
  <si>
    <t>19/02/2026</t>
  </si>
  <si>
    <t>18/02/2025 15:48:48</t>
  </si>
  <si>
    <t>21/07/2025 12:16:40</t>
  </si>
  <si>
    <t>21/07/2025 12:18:21</t>
  </si>
  <si>
    <t>21/07/2025 12:18:22</t>
  </si>
  <si>
    <t>21/07/2025 12:18:23</t>
  </si>
  <si>
    <t>25/09/2025 09:55:28</t>
  </si>
  <si>
    <t>25/09/2025 09:58:47</t>
  </si>
  <si>
    <t>25/09/2025 09:58:49</t>
  </si>
  <si>
    <t>25/09/2025 09:58:50</t>
  </si>
  <si>
    <t>25/09/2025 09:58:51</t>
  </si>
  <si>
    <t>25/09/2025 09:58:53</t>
  </si>
  <si>
    <t>25/09/2025 09:58:54</t>
  </si>
  <si>
    <t>25/09/2025 09:58:55</t>
  </si>
  <si>
    <t>25/09/2025 09:58:56</t>
  </si>
  <si>
    <t>25/09/2025 09:58:57</t>
  </si>
  <si>
    <t>22/12/2025 15:10:40</t>
  </si>
  <si>
    <t>24/03/2025 10:44:58</t>
  </si>
  <si>
    <t>23/10/2026</t>
  </si>
  <si>
    <t>24/03/2025 10:46:51</t>
  </si>
  <si>
    <t>24/03/2025 10:46:52</t>
  </si>
  <si>
    <t>24/03/2025 10:46:53</t>
  </si>
  <si>
    <t>24/03/2025 10:46:54</t>
  </si>
  <si>
    <t>24/03/2025 10:46:55</t>
  </si>
  <si>
    <t>24/03/2025 10:46:56</t>
  </si>
  <si>
    <t>24/03/2025 10:46:57</t>
  </si>
  <si>
    <t>24/03/2025 10:46:58</t>
  </si>
  <si>
    <t>24/03/2025 10:46:59</t>
  </si>
  <si>
    <t>24/03/2025 10:47:00</t>
  </si>
  <si>
    <t>24/03/2025 10:47:01</t>
  </si>
  <si>
    <t>24/03/2025 10:47:02</t>
  </si>
  <si>
    <t>24/03/2025 10:47:03</t>
  </si>
  <si>
    <t>24/03/2025 10:47:04</t>
  </si>
  <si>
    <t>24/03/2025 10:47:05</t>
  </si>
  <si>
    <t>24/03/2025 10:47:06</t>
  </si>
  <si>
    <t>24/03/2025 10:47:07</t>
  </si>
  <si>
    <t>07/08/2025 15:59:03</t>
  </si>
  <si>
    <t>31/07/2028</t>
  </si>
  <si>
    <t>16/12/2025 14:53:32</t>
  </si>
  <si>
    <t>11/05/2026</t>
  </si>
  <si>
    <t>16/12/2025 14:56:46</t>
  </si>
  <si>
    <t>16/12/2025 14:59:53</t>
  </si>
  <si>
    <t>22/12/2025 09:48:28</t>
  </si>
  <si>
    <t>16/05/2028</t>
  </si>
  <si>
    <t>22/12/2025 13:18:07</t>
  </si>
  <si>
    <t>22/12/2025 13:21:13</t>
  </si>
  <si>
    <t>22/12/2025 13:24:06</t>
  </si>
  <si>
    <t>25/11/2026</t>
  </si>
  <si>
    <t>22/12/2025 13:26:52</t>
  </si>
  <si>
    <t>15/12/2026</t>
  </si>
  <si>
    <t>22/12/2025 13:37:53</t>
  </si>
  <si>
    <t>11/12/2026</t>
  </si>
  <si>
    <t>22/12/2025 15:16:05</t>
  </si>
  <si>
    <t>10/08/2026</t>
  </si>
  <si>
    <t>29/12/2025 12:24:52</t>
  </si>
  <si>
    <t>26/04/2027</t>
  </si>
  <si>
    <t>29/12/2025 12:29:40</t>
  </si>
  <si>
    <t>29/12/2025 12:29:41</t>
  </si>
  <si>
    <t>Grupo Vázquez</t>
  </si>
  <si>
    <t xml:space="preserve">Grupo Cartes Montaña </t>
  </si>
  <si>
    <t>Hasta la fecha, la cartera está compuesta por el siguiente saldo, valorizado al costo histórico mas el devengado. La exposición por grupo de empresas se detalla de la siguiente manera: Grupo Vázquez con un 8,93% y Grupo Cartes Montaña 1,00%</t>
  </si>
  <si>
    <t>Total general</t>
  </si>
  <si>
    <t>(en blanco)</t>
  </si>
  <si>
    <t>Suma de Val. Contable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</si>
</sst>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43" formatCode="_ * #,##0.00_ ;_ * \-#,##0.00_ ;_ * &quot;-&quot;??_ ;_ @_ "/>
    <numFmt numFmtId="165" formatCode="_ * #,##0.000000_ ;_ * \-#,##0.000000_ ;_ * &quot;-&quot;_ ;_ @_ "/>
    <numFmt numFmtId="166" formatCode="_ * #,##0.00_ ;_ * \-#,##0.00_ ;_ * &quot;-&quot;_ ;_ @_ "/>
    <numFmt numFmtId="168" formatCode="_(* #,##0.00_);_(* \(#,##0.00\);_(* &quot;-&quot;??_);_(@_)"/>
    <numFmt numFmtId="169" formatCode="_(* #,##0.00_);_(* \(#,##0.00\);_(* &quot;-&quot;_);_(@_)"/>
    <numFmt numFmtId="170" formatCode="_(* #,##0_);_(* \(#,##0\);_(* &quot;-&quot;??_);_(@_)"/>
  </numFmts>
  <fonts count="26">
    <font>
      <sz val="11"/>
      <color theme="1"/>
      <name val="Calibri"/>
      <family val="2"/>
      <scheme val="minor"/>
    </font>
    <font>
      <sz val="11"/>
      <color theme="1"/>
      <name val="Calibri"/>
      <family val="2"/>
      <scheme val="minor"/>
    </font>
    <font>
      <sz val="10"/>
      <name val="Arial"/>
      <family val="2"/>
    </font>
    <font>
      <sz val="10"/>
      <name val="Verdana"/>
      <family val="2"/>
    </font>
    <font>
      <sz val="8"/>
      <name val="Verdana"/>
      <family val="2"/>
    </font>
    <font>
      <sz val="10"/>
      <color indexed="8"/>
      <name val="Arial"/>
      <family val="2"/>
    </font>
    <font>
      <u/>
      <sz val="11"/>
      <color theme="10"/>
      <name val="Calibri"/>
      <family val="2"/>
      <scheme val="minor"/>
    </font>
    <font>
      <sz val="11"/>
      <color theme="1"/>
      <name val="Museo Sans 100"/>
      <family val="3"/>
    </font>
    <font>
      <b/>
      <sz val="11"/>
      <color theme="1"/>
      <name val="Calibri"/>
      <family val="2"/>
      <scheme val="minor"/>
    </font>
    <font>
      <sz val="11"/>
      <color theme="1"/>
      <name val="Gantari"/>
    </font>
    <font>
      <u/>
      <sz val="11"/>
      <color theme="10"/>
      <name val="Gantari"/>
    </font>
    <font>
      <sz val="11"/>
      <name val="Gantari"/>
    </font>
    <font>
      <b/>
      <sz val="11"/>
      <color indexed="72"/>
      <name val="Gantari"/>
    </font>
    <font>
      <b/>
      <sz val="11"/>
      <name val="Gantari"/>
    </font>
    <font>
      <sz val="11"/>
      <color indexed="8"/>
      <name val="Gantari"/>
    </font>
    <font>
      <b/>
      <sz val="11"/>
      <color indexed="8"/>
      <name val="Gantari"/>
    </font>
    <font>
      <b/>
      <sz val="11"/>
      <color theme="1"/>
      <name val="Gantari"/>
    </font>
    <font>
      <b/>
      <u/>
      <sz val="11"/>
      <color theme="1"/>
      <name val="Gantari"/>
    </font>
    <font>
      <i/>
      <u/>
      <sz val="11"/>
      <color theme="1"/>
      <name val="Gantari"/>
    </font>
    <font>
      <sz val="11"/>
      <color rgb="FF000000"/>
      <name val="Gantari"/>
    </font>
    <font>
      <u/>
      <sz val="11"/>
      <color theme="1"/>
      <name val="Gantari"/>
    </font>
    <font>
      <sz val="11"/>
      <color rgb="FFFF0000"/>
      <name val="Gantari"/>
    </font>
    <font>
      <b/>
      <sz val="8"/>
      <color theme="1"/>
      <name val="Gantari"/>
    </font>
    <font>
      <b/>
      <sz val="11"/>
      <color rgb="FF000000"/>
      <name val="Gantari"/>
    </font>
    <font>
      <b/>
      <u/>
      <sz val="11"/>
      <color theme="10"/>
      <name val="Gantari"/>
    </font>
    <font>
      <b/>
      <sz val="8"/>
      <color indexed="72"/>
      <name val="Gantari"/>
    </font>
  </fonts>
  <fills count="4">
    <fill>
      <patternFill patternType="none"/>
    </fill>
    <fill>
      <patternFill patternType="gray125"/>
    </fill>
    <fill>
      <patternFill patternType="solid">
        <fgColor rgb="FFFFFFFF"/>
        <bgColor indexed="64"/>
      </patternFill>
    </fill>
    <fill>
      <patternFill patternType="solid">
        <fgColor theme="9"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uble">
        <color indexed="64"/>
      </bottom>
      <diagonal/>
    </border>
  </borders>
  <cellStyleXfs count="11">
    <xf numFmtId="0" fontId="0" fillId="0" borderId="0"/>
    <xf numFmtId="41" fontId="1" fillId="0" borderId="0" applyFont="0" applyFill="0" applyBorder="0" applyAlignment="0" applyProtection="0"/>
    <xf numFmtId="0" fontId="2" fillId="0" borderId="0" applyNumberFormat="0" applyFont="0" applyFill="0" applyBorder="0" applyAlignment="0" applyProtection="0"/>
    <xf numFmtId="41" fontId="1" fillId="0" borderId="0" applyFont="0" applyFill="0" applyBorder="0" applyAlignment="0" applyProtection="0"/>
    <xf numFmtId="0" fontId="3" fillId="0" borderId="0"/>
    <xf numFmtId="0" fontId="3" fillId="0" borderId="0"/>
    <xf numFmtId="9" fontId="4" fillId="0" borderId="0" applyFont="0" applyFill="0" applyBorder="0" applyAlignment="0" applyProtection="0"/>
    <xf numFmtId="168" fontId="4" fillId="0" borderId="0" applyFont="0" applyFill="0" applyBorder="0" applyAlignment="0" applyProtection="0"/>
    <xf numFmtId="0" fontId="5" fillId="0" borderId="0"/>
    <xf numFmtId="0" fontId="6" fillId="0" borderId="0" applyNumberFormat="0" applyFill="0" applyBorder="0" applyAlignment="0" applyProtection="0"/>
    <xf numFmtId="9" fontId="1" fillId="0" borderId="0" applyFont="0" applyFill="0" applyBorder="0" applyAlignment="0" applyProtection="0"/>
  </cellStyleXfs>
  <cellXfs count="201">
    <xf numFmtId="0" fontId="0" fillId="0" borderId="0" xfId="0"/>
    <xf numFmtId="0" fontId="7" fillId="0" borderId="0" xfId="0" applyFont="1"/>
    <xf numFmtId="0" fontId="7" fillId="0" borderId="11" xfId="0" applyFont="1" applyBorder="1"/>
    <xf numFmtId="41" fontId="0" fillId="0" borderId="0" xfId="1" applyFont="1"/>
    <xf numFmtId="41" fontId="8" fillId="0" borderId="0" xfId="1" applyFont="1"/>
    <xf numFmtId="10" fontId="0" fillId="0" borderId="0" xfId="10" applyNumberFormat="1" applyFont="1"/>
    <xf numFmtId="0" fontId="9" fillId="0" borderId="0" xfId="0" applyFont="1"/>
    <xf numFmtId="0" fontId="10" fillId="0" borderId="0" xfId="9" applyNumberFormat="1" applyFont="1" applyFill="1" applyBorder="1" applyAlignment="1"/>
    <xf numFmtId="0" fontId="11" fillId="0" borderId="0" xfId="0" applyFont="1" applyAlignment="1">
      <alignment horizontal="left" vertical="top"/>
    </xf>
    <xf numFmtId="0" fontId="9" fillId="0" borderId="0" xfId="0" applyFont="1" applyAlignment="1">
      <alignment horizontal="center" vertical="center"/>
    </xf>
    <xf numFmtId="0" fontId="13" fillId="0" borderId="5" xfId="0" applyFont="1" applyBorder="1" applyAlignment="1">
      <alignment horizontal="centerContinuous" vertical="top"/>
    </xf>
    <xf numFmtId="0" fontId="13" fillId="0" borderId="6" xfId="0" applyFont="1" applyBorder="1" applyAlignment="1">
      <alignment horizontal="centerContinuous" vertical="top"/>
    </xf>
    <xf numFmtId="0" fontId="13" fillId="0" borderId="1" xfId="0" applyFont="1" applyBorder="1" applyAlignment="1">
      <alignment horizontal="centerContinuous" vertical="top"/>
    </xf>
    <xf numFmtId="14" fontId="13" fillId="0" borderId="1" xfId="0" applyNumberFormat="1" applyFont="1" applyBorder="1" applyAlignment="1">
      <alignment horizontal="centerContinuous" vertical="top"/>
    </xf>
    <xf numFmtId="14" fontId="13" fillId="0" borderId="0" xfId="0" applyNumberFormat="1" applyFont="1" applyAlignment="1">
      <alignment horizontal="center" vertical="center"/>
    </xf>
    <xf numFmtId="0" fontId="13" fillId="0" borderId="0" xfId="0" applyFont="1" applyAlignment="1">
      <alignment horizontal="center" vertical="center"/>
    </xf>
    <xf numFmtId="14" fontId="11" fillId="0" borderId="0" xfId="0" applyNumberFormat="1" applyFont="1" applyAlignment="1">
      <alignment horizontal="center" vertical="center"/>
    </xf>
    <xf numFmtId="0" fontId="11" fillId="0" borderId="0" xfId="0" applyFont="1" applyAlignment="1">
      <alignment horizontal="center" vertical="center"/>
    </xf>
    <xf numFmtId="0" fontId="12" fillId="0" borderId="1" xfId="0" applyFont="1" applyBorder="1" applyAlignment="1">
      <alignment horizontal="center" vertical="center"/>
    </xf>
    <xf numFmtId="0" fontId="9" fillId="0" borderId="10" xfId="0" applyFont="1" applyBorder="1"/>
    <xf numFmtId="0" fontId="9" fillId="0" borderId="11" xfId="0" applyFont="1" applyBorder="1"/>
    <xf numFmtId="0" fontId="9" fillId="0" borderId="11" xfId="0" applyFont="1" applyBorder="1" applyAlignment="1">
      <alignment horizontal="center"/>
    </xf>
    <xf numFmtId="0" fontId="9" fillId="0" borderId="8" xfId="0" applyFont="1" applyBorder="1"/>
    <xf numFmtId="0" fontId="9" fillId="0" borderId="0" xfId="0" applyFont="1" applyAlignment="1">
      <alignment horizontal="center"/>
    </xf>
    <xf numFmtId="41" fontId="9" fillId="0" borderId="0" xfId="1" applyFont="1" applyBorder="1"/>
    <xf numFmtId="0" fontId="14" fillId="0" borderId="13" xfId="0" applyFont="1" applyBorder="1" applyAlignment="1">
      <alignment horizontal="left" vertical="top"/>
    </xf>
    <xf numFmtId="0" fontId="14" fillId="0" borderId="14" xfId="0" applyFont="1" applyBorder="1" applyAlignment="1">
      <alignment vertical="top"/>
    </xf>
    <xf numFmtId="0" fontId="14" fillId="0" borderId="14" xfId="0" applyFont="1" applyBorder="1" applyAlignment="1">
      <alignment horizontal="center" vertical="top"/>
    </xf>
    <xf numFmtId="14" fontId="14" fillId="0" borderId="14" xfId="0" applyNumberFormat="1" applyFont="1" applyBorder="1" applyAlignment="1">
      <alignment horizontal="center" vertical="top"/>
    </xf>
    <xf numFmtId="0" fontId="15" fillId="0" borderId="14" xfId="0" applyFont="1" applyBorder="1" applyAlignment="1">
      <alignment horizontal="center" vertical="center"/>
    </xf>
    <xf numFmtId="3" fontId="15" fillId="0" borderId="18" xfId="0" applyNumberFormat="1" applyFont="1" applyBorder="1" applyAlignment="1">
      <alignment horizontal="right" vertical="top"/>
    </xf>
    <xf numFmtId="0" fontId="9" fillId="0" borderId="0" xfId="0" applyFont="1" applyAlignment="1">
      <alignment horizontal="left"/>
    </xf>
    <xf numFmtId="0" fontId="10" fillId="0" borderId="0" xfId="9" applyFont="1" applyAlignment="1"/>
    <xf numFmtId="0" fontId="9" fillId="0" borderId="0" xfId="0" applyFont="1" applyAlignment="1">
      <alignment wrapText="1"/>
    </xf>
    <xf numFmtId="166" fontId="9" fillId="0" borderId="0" xfId="1" applyNumberFormat="1" applyFont="1"/>
    <xf numFmtId="43" fontId="9" fillId="0" borderId="0" xfId="0" applyNumberFormat="1" applyFont="1"/>
    <xf numFmtId="0" fontId="16" fillId="0" borderId="0" xfId="0" applyFont="1" applyAlignment="1">
      <alignment horizontal="left" wrapText="1"/>
    </xf>
    <xf numFmtId="0" fontId="16" fillId="0" borderId="0" xfId="0" applyFont="1" applyAlignment="1">
      <alignment horizontal="left" vertical="center" wrapText="1"/>
    </xf>
    <xf numFmtId="0" fontId="9" fillId="0" borderId="0" xfId="0" applyFont="1" applyAlignment="1">
      <alignment horizontal="left" wrapText="1"/>
    </xf>
    <xf numFmtId="0" fontId="16" fillId="0" borderId="1" xfId="0" applyFont="1" applyBorder="1" applyAlignment="1">
      <alignment horizontal="center" vertical="center"/>
    </xf>
    <xf numFmtId="14" fontId="16" fillId="0" borderId="1" xfId="0" applyNumberFormat="1" applyFont="1" applyBorder="1" applyAlignment="1">
      <alignment horizontal="center" vertical="center"/>
    </xf>
    <xf numFmtId="0" fontId="16" fillId="0" borderId="0" xfId="0" applyFont="1" applyAlignment="1">
      <alignment wrapText="1"/>
    </xf>
    <xf numFmtId="41" fontId="9" fillId="0" borderId="2" xfId="1" applyFont="1" applyBorder="1" applyAlignment="1">
      <alignment horizontal="center" vertical="center"/>
    </xf>
    <xf numFmtId="41" fontId="9" fillId="0" borderId="4" xfId="1" applyFont="1" applyBorder="1" applyAlignment="1">
      <alignment horizontal="center" vertical="center"/>
    </xf>
    <xf numFmtId="41" fontId="16" fillId="0" borderId="1" xfId="1" applyFont="1" applyBorder="1" applyAlignment="1">
      <alignment horizontal="center" vertical="center"/>
    </xf>
    <xf numFmtId="0" fontId="16" fillId="0" borderId="1" xfId="0" applyFont="1" applyBorder="1" applyAlignment="1">
      <alignment horizontal="center" vertical="center" wrapText="1"/>
    </xf>
    <xf numFmtId="0" fontId="16" fillId="0" borderId="10" xfId="0" applyFont="1" applyBorder="1"/>
    <xf numFmtId="0" fontId="16" fillId="0" borderId="6" xfId="0" applyFont="1" applyBorder="1"/>
    <xf numFmtId="0" fontId="16" fillId="0" borderId="7" xfId="0" applyFont="1" applyBorder="1"/>
    <xf numFmtId="0" fontId="9" fillId="0" borderId="2" xfId="0" applyFont="1" applyBorder="1"/>
    <xf numFmtId="165" fontId="9" fillId="0" borderId="2" xfId="1" applyNumberFormat="1" applyFont="1" applyBorder="1" applyAlignment="1">
      <alignment horizontal="center" vertical="center"/>
    </xf>
    <xf numFmtId="0" fontId="9" fillId="0" borderId="3" xfId="0" applyFont="1" applyBorder="1"/>
    <xf numFmtId="165" fontId="9" fillId="0" borderId="3" xfId="1" applyNumberFormat="1" applyFont="1" applyBorder="1" applyAlignment="1">
      <alignment horizontal="center" vertical="center"/>
    </xf>
    <xf numFmtId="41" fontId="9" fillId="0" borderId="3" xfId="1" applyFont="1" applyBorder="1" applyAlignment="1">
      <alignment horizontal="center" vertical="center"/>
    </xf>
    <xf numFmtId="0" fontId="9" fillId="0" borderId="4" xfId="0" applyFont="1" applyBorder="1"/>
    <xf numFmtId="165" fontId="9" fillId="0" borderId="4" xfId="1" applyNumberFormat="1" applyFont="1" applyBorder="1" applyAlignment="1">
      <alignment horizontal="center" vertical="center"/>
    </xf>
    <xf numFmtId="0" fontId="16" fillId="0" borderId="5" xfId="0" applyFont="1" applyBorder="1"/>
    <xf numFmtId="165" fontId="9" fillId="0" borderId="0" xfId="1" applyNumberFormat="1" applyFont="1" applyBorder="1" applyAlignment="1">
      <alignment horizontal="right" vertical="center"/>
    </xf>
    <xf numFmtId="41" fontId="19" fillId="0" borderId="0" xfId="1" applyFont="1" applyBorder="1"/>
    <xf numFmtId="41" fontId="9" fillId="0" borderId="0" xfId="1" applyFont="1" applyBorder="1" applyAlignment="1">
      <alignment horizontal="center" vertical="center"/>
    </xf>
    <xf numFmtId="0" fontId="16" fillId="0" borderId="2" xfId="0" applyFont="1" applyBorder="1" applyAlignment="1">
      <alignment horizontal="center" vertical="center"/>
    </xf>
    <xf numFmtId="41" fontId="9" fillId="0" borderId="3" xfId="1" applyFont="1" applyBorder="1"/>
    <xf numFmtId="41" fontId="9" fillId="0" borderId="0" xfId="0" applyNumberFormat="1" applyFont="1"/>
    <xf numFmtId="0" fontId="9" fillId="0" borderId="1" xfId="0" applyFont="1" applyBorder="1"/>
    <xf numFmtId="41" fontId="9" fillId="0" borderId="1" xfId="1" applyFont="1" applyBorder="1"/>
    <xf numFmtId="41" fontId="21" fillId="0" borderId="0" xfId="0" applyNumberFormat="1" applyFont="1"/>
    <xf numFmtId="14" fontId="16" fillId="0" borderId="0" xfId="0" applyNumberFormat="1" applyFont="1"/>
    <xf numFmtId="0" fontId="13" fillId="0" borderId="1" xfId="0" applyFont="1" applyBorder="1" applyAlignment="1">
      <alignment horizontal="center" vertical="center" wrapText="1"/>
    </xf>
    <xf numFmtId="0" fontId="11" fillId="0" borderId="0" xfId="0" applyFont="1"/>
    <xf numFmtId="0" fontId="13" fillId="0" borderId="16" xfId="0" applyFont="1" applyBorder="1"/>
    <xf numFmtId="41" fontId="13" fillId="0" borderId="17" xfId="1" applyFont="1" applyFill="1" applyBorder="1"/>
    <xf numFmtId="0" fontId="10" fillId="0" borderId="0" xfId="9" applyFont="1"/>
    <xf numFmtId="0" fontId="16" fillId="0" borderId="0" xfId="0" applyFont="1"/>
    <xf numFmtId="0" fontId="16" fillId="0" borderId="1" xfId="0" applyFont="1" applyBorder="1"/>
    <xf numFmtId="41" fontId="16" fillId="0" borderId="2" xfId="1" applyFont="1" applyBorder="1"/>
    <xf numFmtId="0" fontId="17" fillId="0" borderId="8" xfId="0" applyFont="1" applyBorder="1"/>
    <xf numFmtId="41" fontId="16" fillId="0" borderId="3" xfId="1" applyFont="1" applyBorder="1"/>
    <xf numFmtId="0" fontId="16" fillId="0" borderId="8" xfId="0" applyFont="1" applyBorder="1"/>
    <xf numFmtId="0" fontId="16" fillId="0" borderId="1" xfId="0" applyFont="1" applyBorder="1" applyAlignment="1">
      <alignment horizontal="left" vertical="center" wrapText="1"/>
    </xf>
    <xf numFmtId="41" fontId="9" fillId="0" borderId="2" xfId="1" applyFont="1" applyBorder="1"/>
    <xf numFmtId="0" fontId="16" fillId="0" borderId="1" xfId="0" applyFont="1" applyBorder="1" applyAlignment="1">
      <alignment horizontal="left" wrapText="1"/>
    </xf>
    <xf numFmtId="41" fontId="9" fillId="0" borderId="9" xfId="1" applyFont="1" applyBorder="1" applyAlignment="1">
      <alignment horizontal="center"/>
    </xf>
    <xf numFmtId="41" fontId="16" fillId="0" borderId="1" xfId="1" applyFont="1" applyBorder="1" applyAlignment="1">
      <alignment horizontal="center"/>
    </xf>
    <xf numFmtId="41" fontId="9" fillId="0" borderId="0" xfId="1" applyFont="1"/>
    <xf numFmtId="0" fontId="16" fillId="0" borderId="1" xfId="0" applyFont="1" applyBorder="1" applyAlignment="1">
      <alignment horizontal="center"/>
    </xf>
    <xf numFmtId="41" fontId="16" fillId="0" borderId="1" xfId="1" applyFont="1" applyFill="1" applyBorder="1"/>
    <xf numFmtId="0" fontId="16" fillId="0" borderId="2" xfId="0" applyFont="1" applyBorder="1"/>
    <xf numFmtId="41" fontId="9" fillId="0" borderId="3" xfId="1" applyFont="1" applyFill="1" applyBorder="1"/>
    <xf numFmtId="0" fontId="16" fillId="0" borderId="4" xfId="0" applyFont="1" applyBorder="1"/>
    <xf numFmtId="41" fontId="16" fillId="0" borderId="4" xfId="1" applyFont="1" applyFill="1" applyBorder="1"/>
    <xf numFmtId="14" fontId="16" fillId="0" borderId="1" xfId="0" applyNumberFormat="1" applyFont="1" applyBorder="1" applyAlignment="1">
      <alignment horizontal="center"/>
    </xf>
    <xf numFmtId="41" fontId="9" fillId="0" borderId="2" xfId="1" applyFont="1" applyBorder="1" applyAlignment="1"/>
    <xf numFmtId="41" fontId="16" fillId="0" borderId="1" xfId="1" applyFont="1" applyBorder="1"/>
    <xf numFmtId="41" fontId="16" fillId="0" borderId="6" xfId="1" applyFont="1" applyBorder="1"/>
    <xf numFmtId="0" fontId="23" fillId="2" borderId="1" xfId="0" applyFont="1" applyFill="1" applyBorder="1" applyAlignment="1">
      <alignment horizontal="center" vertical="center"/>
    </xf>
    <xf numFmtId="14" fontId="23" fillId="2" borderId="0" xfId="0" applyNumberFormat="1" applyFont="1" applyFill="1" applyAlignment="1">
      <alignment horizontal="center" vertical="center"/>
    </xf>
    <xf numFmtId="0" fontId="19" fillId="2" borderId="3" xfId="0" applyFont="1" applyFill="1" applyBorder="1" applyAlignment="1">
      <alignment vertical="center"/>
    </xf>
    <xf numFmtId="41" fontId="19" fillId="0" borderId="3" xfId="1" applyFont="1" applyBorder="1" applyAlignment="1">
      <alignment horizontal="center" vertical="center"/>
    </xf>
    <xf numFmtId="41" fontId="19" fillId="2" borderId="0" xfId="1" applyFont="1" applyFill="1" applyBorder="1" applyAlignment="1">
      <alignment horizontal="center" vertical="center"/>
    </xf>
    <xf numFmtId="41" fontId="19" fillId="2" borderId="3" xfId="1" applyFont="1" applyFill="1" applyBorder="1" applyAlignment="1">
      <alignment horizontal="center" vertical="center"/>
    </xf>
    <xf numFmtId="41" fontId="19" fillId="0" borderId="3" xfId="1" applyFont="1" applyFill="1" applyBorder="1" applyAlignment="1">
      <alignment horizontal="center" vertical="center"/>
    </xf>
    <xf numFmtId="41" fontId="19" fillId="2" borderId="8" xfId="1" applyFont="1" applyFill="1" applyBorder="1" applyAlignment="1">
      <alignment horizontal="center" vertical="center"/>
    </xf>
    <xf numFmtId="0" fontId="10" fillId="2" borderId="3" xfId="9" applyFont="1" applyFill="1" applyBorder="1" applyAlignment="1">
      <alignment vertical="center"/>
    </xf>
    <xf numFmtId="0" fontId="10" fillId="2" borderId="4" xfId="9" applyFont="1" applyFill="1" applyBorder="1" applyAlignment="1">
      <alignment vertical="center"/>
    </xf>
    <xf numFmtId="41" fontId="19" fillId="2" borderId="4" xfId="1" applyFont="1" applyFill="1" applyBorder="1" applyAlignment="1">
      <alignment horizontal="center" vertical="center"/>
    </xf>
    <xf numFmtId="0" fontId="23" fillId="2" borderId="4" xfId="0" applyFont="1" applyFill="1" applyBorder="1" applyAlignment="1">
      <alignment vertical="center"/>
    </xf>
    <xf numFmtId="41" fontId="23" fillId="2" borderId="1" xfId="1" applyFont="1" applyFill="1" applyBorder="1" applyAlignment="1">
      <alignment horizontal="center" vertical="center"/>
    </xf>
    <xf numFmtId="41" fontId="23" fillId="2" borderId="0" xfId="1" applyFont="1" applyFill="1" applyBorder="1" applyAlignment="1">
      <alignment horizontal="center" vertical="center"/>
    </xf>
    <xf numFmtId="0" fontId="23" fillId="2" borderId="1" xfId="0" applyFont="1" applyFill="1" applyBorder="1" applyAlignment="1">
      <alignment vertical="center"/>
    </xf>
    <xf numFmtId="0" fontId="19" fillId="2" borderId="3" xfId="0" applyFont="1" applyFill="1" applyBorder="1" applyAlignment="1">
      <alignment horizontal="left" vertical="center"/>
    </xf>
    <xf numFmtId="41" fontId="23" fillId="0" borderId="1" xfId="1" applyFont="1" applyFill="1" applyBorder="1" applyAlignment="1">
      <alignment horizontal="center" vertical="center"/>
    </xf>
    <xf numFmtId="165" fontId="23" fillId="2" borderId="0" xfId="1" applyNumberFormat="1" applyFont="1" applyFill="1" applyBorder="1" applyAlignment="1">
      <alignment horizontal="center" vertical="center"/>
    </xf>
    <xf numFmtId="165" fontId="23" fillId="0" borderId="1" xfId="1" applyNumberFormat="1" applyFont="1" applyFill="1" applyBorder="1" applyAlignment="1">
      <alignment horizontal="center" vertical="center"/>
    </xf>
    <xf numFmtId="166" fontId="9" fillId="0" borderId="0" xfId="0" applyNumberFormat="1" applyFont="1"/>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9" fillId="0" borderId="2" xfId="0" applyFont="1" applyBorder="1" applyAlignment="1">
      <alignment horizontal="left" vertical="center"/>
    </xf>
    <xf numFmtId="0" fontId="16" fillId="0" borderId="5" xfId="0" applyFont="1" applyBorder="1" applyAlignment="1">
      <alignment horizontal="center" vertical="center"/>
    </xf>
    <xf numFmtId="41" fontId="11" fillId="0" borderId="1" xfId="1" applyFont="1" applyBorder="1" applyAlignment="1">
      <alignment wrapText="1"/>
    </xf>
    <xf numFmtId="0" fontId="13" fillId="0" borderId="2" xfId="0" applyFont="1" applyBorder="1" applyAlignment="1">
      <alignment horizontal="center" vertical="center" wrapText="1"/>
    </xf>
    <xf numFmtId="41" fontId="11" fillId="0" borderId="1" xfId="1" applyFont="1" applyBorder="1" applyAlignment="1">
      <alignment horizontal="center" vertical="center" wrapText="1"/>
    </xf>
    <xf numFmtId="14" fontId="9" fillId="0" borderId="1" xfId="1" applyNumberFormat="1" applyFont="1" applyFill="1" applyBorder="1"/>
    <xf numFmtId="41" fontId="9" fillId="0" borderId="1" xfId="1" applyFont="1" applyFill="1" applyBorder="1"/>
    <xf numFmtId="14" fontId="9" fillId="0" borderId="1" xfId="1" applyNumberFormat="1" applyFont="1" applyBorder="1"/>
    <xf numFmtId="41" fontId="9" fillId="0" borderId="12" xfId="1" applyFont="1" applyBorder="1"/>
    <xf numFmtId="41" fontId="9" fillId="0" borderId="9" xfId="1" applyFont="1" applyBorder="1"/>
    <xf numFmtId="41" fontId="16" fillId="0" borderId="6" xfId="1" applyFont="1" applyBorder="1" applyAlignment="1">
      <alignment horizontal="center" vertical="center"/>
    </xf>
    <xf numFmtId="41" fontId="16" fillId="0" borderId="7" xfId="1" applyFont="1" applyBorder="1" applyAlignment="1">
      <alignment horizontal="center" vertical="center"/>
    </xf>
    <xf numFmtId="166" fontId="13" fillId="0" borderId="7" xfId="1" applyNumberFormat="1" applyFont="1" applyBorder="1" applyAlignment="1">
      <alignment horizontal="centerContinuous" vertical="top"/>
    </xf>
    <xf numFmtId="166" fontId="13" fillId="0" borderId="1" xfId="1" applyNumberFormat="1" applyFont="1" applyBorder="1" applyAlignment="1">
      <alignment horizontal="centerContinuous" vertical="top"/>
    </xf>
    <xf numFmtId="166" fontId="13" fillId="0" borderId="0" xfId="1" applyNumberFormat="1" applyFont="1" applyAlignment="1">
      <alignment horizontal="center" vertical="center"/>
    </xf>
    <xf numFmtId="166" fontId="11" fillId="0" borderId="0" xfId="1" applyNumberFormat="1" applyFont="1" applyAlignment="1">
      <alignment horizontal="center" vertical="center"/>
    </xf>
    <xf numFmtId="166" fontId="12" fillId="0" borderId="1" xfId="1" applyNumberFormat="1" applyFont="1" applyBorder="1" applyAlignment="1">
      <alignment horizontal="center" vertical="center"/>
    </xf>
    <xf numFmtId="166" fontId="14" fillId="0" borderId="15" xfId="1" applyNumberFormat="1" applyFont="1" applyBorder="1" applyAlignment="1">
      <alignment horizontal="center" vertical="top"/>
    </xf>
    <xf numFmtId="166" fontId="12" fillId="0" borderId="1" xfId="1" applyNumberFormat="1" applyFont="1" applyBorder="1" applyAlignment="1">
      <alignment horizontal="center" vertical="center" wrapText="1"/>
    </xf>
    <xf numFmtId="3" fontId="9" fillId="0" borderId="0" xfId="0" applyNumberFormat="1" applyFont="1"/>
    <xf numFmtId="0" fontId="0" fillId="0" borderId="10" xfId="0" applyBorder="1"/>
    <xf numFmtId="0" fontId="0" fillId="0" borderId="11" xfId="0" applyBorder="1"/>
    <xf numFmtId="41" fontId="0" fillId="0" borderId="11" xfId="1" applyFont="1" applyBorder="1"/>
    <xf numFmtId="0" fontId="0" fillId="0" borderId="8" xfId="0" applyBorder="1"/>
    <xf numFmtId="41" fontId="0" fillId="0" borderId="0" xfId="1" applyFont="1" applyBorder="1"/>
    <xf numFmtId="0" fontId="9" fillId="0" borderId="12" xfId="1" applyNumberFormat="1" applyFont="1" applyBorder="1"/>
    <xf numFmtId="0" fontId="9" fillId="0" borderId="9" xfId="1" applyNumberFormat="1" applyFont="1" applyBorder="1"/>
    <xf numFmtId="0" fontId="16" fillId="0" borderId="0" xfId="0" applyFont="1" applyAlignment="1">
      <alignment horizontal="left" vertical="center"/>
    </xf>
    <xf numFmtId="169" fontId="9" fillId="0" borderId="0" xfId="1" applyNumberFormat="1" applyFont="1" applyBorder="1" applyAlignment="1">
      <alignment horizontal="center"/>
    </xf>
    <xf numFmtId="0" fontId="16" fillId="0" borderId="5" xfId="0" applyFont="1" applyBorder="1" applyAlignment="1">
      <alignment horizontal="center" vertical="center" wrapText="1"/>
    </xf>
    <xf numFmtId="14" fontId="16" fillId="0" borderId="1" xfId="1" applyNumberFormat="1" applyFont="1" applyBorder="1" applyAlignment="1">
      <alignment horizontal="right"/>
    </xf>
    <xf numFmtId="0" fontId="9" fillId="0" borderId="5" xfId="0" applyFont="1" applyBorder="1" applyAlignment="1">
      <alignment horizontal="left" vertical="center" wrapText="1"/>
    </xf>
    <xf numFmtId="169" fontId="9" fillId="0" borderId="1" xfId="1" applyNumberFormat="1" applyFont="1" applyBorder="1" applyAlignment="1">
      <alignment horizontal="center"/>
    </xf>
    <xf numFmtId="14" fontId="16" fillId="0" borderId="2" xfId="0" applyNumberFormat="1" applyFont="1" applyBorder="1"/>
    <xf numFmtId="0" fontId="9" fillId="0" borderId="10" xfId="0" applyFont="1" applyBorder="1" applyAlignment="1">
      <alignment horizontal="left" vertical="center" wrapText="1"/>
    </xf>
    <xf numFmtId="169" fontId="9" fillId="0" borderId="2" xfId="1" applyNumberFormat="1" applyFont="1" applyBorder="1" applyAlignment="1">
      <alignment horizontal="center"/>
    </xf>
    <xf numFmtId="0" fontId="9" fillId="0" borderId="0" xfId="0" applyFont="1" applyAlignment="1">
      <alignment horizontal="left" vertical="center" wrapText="1"/>
    </xf>
    <xf numFmtId="4" fontId="0" fillId="0" borderId="11" xfId="1" applyNumberFormat="1" applyFont="1" applyBorder="1"/>
    <xf numFmtId="4" fontId="0" fillId="0" borderId="0" xfId="1" applyNumberFormat="1" applyFont="1" applyBorder="1"/>
    <xf numFmtId="170" fontId="9" fillId="0" borderId="2" xfId="1" applyNumberFormat="1" applyFont="1" applyBorder="1" applyAlignment="1"/>
    <xf numFmtId="170" fontId="9" fillId="0" borderId="2" xfId="1" applyNumberFormat="1" applyFont="1" applyFill="1" applyBorder="1"/>
    <xf numFmtId="170" fontId="9" fillId="0" borderId="3" xfId="1" applyNumberFormat="1" applyFont="1" applyFill="1" applyBorder="1"/>
    <xf numFmtId="170" fontId="16" fillId="0" borderId="4" xfId="1" applyNumberFormat="1" applyFont="1" applyFill="1" applyBorder="1"/>
    <xf numFmtId="170" fontId="9" fillId="0" borderId="4" xfId="1" applyNumberFormat="1" applyFont="1" applyFill="1" applyBorder="1"/>
    <xf numFmtId="170" fontId="9" fillId="0" borderId="3" xfId="1" applyNumberFormat="1" applyFont="1" applyBorder="1"/>
    <xf numFmtId="170" fontId="16" fillId="0" borderId="3" xfId="1" applyNumberFormat="1" applyFont="1" applyBorder="1"/>
    <xf numFmtId="170" fontId="9" fillId="0" borderId="4" xfId="1" applyNumberFormat="1" applyFont="1" applyBorder="1"/>
    <xf numFmtId="170" fontId="16" fillId="0" borderId="1" xfId="1" applyNumberFormat="1" applyFont="1" applyBorder="1" applyAlignment="1">
      <alignment horizontal="center" vertical="center" wrapText="1"/>
    </xf>
    <xf numFmtId="170" fontId="9" fillId="0" borderId="2" xfId="1" applyNumberFormat="1" applyFont="1" applyBorder="1"/>
    <xf numFmtId="170" fontId="9" fillId="0" borderId="1" xfId="1" applyNumberFormat="1" applyFont="1" applyBorder="1"/>
    <xf numFmtId="170" fontId="16" fillId="0" borderId="1" xfId="1" applyNumberFormat="1" applyFont="1" applyBorder="1" applyAlignment="1">
      <alignment horizontal="center" vertical="center"/>
    </xf>
    <xf numFmtId="0" fontId="0" fillId="0" borderId="0" xfId="0" pivotButton="1"/>
    <xf numFmtId="4" fontId="0" fillId="0" borderId="0" xfId="0" applyNumberFormat="1"/>
    <xf numFmtId="9" fontId="0" fillId="0" borderId="0" xfId="10" applyFont="1"/>
    <xf numFmtId="0" fontId="9" fillId="0" borderId="0" xfId="0" applyFont="1" applyAlignment="1">
      <alignment horizontal="center" wrapText="1"/>
    </xf>
    <xf numFmtId="0" fontId="9" fillId="0" borderId="10" xfId="0" applyFont="1" applyBorder="1" applyAlignment="1">
      <alignment horizontal="left" vertical="center"/>
    </xf>
    <xf numFmtId="0" fontId="16" fillId="3" borderId="0" xfId="0" applyFont="1" applyFill="1" applyAlignment="1">
      <alignment horizontal="center"/>
    </xf>
    <xf numFmtId="0" fontId="9" fillId="0" borderId="0" xfId="0" applyFont="1" applyAlignment="1">
      <alignment horizontal="left" wrapText="1"/>
    </xf>
    <xf numFmtId="0" fontId="9" fillId="0" borderId="0" xfId="0" applyFont="1" applyAlignment="1">
      <alignment horizontal="left" vertical="top" wrapText="1"/>
    </xf>
    <xf numFmtId="0" fontId="16" fillId="0" borderId="0" xfId="0" applyFont="1" applyAlignment="1">
      <alignment horizontal="left" wrapText="1"/>
    </xf>
    <xf numFmtId="0" fontId="17" fillId="0" borderId="0" xfId="0" applyFont="1" applyAlignment="1">
      <alignment horizontal="center" wrapText="1"/>
    </xf>
    <xf numFmtId="0" fontId="16" fillId="0" borderId="0" xfId="0" applyFont="1" applyAlignment="1">
      <alignment horizontal="left" vertical="center" wrapText="1"/>
    </xf>
    <xf numFmtId="0" fontId="16" fillId="0" borderId="0" xfId="0" applyFont="1" applyAlignment="1">
      <alignment horizontal="left"/>
    </xf>
    <xf numFmtId="0" fontId="16" fillId="0" borderId="5" xfId="0" applyFont="1" applyBorder="1" applyAlignment="1">
      <alignment horizontal="center" vertical="center"/>
    </xf>
    <xf numFmtId="14" fontId="11" fillId="0" borderId="0" xfId="0" applyNumberFormat="1" applyFont="1" applyAlignment="1">
      <alignment horizontal="left" vertical="center" wrapText="1"/>
    </xf>
    <xf numFmtId="0" fontId="22" fillId="0" borderId="0" xfId="0" applyFont="1" applyAlignment="1">
      <alignment horizontal="left"/>
    </xf>
    <xf numFmtId="0" fontId="17" fillId="0" borderId="0" xfId="0" applyFont="1" applyAlignment="1">
      <alignment horizontal="center"/>
    </xf>
    <xf numFmtId="0" fontId="16" fillId="0" borderId="0" xfId="0" applyFont="1" applyAlignment="1">
      <alignment horizontal="center"/>
    </xf>
    <xf numFmtId="0" fontId="16" fillId="0" borderId="2" xfId="0" applyFont="1" applyBorder="1" applyAlignment="1">
      <alignment horizontal="left" wrapText="1"/>
    </xf>
    <xf numFmtId="0" fontId="16" fillId="0" borderId="4" xfId="0" applyFont="1" applyBorder="1" applyAlignment="1">
      <alignment horizontal="left" wrapText="1"/>
    </xf>
    <xf numFmtId="41" fontId="16" fillId="0" borderId="2" xfId="1" applyFont="1" applyFill="1" applyBorder="1" applyAlignment="1">
      <alignment horizontal="center"/>
    </xf>
    <xf numFmtId="41" fontId="16" fillId="0" borderId="4" xfId="1" applyFont="1" applyFill="1" applyBorder="1" applyAlignment="1">
      <alignment horizontal="center"/>
    </xf>
    <xf numFmtId="41" fontId="25" fillId="0" borderId="0" xfId="1" applyFont="1" applyAlignment="1">
      <alignment vertical="top"/>
    </xf>
    <xf numFmtId="0" fontId="9" fillId="0" borderId="0" xfId="0" applyFont="1" applyFill="1" applyAlignment="1">
      <alignment wrapText="1"/>
    </xf>
    <xf numFmtId="41" fontId="9" fillId="0" borderId="0" xfId="0" applyNumberFormat="1" applyFont="1" applyFill="1" applyAlignment="1">
      <alignment wrapText="1"/>
    </xf>
    <xf numFmtId="0" fontId="16" fillId="0" borderId="0" xfId="0" applyFont="1" applyFill="1" applyAlignment="1">
      <alignment horizontal="center" vertical="center"/>
    </xf>
    <xf numFmtId="41" fontId="16" fillId="0" borderId="0" xfId="1" applyFont="1" applyFill="1" applyBorder="1" applyAlignment="1">
      <alignment horizontal="center" vertical="center"/>
    </xf>
    <xf numFmtId="0" fontId="9" fillId="0" borderId="0" xfId="0" applyFont="1" applyFill="1"/>
    <xf numFmtId="41" fontId="9" fillId="0" borderId="0" xfId="1" applyFont="1" applyFill="1" applyBorder="1"/>
    <xf numFmtId="41" fontId="9" fillId="0" borderId="0" xfId="0" applyNumberFormat="1" applyFont="1" applyFill="1"/>
    <xf numFmtId="0" fontId="9" fillId="0" borderId="0" xfId="0" applyFont="1" applyFill="1" applyAlignment="1">
      <alignment horizontal="left" wrapText="1"/>
    </xf>
    <xf numFmtId="41" fontId="9" fillId="0" borderId="0" xfId="0" applyNumberFormat="1" applyFont="1" applyFill="1" applyAlignment="1">
      <alignment horizontal="left" wrapText="1"/>
    </xf>
    <xf numFmtId="0" fontId="9" fillId="0" borderId="0" xfId="0" applyFont="1" applyFill="1" applyAlignment="1">
      <alignment horizontal="left"/>
    </xf>
    <xf numFmtId="0" fontId="9" fillId="0" borderId="0" xfId="0" applyFont="1" applyFill="1" applyAlignment="1">
      <alignment horizontal="center" vertical="center"/>
    </xf>
    <xf numFmtId="166" fontId="9" fillId="0" borderId="0" xfId="1" applyNumberFormat="1" applyFont="1" applyFill="1"/>
  </cellXfs>
  <cellStyles count="11">
    <cellStyle name="Hipervínculo" xfId="9" builtinId="8"/>
    <cellStyle name="Millares [0]" xfId="1" builtinId="6"/>
    <cellStyle name="Millares [0] 2" xfId="3" xr:uid="{CA1E6C81-B413-441C-A440-8F99D266C71F}"/>
    <cellStyle name="Millares 2" xfId="7" xr:uid="{C7B6F4A7-0D07-4EBA-9738-8E1BDD7BAD6E}"/>
    <cellStyle name="Normal" xfId="0" builtinId="0"/>
    <cellStyle name="Normal 10" xfId="8" xr:uid="{FCE95D7B-5E7A-4FBC-9DA3-FA7A6391054A}"/>
    <cellStyle name="Normal 11" xfId="4" xr:uid="{6DEE41A6-C6CF-4935-8FD5-9AB6E42DDEBF}"/>
    <cellStyle name="Normal 2" xfId="2" xr:uid="{90BE483F-5CEF-4F2F-9D04-D05D94E5D190}"/>
    <cellStyle name="Normal 3" xfId="5" xr:uid="{AF09A1A4-806C-4584-9E84-33D92D8761AE}"/>
    <cellStyle name="Porcentaje" xfId="10" builtinId="5"/>
    <cellStyle name="Porcentaje 2" xfId="6" xr:uid="{62D33D5D-FE28-4C50-BE35-AAEFD4A4F6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or" refreshedDate="46111.514177199075" createdVersion="8" refreshedVersion="8" minRefreshableVersion="3" recordCount="423" xr:uid="{7FC90814-EC1F-8F42-AC52-0800A05040B3}">
  <cacheSource type="worksheet">
    <worksheetSource ref="B193:M616" sheet="NOTAS"/>
  </cacheSource>
  <cacheFields count="12">
    <cacheField name="Instrumento" numFmtId="0">
      <sharedItems/>
    </cacheField>
    <cacheField name="Emisor" numFmtId="0">
      <sharedItems count="21">
        <s v="Agencia Financiera de Desarrollo"/>
        <s v="Banco Atlas S.A."/>
        <s v="Banco Basa S.A."/>
        <s v="Banco Continental S.A.E.C.A."/>
        <s v="Banco Familiar S.A.E.C.A."/>
        <s v="Banco GNB Paraguay S.A."/>
        <s v="Banco Interamericano de Desarrollo"/>
        <s v="Banco ItaÃº Paraguay S.A."/>
        <s v="Banco Nacional de Fomento"/>
        <s v="Bancop S.A."/>
        <s v="CorporaciÃ³n Andina de Fomento"/>
        <s v="Exxel Technologies S.A.E."/>
        <s v="Financiera Paraguayo Japonesa"/>
        <s v="InverfÃ­n S.A.E.C.A."/>
        <s v="NÃºcleo S.A."/>
        <s v="RepÃºblica del Paraguay"/>
        <s v="Sudameris Bank S.A.E.C.A."/>
        <s v="Telecel S.A.E."/>
        <s v="Tu Financiera S.A.E.C.A."/>
        <s v="UENO BANK S.A."/>
        <s v="Zeta Banco S.A.E.C.A."/>
      </sharedItems>
    </cacheField>
    <cacheField name="Grupo" numFmtId="0">
      <sharedItems containsBlank="1" count="3">
        <m/>
        <s v="Grupo Cartes Montaña "/>
        <s v="Grupo Vázquez"/>
      </sharedItems>
    </cacheField>
    <cacheField name="Sector" numFmtId="0">
      <sharedItems/>
    </cacheField>
    <cacheField name="País" numFmtId="0">
      <sharedItems/>
    </cacheField>
    <cacheField name="Fecha_x000a_Compra" numFmtId="0">
      <sharedItems/>
    </cacheField>
    <cacheField name="Fecha_x000a_ Vto." numFmtId="0">
      <sharedItems/>
    </cacheField>
    <cacheField name="Moneda" numFmtId="0">
      <sharedItems/>
    </cacheField>
    <cacheField name="Monto" numFmtId="4">
      <sharedItems containsSemiMixedTypes="0" containsString="0" containsNumber="1" containsInteger="1" minValue="24534040" maxValue="34670102741"/>
    </cacheField>
    <cacheField name="Val. Compra" numFmtId="4">
      <sharedItems containsSemiMixedTypes="0" containsString="0" containsNumber="1" containsInteger="1" minValue="22204209" maxValue="30999999999"/>
    </cacheField>
    <cacheField name="Val. Contable" numFmtId="4">
      <sharedItems containsSemiMixedTypes="0" containsString="0" containsNumber="1" minValue="22106501.280000001" maxValue="24973496511.380001"/>
    </cacheField>
    <cacheField name="Tasa" numFmtId="0">
      <sharedItems containsSemiMixedTypes="0" containsString="0" containsNumber="1" minValue="6.25" maxValue="11.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23">
  <r>
    <s v="BONOS AFD"/>
    <x v="0"/>
    <x v="0"/>
    <s v="Financiero"/>
    <s v="Paraguay"/>
    <s v="22/07/2024 17:07:00"/>
    <s v="27/06/2026"/>
    <s v="PYG"/>
    <n v="693391438"/>
    <n v="601432520"/>
    <n v="592779765.96000004"/>
    <n v="8"/>
  </r>
  <r>
    <s v="BONOS AFD"/>
    <x v="0"/>
    <x v="0"/>
    <s v="Financiero"/>
    <s v="Paraguay"/>
    <s v="22/07/2024 17:09:41"/>
    <s v="27/06/2026"/>
    <s v="PYG"/>
    <n v="4818482876"/>
    <n v="4179446331"/>
    <n v="4119317018.75"/>
    <n v="8"/>
  </r>
  <r>
    <s v="BONOS AFD"/>
    <x v="0"/>
    <x v="0"/>
    <s v="Financiero"/>
    <s v="Paraguay"/>
    <s v="29/10/2024 12:48:48"/>
    <s v="27/06/2026"/>
    <s v="PYG"/>
    <n v="11752397260"/>
    <n v="10322179767"/>
    <n v="10019291503.26"/>
    <n v="8.59"/>
  </r>
  <r>
    <s v="BONOS FINANCIEROS"/>
    <x v="1"/>
    <x v="0"/>
    <s v="Financiero"/>
    <s v="Paraguay"/>
    <s v="12/03/2025 12:15:30"/>
    <s v="07/09/2026"/>
    <s v="PYG"/>
    <n v="557591780"/>
    <n v="500209002"/>
    <n v="502408817.95999998"/>
    <n v="7.7"/>
  </r>
  <r>
    <s v="BONOS FINANCIEROS"/>
    <x v="1"/>
    <x v="0"/>
    <s v="Financiero"/>
    <s v="Paraguay"/>
    <s v="12/03/2025 12:15:34"/>
    <s v="07/09/2026"/>
    <s v="PYG"/>
    <n v="557591780"/>
    <n v="500209002"/>
    <n v="502408817.95999998"/>
    <n v="7.7"/>
  </r>
  <r>
    <s v="BONOS FINANCIEROS"/>
    <x v="1"/>
    <x v="0"/>
    <s v="Financiero"/>
    <s v="Paraguay"/>
    <s v="12/03/2025 12:15:37"/>
    <s v="07/09/2026"/>
    <s v="PYG"/>
    <n v="557591780"/>
    <n v="500209002"/>
    <n v="502408817.95999998"/>
    <n v="7.7"/>
  </r>
  <r>
    <s v="BONOS FINANCIEROS"/>
    <x v="1"/>
    <x v="0"/>
    <s v="Financiero"/>
    <s v="Paraguay"/>
    <s v="12/03/2025 12:24:34"/>
    <s v="06/03/2028"/>
    <s v="PYG"/>
    <n v="619671236"/>
    <n v="500217067"/>
    <n v="502501982.06999999"/>
    <n v="8"/>
  </r>
  <r>
    <s v="BONOS FINANCIEROS"/>
    <x v="1"/>
    <x v="0"/>
    <s v="Financiero"/>
    <s v="Paraguay"/>
    <s v="23/04/2025 11:34:25"/>
    <s v="07/09/2026"/>
    <s v="PYG"/>
    <n v="24534040"/>
    <n v="22204209"/>
    <n v="22106501.280000001"/>
    <n v="7.7"/>
  </r>
  <r>
    <s v="BONOS FINANCIEROS"/>
    <x v="1"/>
    <x v="0"/>
    <s v="Financiero"/>
    <s v="Paraguay"/>
    <s v="23/04/2025 12:08:44"/>
    <s v="07/09/2026"/>
    <s v="PYG"/>
    <n v="235303732"/>
    <n v="212958543"/>
    <n v="212021437.56"/>
    <n v="7.7"/>
  </r>
  <r>
    <s v="BONOS FINANCIEROS"/>
    <x v="1"/>
    <x v="0"/>
    <s v="Financiero"/>
    <s v="Paraguay"/>
    <s v="01/07/2025 14:37:55"/>
    <s v="06/03/2028"/>
    <s v="PYG"/>
    <n v="527999014"/>
    <n v="435087891"/>
    <n v="435179650.01999998"/>
    <n v="8"/>
  </r>
  <r>
    <s v="BONOS FINANCIEROS"/>
    <x v="2"/>
    <x v="1"/>
    <s v="Financiero"/>
    <s v="Paraguay"/>
    <s v="29/04/2025 16:35:26"/>
    <s v="26/01/2026"/>
    <s v="PYG"/>
    <n v="2108799999"/>
    <n v="1999999999"/>
    <n v="2015587976.79"/>
    <n v="7.3"/>
  </r>
  <r>
    <s v="BONOS FINANCIEROS"/>
    <x v="2"/>
    <x v="1"/>
    <s v="Financiero"/>
    <s v="Paraguay"/>
    <s v="29/04/2025 16:37:10"/>
    <s v="24/04/2026"/>
    <s v="PYG"/>
    <n v="2143999999"/>
    <n v="2000000001"/>
    <n v="2015713299.72"/>
    <n v="7.3"/>
  </r>
  <r>
    <s v="CDA"/>
    <x v="2"/>
    <x v="1"/>
    <s v="Financiero"/>
    <s v="Paraguay"/>
    <s v="07/08/2025 16:03:53"/>
    <s v="22/09/2027"/>
    <s v="PYG"/>
    <n v="851506853"/>
    <n v="709388010"/>
    <n v="706886482.10000002"/>
    <n v="9.5"/>
  </r>
  <r>
    <s v="CDA"/>
    <x v="2"/>
    <x v="1"/>
    <s v="Financiero"/>
    <s v="Paraguay"/>
    <s v="27/08/2025 09:20:19"/>
    <s v="16/08/2028"/>
    <s v="PYG"/>
    <n v="593835630"/>
    <n v="452858166"/>
    <n v="458253077.50999999"/>
    <n v="10"/>
  </r>
  <r>
    <s v="CDA"/>
    <x v="2"/>
    <x v="1"/>
    <s v="Financiero"/>
    <s v="Paraguay"/>
    <s v="22/12/2025 13:48:31"/>
    <s v="10/07/2026"/>
    <s v="PYG"/>
    <n v="268431507"/>
    <n v="254076498"/>
    <n v="254726656.30000001"/>
    <n v="10.5"/>
  </r>
  <r>
    <s v="BONOS FINANCIEROS"/>
    <x v="2"/>
    <x v="1"/>
    <s v="Financiero"/>
    <s v="Paraguay"/>
    <s v="23/12/2025 13:51:01"/>
    <s v="28/04/2028"/>
    <s v="PYG"/>
    <n v="724568215"/>
    <n v="580400546"/>
    <n v="581721011.33000004"/>
    <n v="10.5"/>
  </r>
  <r>
    <s v="CDA"/>
    <x v="3"/>
    <x v="0"/>
    <s v="Financiero"/>
    <s v="Paraguay"/>
    <s v="24/07/2025 09:44:55"/>
    <s v="17/06/2026"/>
    <s v="PYG"/>
    <n v="616825347"/>
    <n v="575593086"/>
    <n v="574889501.40999997"/>
    <n v="8"/>
  </r>
  <r>
    <s v="CDA"/>
    <x v="3"/>
    <x v="0"/>
    <s v="Financiero"/>
    <s v="Paraguay"/>
    <s v="29/07/2025 13:12:05"/>
    <s v="31/08/2026"/>
    <s v="PYG"/>
    <n v="1103972604"/>
    <n v="1011380360"/>
    <n v="1006247937.6799999"/>
    <n v="8.5"/>
  </r>
  <r>
    <s v="CDA"/>
    <x v="3"/>
    <x v="0"/>
    <s v="Financiero"/>
    <s v="Paraguay"/>
    <s v="29/07/2025 13:14:47"/>
    <s v="31/08/2026"/>
    <s v="PYG"/>
    <n v="1103972604"/>
    <n v="1011380360"/>
    <n v="1006247937.6799999"/>
    <n v="8.5"/>
  </r>
  <r>
    <s v="CDA"/>
    <x v="3"/>
    <x v="0"/>
    <s v="Financiero"/>
    <s v="Paraguay"/>
    <s v="29/07/2025 13:14:48"/>
    <s v="31/08/2026"/>
    <s v="PYG"/>
    <n v="1103972604"/>
    <n v="1011380360"/>
    <n v="1006247937.6799999"/>
    <n v="8.5"/>
  </r>
  <r>
    <s v="CDA"/>
    <x v="3"/>
    <x v="0"/>
    <s v="Financiero"/>
    <s v="Paraguay"/>
    <s v="29/07/2025 13:14:49"/>
    <s v="31/08/2026"/>
    <s v="PYG"/>
    <n v="1103972604"/>
    <n v="1011380360"/>
    <n v="1006247937.6799999"/>
    <n v="8.5"/>
  </r>
  <r>
    <s v="CDA"/>
    <x v="3"/>
    <x v="0"/>
    <s v="Financiero"/>
    <s v="Paraguay"/>
    <s v="29/07/2025 13:14:51"/>
    <s v="31/08/2026"/>
    <s v="PYG"/>
    <n v="1103972604"/>
    <n v="1011380360"/>
    <n v="1006247937.6799999"/>
    <n v="8.5"/>
  </r>
  <r>
    <s v="CDA"/>
    <x v="3"/>
    <x v="0"/>
    <s v="Financiero"/>
    <s v="Paraguay"/>
    <s v="29/07/2025 13:14:52"/>
    <s v="31/08/2026"/>
    <s v="PYG"/>
    <n v="1103972604"/>
    <n v="1011380360"/>
    <n v="1006247937.6799999"/>
    <n v="8.5"/>
  </r>
  <r>
    <s v="CDA"/>
    <x v="3"/>
    <x v="0"/>
    <s v="Financiero"/>
    <s v="Paraguay"/>
    <s v="29/07/2025 13:14:53"/>
    <s v="31/08/2026"/>
    <s v="PYG"/>
    <n v="1103972604"/>
    <n v="1011380360"/>
    <n v="1006247937.6799999"/>
    <n v="8.5"/>
  </r>
  <r>
    <s v="CDA"/>
    <x v="3"/>
    <x v="0"/>
    <s v="Financiero"/>
    <s v="Paraguay"/>
    <s v="29/07/2025 13:14:54"/>
    <s v="31/08/2026"/>
    <s v="PYG"/>
    <n v="1103972604"/>
    <n v="1011380360"/>
    <n v="1006247937.6799999"/>
    <n v="8.5"/>
  </r>
  <r>
    <s v="CDA"/>
    <x v="3"/>
    <x v="0"/>
    <s v="Financiero"/>
    <s v="Paraguay"/>
    <s v="29/07/2025 13:14:55"/>
    <s v="31/08/2026"/>
    <s v="PYG"/>
    <n v="1103972604"/>
    <n v="1011380360"/>
    <n v="1006247937.6799999"/>
    <n v="8.5"/>
  </r>
  <r>
    <s v="CDA"/>
    <x v="3"/>
    <x v="0"/>
    <s v="Financiero"/>
    <s v="Paraguay"/>
    <s v="04/08/2025 16:35:32"/>
    <s v="31/08/2026"/>
    <s v="PYG"/>
    <n v="1103972604"/>
    <n v="1015321451"/>
    <n v="1007851389.47"/>
    <n v="8.25"/>
  </r>
  <r>
    <s v="CDA"/>
    <x v="3"/>
    <x v="0"/>
    <s v="Financiero"/>
    <s v="Paraguay"/>
    <s v="04/08/2025 16:39:11"/>
    <s v="31/08/2026"/>
    <s v="PYG"/>
    <n v="1103972604"/>
    <n v="1015321451"/>
    <n v="1007851389.47"/>
    <n v="8.25"/>
  </r>
  <r>
    <s v="CDA"/>
    <x v="3"/>
    <x v="0"/>
    <s v="Financiero"/>
    <s v="Paraguay"/>
    <s v="04/08/2025 16:39:12"/>
    <s v="31/08/2026"/>
    <s v="PYG"/>
    <n v="1103972604"/>
    <n v="1015321451"/>
    <n v="1007851389.47"/>
    <n v="8.25"/>
  </r>
  <r>
    <s v="CDA"/>
    <x v="3"/>
    <x v="0"/>
    <s v="Financiero"/>
    <s v="Paraguay"/>
    <s v="04/08/2025 16:39:13"/>
    <s v="31/08/2026"/>
    <s v="PYG"/>
    <n v="1103972604"/>
    <n v="1015321451"/>
    <n v="1007851389.47"/>
    <n v="8.25"/>
  </r>
  <r>
    <s v="CDA"/>
    <x v="3"/>
    <x v="0"/>
    <s v="Financiero"/>
    <s v="Paraguay"/>
    <s v="04/08/2025 16:39:14"/>
    <s v="31/08/2026"/>
    <s v="PYG"/>
    <n v="1103972604"/>
    <n v="1015321451"/>
    <n v="1007851389.47"/>
    <n v="8.25"/>
  </r>
  <r>
    <s v="CDA"/>
    <x v="3"/>
    <x v="0"/>
    <s v="Financiero"/>
    <s v="Paraguay"/>
    <s v="04/08/2025 16:39:16"/>
    <s v="31/08/2026"/>
    <s v="PYG"/>
    <n v="1103972604"/>
    <n v="1015321451"/>
    <n v="1007851389.47"/>
    <n v="8.25"/>
  </r>
  <r>
    <s v="CDA"/>
    <x v="3"/>
    <x v="0"/>
    <s v="Financiero"/>
    <s v="Paraguay"/>
    <s v="04/08/2025 16:39:17"/>
    <s v="31/08/2026"/>
    <s v="PYG"/>
    <n v="1103972604"/>
    <n v="1015321451"/>
    <n v="1007851389.47"/>
    <n v="8.25"/>
  </r>
  <r>
    <s v="CDA"/>
    <x v="3"/>
    <x v="0"/>
    <s v="Financiero"/>
    <s v="Paraguay"/>
    <s v="04/08/2025 16:39:18"/>
    <s v="31/08/2026"/>
    <s v="PYG"/>
    <n v="1103972604"/>
    <n v="1015321451"/>
    <n v="1007851389.47"/>
    <n v="8.25"/>
  </r>
  <r>
    <s v="CDA"/>
    <x v="3"/>
    <x v="0"/>
    <s v="Financiero"/>
    <s v="Paraguay"/>
    <s v="04/08/2025 16:39:19"/>
    <s v="31/08/2026"/>
    <s v="PYG"/>
    <n v="1103972604"/>
    <n v="1015321451"/>
    <n v="1007851389.47"/>
    <n v="8.25"/>
  </r>
  <r>
    <s v="CDA"/>
    <x v="3"/>
    <x v="0"/>
    <s v="Financiero"/>
    <s v="Paraguay"/>
    <s v="07/08/2025 16:10:34"/>
    <s v="02/10/2026"/>
    <s v="PYG"/>
    <n v="546712306"/>
    <n v="487127198"/>
    <n v="491657820.25"/>
    <n v="10.5"/>
  </r>
  <r>
    <s v="CDA"/>
    <x v="3"/>
    <x v="0"/>
    <s v="Financiero"/>
    <s v="Paraguay"/>
    <s v="16/12/2025 15:01:00"/>
    <s v="05/01/2026"/>
    <s v="PYG"/>
    <n v="2012909585"/>
    <n v="2001955560"/>
    <n v="2010165472.48"/>
    <n v="10"/>
  </r>
  <r>
    <s v="CDA"/>
    <x v="3"/>
    <x v="0"/>
    <s v="Financiero"/>
    <s v="Paraguay"/>
    <s v="22/12/2025 13:52:26"/>
    <s v="01/06/2026"/>
    <s v="PYG"/>
    <n v="147154658"/>
    <n v="141096379"/>
    <n v="141428361.56"/>
    <n v="10"/>
  </r>
  <r>
    <s v="CDA"/>
    <x v="3"/>
    <x v="0"/>
    <s v="Financiero"/>
    <s v="Paraguay"/>
    <s v="22/12/2025 13:54:04"/>
    <s v="01/06/2026"/>
    <s v="PYG"/>
    <n v="147154658"/>
    <n v="141096379"/>
    <n v="141428361.56"/>
    <n v="10"/>
  </r>
  <r>
    <s v="CDA"/>
    <x v="3"/>
    <x v="0"/>
    <s v="Financiero"/>
    <s v="Paraguay"/>
    <s v="22/12/2025 13:57:17"/>
    <s v="10/02/2026"/>
    <s v="PYG"/>
    <n v="1021095893"/>
    <n v="1006008881"/>
    <n v="1000494761.92"/>
    <n v="11"/>
  </r>
  <r>
    <s v="CDA"/>
    <x v="4"/>
    <x v="0"/>
    <s v="Financiero"/>
    <s v="Paraguay"/>
    <s v="29/08/2024 18:41:59"/>
    <s v="18/01/2026"/>
    <s v="PYG"/>
    <n v="555200000"/>
    <n v="504176949"/>
    <n v="507436525.10000002"/>
    <n v="7.2"/>
  </r>
  <r>
    <s v="CDA"/>
    <x v="4"/>
    <x v="0"/>
    <s v="Financiero"/>
    <s v="Paraguay"/>
    <s v="29/08/2024 18:42:10"/>
    <s v="18/01/2026"/>
    <s v="PYG"/>
    <n v="555200000"/>
    <n v="504176949"/>
    <n v="507436525.10000002"/>
    <n v="7.2"/>
  </r>
  <r>
    <s v="BONOS FINANCIEROS"/>
    <x v="4"/>
    <x v="0"/>
    <s v="Financiero"/>
    <s v="Paraguay"/>
    <s v="02/10/2024 12:59:33"/>
    <s v="22/09/2026"/>
    <s v="PYG"/>
    <n v="11430136988"/>
    <n v="10000000000"/>
    <n v="10003986229.059999"/>
    <n v="7.25"/>
  </r>
  <r>
    <s v="CDA"/>
    <x v="4"/>
    <x v="0"/>
    <s v="Financiero"/>
    <s v="Paraguay"/>
    <s v="29/10/2024 13:00:17"/>
    <s v="28/01/2026"/>
    <s v="PYG"/>
    <n v="546200000"/>
    <n v="501201045"/>
    <n v="507435734.75"/>
    <n v="7.2"/>
  </r>
  <r>
    <s v="CDA"/>
    <x v="4"/>
    <x v="0"/>
    <s v="Financiero"/>
    <s v="Paraguay"/>
    <s v="29/10/2024 13:00:18"/>
    <s v="28/01/2026"/>
    <s v="PYG"/>
    <n v="546200000"/>
    <n v="501201045"/>
    <n v="507435734.75"/>
    <n v="7.2"/>
  </r>
  <r>
    <s v="CDA"/>
    <x v="4"/>
    <x v="0"/>
    <s v="Financiero"/>
    <s v="Paraguay"/>
    <s v="29/10/2024 13:00:19"/>
    <s v="28/01/2026"/>
    <s v="PYG"/>
    <n v="546200000"/>
    <n v="501201045"/>
    <n v="507435734.75"/>
    <n v="7.2"/>
  </r>
  <r>
    <s v="CDA"/>
    <x v="4"/>
    <x v="0"/>
    <s v="Financiero"/>
    <s v="Paraguay"/>
    <s v="26/12/2024 10:31:32"/>
    <s v="28/01/2026"/>
    <s v="PYG"/>
    <n v="546200000"/>
    <n v="506916681"/>
    <n v="507435734.74000001"/>
    <n v="7.2"/>
  </r>
  <r>
    <s v="BONOS FINANCIEROS"/>
    <x v="4"/>
    <x v="0"/>
    <s v="Financiero"/>
    <s v="Paraguay"/>
    <s v="06/11/2025 13:40:05"/>
    <s v="22/09/2026"/>
    <s v="PYG"/>
    <n v="9593928588"/>
    <n v="9024606945"/>
    <n v="8960835524.3999996"/>
    <n v="7.25"/>
  </r>
  <r>
    <s v="BONOS FINANCIEROS"/>
    <x v="4"/>
    <x v="0"/>
    <s v="Financiero"/>
    <s v="Paraguay"/>
    <s v="06/11/2025 13:40:53"/>
    <s v="22/09/2026"/>
    <s v="PYG"/>
    <n v="460577123"/>
    <n v="433245616"/>
    <n v="430184132.56999999"/>
    <n v="7.25"/>
  </r>
  <r>
    <s v="CDA"/>
    <x v="5"/>
    <x v="0"/>
    <s v="Financiero"/>
    <s v="Paraguay"/>
    <s v="12/03/2024 17:25:32"/>
    <s v="03/12/2026"/>
    <s v="PYG"/>
    <n v="812758350"/>
    <n v="682871784"/>
    <n v="682868736"/>
    <n v="7"/>
  </r>
  <r>
    <s v="CDA"/>
    <x v="5"/>
    <x v="0"/>
    <s v="Financiero"/>
    <s v="Paraguay"/>
    <s v="20/01/2025 14:54:46"/>
    <s v="24/07/2026"/>
    <s v="PYG"/>
    <n v="2238082186"/>
    <n v="2004248017"/>
    <n v="2032755489.5"/>
    <n v="7.75"/>
  </r>
  <r>
    <s v="CDA"/>
    <x v="5"/>
    <x v="0"/>
    <s v="Financiero"/>
    <s v="Paraguay"/>
    <s v="20/01/2025 15:02:13"/>
    <s v="24/07/2026"/>
    <s v="PYG"/>
    <n v="2238082186"/>
    <n v="2004248017"/>
    <n v="2032755489.5"/>
    <n v="7.75"/>
  </r>
  <r>
    <s v="CDA"/>
    <x v="5"/>
    <x v="0"/>
    <s v="Financiero"/>
    <s v="Paraguay"/>
    <s v="20/01/2025 15:02:15"/>
    <s v="24/07/2026"/>
    <s v="PYG"/>
    <n v="2238082186"/>
    <n v="2004248017"/>
    <n v="2032755489.5"/>
    <n v="7.75"/>
  </r>
  <r>
    <s v="CDA"/>
    <x v="5"/>
    <x v="0"/>
    <s v="Financiero"/>
    <s v="Paraguay"/>
    <s v="20/01/2025 15:02:18"/>
    <s v="24/07/2026"/>
    <s v="PYG"/>
    <n v="2238082186"/>
    <n v="2004248017"/>
    <n v="2032755489.5"/>
    <n v="7.75"/>
  </r>
  <r>
    <s v="CDA"/>
    <x v="5"/>
    <x v="0"/>
    <s v="Financiero"/>
    <s v="Paraguay"/>
    <s v="20/01/2025 15:02:21"/>
    <s v="24/07/2026"/>
    <s v="PYG"/>
    <n v="2238082186"/>
    <n v="2004248017"/>
    <n v="2032755489.5"/>
    <n v="7.75"/>
  </r>
  <r>
    <s v="BONOS FINANCIEROS"/>
    <x v="5"/>
    <x v="0"/>
    <s v="Financiero"/>
    <s v="Paraguay"/>
    <s v="29/07/2025 12:59:51"/>
    <s v="31/05/2027"/>
    <s v="PYG"/>
    <n v="9235068492"/>
    <n v="8051168000"/>
    <n v="8001768790.5600004"/>
    <n v="8.0500000000000007"/>
  </r>
  <r>
    <s v="CDA"/>
    <x v="5"/>
    <x v="0"/>
    <s v="Financiero"/>
    <s v="Paraguay"/>
    <s v="04/08/2025 16:23:02"/>
    <s v="31/07/2026"/>
    <s v="PYG"/>
    <n v="1088519178"/>
    <n v="1006537968"/>
    <n v="1040309941.65"/>
    <n v="8.25"/>
  </r>
  <r>
    <s v="CDA"/>
    <x v="5"/>
    <x v="0"/>
    <s v="Financiero"/>
    <s v="Paraguay"/>
    <s v="04/08/2025 16:32:31"/>
    <s v="31/07/2026"/>
    <s v="PYG"/>
    <n v="1088519178"/>
    <n v="1006537968"/>
    <n v="1040309941.65"/>
    <n v="8.25"/>
  </r>
  <r>
    <s v="CDA"/>
    <x v="5"/>
    <x v="0"/>
    <s v="Financiero"/>
    <s v="Paraguay"/>
    <s v="04/08/2025 16:32:32"/>
    <s v="31/07/2026"/>
    <s v="PYG"/>
    <n v="1088519178"/>
    <n v="1006537968"/>
    <n v="1040309941.65"/>
    <n v="8.25"/>
  </r>
  <r>
    <s v="CDA"/>
    <x v="5"/>
    <x v="0"/>
    <s v="Financiero"/>
    <s v="Paraguay"/>
    <s v="04/08/2025 16:32:33"/>
    <s v="31/07/2026"/>
    <s v="PYG"/>
    <n v="1088519178"/>
    <n v="1006537968"/>
    <n v="1040309941.65"/>
    <n v="8.25"/>
  </r>
  <r>
    <s v="CDA"/>
    <x v="5"/>
    <x v="0"/>
    <s v="Financiero"/>
    <s v="Paraguay"/>
    <s v="04/08/2025 16:32:34"/>
    <s v="31/07/2026"/>
    <s v="PYG"/>
    <n v="1088519178"/>
    <n v="1006537968"/>
    <n v="1040309941.65"/>
    <n v="8.25"/>
  </r>
  <r>
    <s v="CDA"/>
    <x v="5"/>
    <x v="0"/>
    <s v="Financiero"/>
    <s v="Paraguay"/>
    <s v="04/08/2025 16:32:35"/>
    <s v="31/07/2026"/>
    <s v="PYG"/>
    <n v="1088519178"/>
    <n v="1006537968"/>
    <n v="1040309941.65"/>
    <n v="8.25"/>
  </r>
  <r>
    <s v="CDA"/>
    <x v="5"/>
    <x v="0"/>
    <s v="Financiero"/>
    <s v="Paraguay"/>
    <s v="04/08/2025 16:32:37"/>
    <s v="31/07/2026"/>
    <s v="PYG"/>
    <n v="1088519178"/>
    <n v="1006537968"/>
    <n v="1040309941.65"/>
    <n v="8.25"/>
  </r>
  <r>
    <s v="CDA"/>
    <x v="5"/>
    <x v="0"/>
    <s v="Financiero"/>
    <s v="Paraguay"/>
    <s v="04/08/2025 16:32:38"/>
    <s v="31/07/2026"/>
    <s v="PYG"/>
    <n v="1088519178"/>
    <n v="1006537968"/>
    <n v="1040309941.65"/>
    <n v="8.25"/>
  </r>
  <r>
    <s v="CDA"/>
    <x v="5"/>
    <x v="0"/>
    <s v="Financiero"/>
    <s v="Paraguay"/>
    <s v="04/08/2025 16:32:39"/>
    <s v="31/07/2026"/>
    <s v="PYG"/>
    <n v="1088519178"/>
    <n v="1006537968"/>
    <n v="1040309941.65"/>
    <n v="8.25"/>
  </r>
  <r>
    <s v="CDA"/>
    <x v="5"/>
    <x v="0"/>
    <s v="Financiero"/>
    <s v="Paraguay"/>
    <s v="04/08/2025 16:32:40"/>
    <s v="31/07/2026"/>
    <s v="PYG"/>
    <n v="1088519178"/>
    <n v="1006537968"/>
    <n v="1040309941.65"/>
    <n v="8.25"/>
  </r>
  <r>
    <s v="CDA"/>
    <x v="5"/>
    <x v="0"/>
    <s v="Financiero"/>
    <s v="Paraguay"/>
    <s v="04/08/2025 16:32:41"/>
    <s v="31/07/2026"/>
    <s v="PYG"/>
    <n v="1088519178"/>
    <n v="1006537968"/>
    <n v="1040309941.65"/>
    <n v="8.25"/>
  </r>
  <r>
    <s v="BONOS"/>
    <x v="6"/>
    <x v="0"/>
    <s v="Financiero"/>
    <s v="Paraguay"/>
    <s v="14/06/2022 11:26:40"/>
    <s v="17/06/2027"/>
    <s v="PYG"/>
    <n v="766465832"/>
    <n v="600000000"/>
    <n v="257909994.00999999"/>
    <n v="7.9"/>
  </r>
  <r>
    <s v="BONOS"/>
    <x v="6"/>
    <x v="0"/>
    <s v="Financiero"/>
    <s v="Paraguay"/>
    <s v="28/06/2023 12:17:07"/>
    <s v="05/07/2028"/>
    <s v="PYG"/>
    <n v="547199659"/>
    <n v="450000000"/>
    <n v="250677599.09999999"/>
    <n v="7.25"/>
  </r>
  <r>
    <s v="BONOS"/>
    <x v="6"/>
    <x v="0"/>
    <s v="Financiero"/>
    <s v="Paraguay"/>
    <s v="13/11/2024 15:49:48"/>
    <s v="22/11/2027"/>
    <s v="PYG"/>
    <n v="34670102741"/>
    <n v="30999999999"/>
    <n v="24973496511.380001"/>
    <n v="6.3"/>
  </r>
  <r>
    <s v="BONOS"/>
    <x v="6"/>
    <x v="0"/>
    <s v="Financiero"/>
    <s v="Paraguay"/>
    <s v="25/08/2025 11:15:59"/>
    <s v="22/11/2027"/>
    <s v="PYG"/>
    <n v="29113356165"/>
    <n v="27025684932"/>
    <n v="24169796373.799999"/>
    <n v="6.25"/>
  </r>
  <r>
    <s v="BONOS"/>
    <x v="6"/>
    <x v="0"/>
    <s v="Financiero"/>
    <s v="Paraguay"/>
    <s v="29/10/2025 11:37:35"/>
    <s v="21/11/2031"/>
    <s v="PYG"/>
    <n v="598346434"/>
    <n v="460000005"/>
    <n v="461114773.77999997"/>
    <n v="7.4"/>
  </r>
  <r>
    <s v="CDA"/>
    <x v="7"/>
    <x v="0"/>
    <s v="Financiero"/>
    <s v="Paraguay"/>
    <s v="27/11/2024 10:31:12"/>
    <s v="27/01/2027"/>
    <s v="PYG"/>
    <n v="1254762769"/>
    <n v="1050449238"/>
    <n v="1046207516.09"/>
    <n v="9.25"/>
  </r>
  <r>
    <s v="CDA"/>
    <x v="7"/>
    <x v="0"/>
    <s v="Financiero"/>
    <s v="Paraguay"/>
    <s v="18/02/2025 09:09:36"/>
    <s v="21/12/2028"/>
    <s v="PYG"/>
    <n v="1275634955"/>
    <n v="1002925436"/>
    <n v="1011275407.95"/>
    <n v="7.1"/>
  </r>
  <r>
    <s v="CDA"/>
    <x v="7"/>
    <x v="0"/>
    <s v="Financiero"/>
    <s v="Paraguay"/>
    <s v="18/02/2025 09:09:37"/>
    <s v="21/12/2028"/>
    <s v="PYG"/>
    <n v="1275634955"/>
    <n v="1002925436"/>
    <n v="1011275407.95"/>
    <n v="7.1"/>
  </r>
  <r>
    <s v="CDA"/>
    <x v="7"/>
    <x v="0"/>
    <s v="Financiero"/>
    <s v="Paraguay"/>
    <s v="18/02/2025 09:09:38"/>
    <s v="21/12/2028"/>
    <s v="PYG"/>
    <n v="1275634955"/>
    <n v="1002925436"/>
    <n v="1011275407.95"/>
    <n v="7.1"/>
  </r>
  <r>
    <s v="BONOS FINANCIEROS"/>
    <x v="7"/>
    <x v="0"/>
    <s v="Financiero"/>
    <s v="Paraguay"/>
    <s v="14/04/2025 13:04:09"/>
    <s v="16/04/2026"/>
    <s v="PYG"/>
    <n v="2658963288"/>
    <n v="2485216439"/>
    <n v="2435618456.2600002"/>
    <n v="7.2"/>
  </r>
  <r>
    <s v="BONOS FINANCIEROS"/>
    <x v="7"/>
    <x v="0"/>
    <s v="Financiero"/>
    <s v="Paraguay"/>
    <s v="16/04/2025 12:52:47"/>
    <s v="16/04/2026"/>
    <s v="PYG"/>
    <n v="2144000000"/>
    <n v="2000000000"/>
    <n v="2029677929.3699999"/>
    <n v="7.2"/>
  </r>
  <r>
    <s v="BONOS FINANCIEROS"/>
    <x v="7"/>
    <x v="0"/>
    <s v="Financiero"/>
    <s v="Paraguay"/>
    <s v="24/07/2025 09:38:03"/>
    <s v="12/09/2028"/>
    <s v="PYG"/>
    <n v="1245479452"/>
    <n v="1025698631"/>
    <n v="1021058250.03"/>
    <n v="7"/>
  </r>
  <r>
    <s v="BONOS FINANCIEROS"/>
    <x v="7"/>
    <x v="0"/>
    <s v="Financiero"/>
    <s v="Paraguay"/>
    <s v="07/08/2025 09:55:18"/>
    <s v="24/04/2026"/>
    <s v="PYG"/>
    <n v="8373392000"/>
    <n v="7971561788"/>
    <n v="7916131274.4899998"/>
    <n v="7.2"/>
  </r>
  <r>
    <s v="BONOS FINANCIEROS"/>
    <x v="7"/>
    <x v="0"/>
    <s v="Financiero"/>
    <s v="Paraguay"/>
    <s v="07/08/2025 09:57:05"/>
    <s v="24/04/2026"/>
    <s v="PYG"/>
    <n v="2346608000"/>
    <n v="2233996767"/>
    <n v="2218462598.52"/>
    <n v="7.2"/>
  </r>
  <r>
    <s v="CDA"/>
    <x v="7"/>
    <x v="0"/>
    <s v="Financiero"/>
    <s v="Paraguay"/>
    <s v="29/10/2025 11:37:18"/>
    <s v="18/12/2028"/>
    <s v="PYG"/>
    <n v="1222919764"/>
    <n v="1000027390"/>
    <n v="1012249106.25"/>
    <n v="7.1"/>
  </r>
  <r>
    <s v="CDA"/>
    <x v="7"/>
    <x v="0"/>
    <s v="Financiero"/>
    <s v="Paraguay"/>
    <s v="29/10/2025 11:39:31"/>
    <s v="18/12/2028"/>
    <s v="PYG"/>
    <n v="1222919764"/>
    <n v="1000027390"/>
    <n v="1012249106.25"/>
    <n v="7.1"/>
  </r>
  <r>
    <s v="CDA"/>
    <x v="7"/>
    <x v="0"/>
    <s v="Financiero"/>
    <s v="Paraguay"/>
    <s v="29/10/2025 11:39:33"/>
    <s v="18/12/2028"/>
    <s v="PYG"/>
    <n v="1222919764"/>
    <n v="1000027390"/>
    <n v="1012249106.25"/>
    <n v="7.1"/>
  </r>
  <r>
    <s v="CDA"/>
    <x v="7"/>
    <x v="0"/>
    <s v="Financiero"/>
    <s v="Paraguay"/>
    <s v="29/10/2025 11:39:35"/>
    <s v="18/12/2028"/>
    <s v="PYG"/>
    <n v="1222919764"/>
    <n v="1000027390"/>
    <n v="1012249106.25"/>
    <n v="7.1"/>
  </r>
  <r>
    <s v="CDA"/>
    <x v="7"/>
    <x v="0"/>
    <s v="Financiero"/>
    <s v="Paraguay"/>
    <s v="29/10/2025 11:39:35"/>
    <s v="18/12/2028"/>
    <s v="PYG"/>
    <n v="1222919764"/>
    <n v="1000027390"/>
    <n v="1012249106.25"/>
    <n v="7.1"/>
  </r>
  <r>
    <s v="CDA"/>
    <x v="7"/>
    <x v="0"/>
    <s v="Financiero"/>
    <s v="Paraguay"/>
    <s v="29/10/2025 11:42:45"/>
    <s v="18/12/2028"/>
    <s v="PYG"/>
    <n v="1222919764"/>
    <n v="1000027390"/>
    <n v="1012249106.25"/>
    <n v="7.1"/>
  </r>
  <r>
    <s v="CDA"/>
    <x v="7"/>
    <x v="0"/>
    <s v="Financiero"/>
    <s v="Paraguay"/>
    <s v="29/10/2025 12:22:42"/>
    <s v="18/12/2028"/>
    <s v="PYG"/>
    <n v="1222919764"/>
    <n v="1000027390"/>
    <n v="1012249106.25"/>
    <n v="7.1"/>
  </r>
  <r>
    <s v="BONOS FINANCIEROS"/>
    <x v="7"/>
    <x v="0"/>
    <s v="Financiero"/>
    <s v="Paraguay"/>
    <s v="06/11/2025 13:26:48"/>
    <s v="12/09/2028"/>
    <s v="PYG"/>
    <n v="1815287671"/>
    <n v="1515821919"/>
    <n v="1531607668.3299999"/>
    <n v="6.99"/>
  </r>
  <r>
    <s v="BONOS FINANCIEROS"/>
    <x v="7"/>
    <x v="0"/>
    <s v="Financiero"/>
    <s v="Paraguay"/>
    <s v="06/11/2025 13:27:36"/>
    <s v="12/09/2028"/>
    <s v="PYG"/>
    <n v="2057326027"/>
    <n v="1717931507"/>
    <n v="1735822024.03"/>
    <n v="6.99"/>
  </r>
  <r>
    <s v="CDA"/>
    <x v="7"/>
    <x v="0"/>
    <s v="Financiero"/>
    <s v="Paraguay"/>
    <s v="28/11/2025 15:51:05"/>
    <s v="18/12/2028"/>
    <s v="PYG"/>
    <n v="1222919764"/>
    <n v="1004271306"/>
    <n v="1010733050.1799999"/>
    <n v="7.15"/>
  </r>
  <r>
    <s v="CDA"/>
    <x v="7"/>
    <x v="0"/>
    <s v="Financiero"/>
    <s v="Paraguay"/>
    <s v="28/11/2025 15:53:40"/>
    <s v="18/12/2028"/>
    <s v="PYG"/>
    <n v="1222919764"/>
    <n v="1004271306"/>
    <n v="1010733050.1799999"/>
    <n v="7.15"/>
  </r>
  <r>
    <s v="CDA"/>
    <x v="7"/>
    <x v="0"/>
    <s v="Financiero"/>
    <s v="Paraguay"/>
    <s v="28/11/2025 15:53:41"/>
    <s v="18/12/2028"/>
    <s v="PYG"/>
    <n v="1222919764"/>
    <n v="1004271306"/>
    <n v="1010733050.1799999"/>
    <n v="7.15"/>
  </r>
  <r>
    <s v="CDA"/>
    <x v="7"/>
    <x v="0"/>
    <s v="Financiero"/>
    <s v="Paraguay"/>
    <s v="18/12/2025 15:16:24"/>
    <s v="22/12/2028"/>
    <s v="PYG"/>
    <n v="1219588732"/>
    <n v="1008621050"/>
    <n v="1011117029.8"/>
    <n v="7"/>
  </r>
  <r>
    <s v="CDA"/>
    <x v="7"/>
    <x v="0"/>
    <s v="Financiero"/>
    <s v="Paraguay"/>
    <s v="18/12/2025 15:26:53"/>
    <s v="22/12/2028"/>
    <s v="PYG"/>
    <n v="1219588732"/>
    <n v="1008621050"/>
    <n v="1011117029.8"/>
    <n v="7"/>
  </r>
  <r>
    <s v="CDA"/>
    <x v="7"/>
    <x v="0"/>
    <s v="Financiero"/>
    <s v="Paraguay"/>
    <s v="18/12/2025 15:26:54"/>
    <s v="22/12/2028"/>
    <s v="PYG"/>
    <n v="1219588732"/>
    <n v="1008621050"/>
    <n v="1011117029.8"/>
    <n v="7"/>
  </r>
  <r>
    <s v="CDA"/>
    <x v="7"/>
    <x v="0"/>
    <s v="Financiero"/>
    <s v="Paraguay"/>
    <s v="18/12/2025 15:26:55"/>
    <s v="22/12/2028"/>
    <s v="PYG"/>
    <n v="1219588732"/>
    <n v="1008621050"/>
    <n v="1011117029.8"/>
    <n v="7"/>
  </r>
  <r>
    <s v="CDA"/>
    <x v="7"/>
    <x v="0"/>
    <s v="Financiero"/>
    <s v="Paraguay"/>
    <s v="18/12/2025 15:26:56"/>
    <s v="22/12/2028"/>
    <s v="PYG"/>
    <n v="1219588732"/>
    <n v="1008621050"/>
    <n v="1011117029.8"/>
    <n v="7"/>
  </r>
  <r>
    <s v="CDA"/>
    <x v="7"/>
    <x v="0"/>
    <s v="Financiero"/>
    <s v="Paraguay"/>
    <s v="18/12/2025 15:26:57"/>
    <s v="22/12/2028"/>
    <s v="PYG"/>
    <n v="1219588732"/>
    <n v="1008621050"/>
    <n v="1011117029.8"/>
    <n v="7"/>
  </r>
  <r>
    <s v="CDA"/>
    <x v="7"/>
    <x v="0"/>
    <s v="Financiero"/>
    <s v="Paraguay"/>
    <s v="18/12/2025 15:26:58"/>
    <s v="22/12/2028"/>
    <s v="PYG"/>
    <n v="1219588732"/>
    <n v="1008621050"/>
    <n v="1011117029.8"/>
    <n v="7"/>
  </r>
  <r>
    <s v="CDA"/>
    <x v="7"/>
    <x v="0"/>
    <s v="Financiero"/>
    <s v="Paraguay"/>
    <s v="18/12/2025 15:26:58"/>
    <s v="22/12/2028"/>
    <s v="PYG"/>
    <n v="1219588732"/>
    <n v="1008621050"/>
    <n v="1011117029.8"/>
    <n v="7"/>
  </r>
  <r>
    <s v="CDA"/>
    <x v="7"/>
    <x v="0"/>
    <s v="Financiero"/>
    <s v="Paraguay"/>
    <s v="18/12/2025 15:26:59"/>
    <s v="22/12/2028"/>
    <s v="PYG"/>
    <n v="1219588732"/>
    <n v="1008621050"/>
    <n v="1011117029.8"/>
    <n v="7"/>
  </r>
  <r>
    <s v="CDA"/>
    <x v="7"/>
    <x v="0"/>
    <s v="Financiero"/>
    <s v="Paraguay"/>
    <s v="18/12/2025 15:27:00"/>
    <s v="22/12/2028"/>
    <s v="PYG"/>
    <n v="1219588732"/>
    <n v="1008621050"/>
    <n v="1011117029.8"/>
    <n v="7"/>
  </r>
  <r>
    <s v="CDA"/>
    <x v="7"/>
    <x v="0"/>
    <s v="Financiero"/>
    <s v="Paraguay"/>
    <s v="18/12/2025 15:27:01"/>
    <s v="22/12/2028"/>
    <s v="PYG"/>
    <n v="1219588732"/>
    <n v="1008621050"/>
    <n v="1011117029.8"/>
    <n v="7"/>
  </r>
  <r>
    <s v="CDA"/>
    <x v="7"/>
    <x v="0"/>
    <s v="Financiero"/>
    <s v="Paraguay"/>
    <s v="18/12/2025 15:27:02"/>
    <s v="22/12/2028"/>
    <s v="PYG"/>
    <n v="1219588732"/>
    <n v="1008621050"/>
    <n v="1011117029.8"/>
    <n v="7"/>
  </r>
  <r>
    <s v="CDA"/>
    <x v="7"/>
    <x v="0"/>
    <s v="Financiero"/>
    <s v="Paraguay"/>
    <s v="18/12/2025 15:27:03"/>
    <s v="22/12/2028"/>
    <s v="PYG"/>
    <n v="1219588732"/>
    <n v="1008621050"/>
    <n v="1011117029.8"/>
    <n v="7"/>
  </r>
  <r>
    <s v="CDA"/>
    <x v="7"/>
    <x v="0"/>
    <s v="Financiero"/>
    <s v="Paraguay"/>
    <s v="18/12/2025 15:27:04"/>
    <s v="22/12/2028"/>
    <s v="PYG"/>
    <n v="1219588732"/>
    <n v="1008621050"/>
    <n v="1011117029.8"/>
    <n v="7"/>
  </r>
  <r>
    <s v="CDA"/>
    <x v="7"/>
    <x v="0"/>
    <s v="Financiero"/>
    <s v="Paraguay"/>
    <s v="18/12/2025 15:27:05"/>
    <s v="22/12/2028"/>
    <s v="PYG"/>
    <n v="1219588732"/>
    <n v="1008621050"/>
    <n v="1011117029.8"/>
    <n v="7"/>
  </r>
  <r>
    <s v="CDA"/>
    <x v="7"/>
    <x v="0"/>
    <s v="Financiero"/>
    <s v="Paraguay"/>
    <s v="18/12/2025 15:29:56"/>
    <s v="22/12/2028"/>
    <s v="PYG"/>
    <n v="1219588732"/>
    <n v="1008621050"/>
    <n v="1011117029.8"/>
    <n v="7"/>
  </r>
  <r>
    <s v="CDA"/>
    <x v="7"/>
    <x v="0"/>
    <s v="Financiero"/>
    <s v="Paraguay"/>
    <s v="18/12/2025 15:29:57"/>
    <s v="22/12/2028"/>
    <s v="PYG"/>
    <n v="1219588732"/>
    <n v="1008621050"/>
    <n v="1011117029.8"/>
    <n v="7"/>
  </r>
  <r>
    <s v="CDA"/>
    <x v="7"/>
    <x v="0"/>
    <s v="Financiero"/>
    <s v="Paraguay"/>
    <s v="18/12/2025 15:29:58"/>
    <s v="22/12/2028"/>
    <s v="PYG"/>
    <n v="1219588732"/>
    <n v="1008621050"/>
    <n v="1011117029.8"/>
    <n v="7"/>
  </r>
  <r>
    <s v="CDA"/>
    <x v="7"/>
    <x v="0"/>
    <s v="Financiero"/>
    <s v="Paraguay"/>
    <s v="18/12/2025 15:29:59"/>
    <s v="22/12/2028"/>
    <s v="PYG"/>
    <n v="1219588732"/>
    <n v="1008621050"/>
    <n v="1011117029.8"/>
    <n v="7"/>
  </r>
  <r>
    <s v="CDA"/>
    <x v="7"/>
    <x v="0"/>
    <s v="Financiero"/>
    <s v="Paraguay"/>
    <s v="18/12/2025 15:30:00"/>
    <s v="22/12/2028"/>
    <s v="PYG"/>
    <n v="1219588732"/>
    <n v="1008621050"/>
    <n v="1011117029.8"/>
    <n v="7"/>
  </r>
  <r>
    <s v="CDA"/>
    <x v="7"/>
    <x v="0"/>
    <s v="Financiero"/>
    <s v="Paraguay"/>
    <s v="18/12/2025 15:30:01"/>
    <s v="22/12/2028"/>
    <s v="PYG"/>
    <n v="1219588732"/>
    <n v="1008621050"/>
    <n v="1011117029.8"/>
    <n v="7"/>
  </r>
  <r>
    <s v="CDA"/>
    <x v="7"/>
    <x v="0"/>
    <s v="Financiero"/>
    <s v="Paraguay"/>
    <s v="18/12/2025 15:30:02"/>
    <s v="22/12/2028"/>
    <s v="PYG"/>
    <n v="1219588732"/>
    <n v="1008621050"/>
    <n v="1011117029.8"/>
    <n v="7"/>
  </r>
  <r>
    <s v="CDA"/>
    <x v="7"/>
    <x v="0"/>
    <s v="Financiero"/>
    <s v="Paraguay"/>
    <s v="18/12/2025 15:30:03"/>
    <s v="22/12/2028"/>
    <s v="PYG"/>
    <n v="1219588732"/>
    <n v="1008621050"/>
    <n v="1011117029.8"/>
    <n v="7"/>
  </r>
  <r>
    <s v="CDA"/>
    <x v="7"/>
    <x v="0"/>
    <s v="Financiero"/>
    <s v="Paraguay"/>
    <s v="18/12/2025 15:30:04"/>
    <s v="22/12/2028"/>
    <s v="PYG"/>
    <n v="1219588732"/>
    <n v="1008621050"/>
    <n v="1011117029.8"/>
    <n v="7"/>
  </r>
  <r>
    <s v="CDA"/>
    <x v="7"/>
    <x v="0"/>
    <s v="Financiero"/>
    <s v="Paraguay"/>
    <s v="18/12/2025 15:30:05"/>
    <s v="22/12/2028"/>
    <s v="PYG"/>
    <n v="1219588732"/>
    <n v="1008621050"/>
    <n v="1011117029.8"/>
    <n v="7"/>
  </r>
  <r>
    <s v="CDA"/>
    <x v="7"/>
    <x v="0"/>
    <s v="Financiero"/>
    <s v="Paraguay"/>
    <s v="18/12/2025 15:30:06"/>
    <s v="22/12/2028"/>
    <s v="PYG"/>
    <n v="1219588732"/>
    <n v="1008621050"/>
    <n v="1011117029.8"/>
    <n v="7"/>
  </r>
  <r>
    <s v="CDA"/>
    <x v="7"/>
    <x v="0"/>
    <s v="Financiero"/>
    <s v="Paraguay"/>
    <s v="18/12/2025 15:30:07"/>
    <s v="22/12/2028"/>
    <s v="PYG"/>
    <n v="1219588732"/>
    <n v="1008621050"/>
    <n v="1011117029.8"/>
    <n v="7"/>
  </r>
  <r>
    <s v="CDA"/>
    <x v="7"/>
    <x v="0"/>
    <s v="Financiero"/>
    <s v="Paraguay"/>
    <s v="18/12/2025 15:30:08"/>
    <s v="22/12/2028"/>
    <s v="PYG"/>
    <n v="1219588732"/>
    <n v="1008621050"/>
    <n v="1011117029.8"/>
    <n v="7"/>
  </r>
  <r>
    <s v="CDA"/>
    <x v="7"/>
    <x v="0"/>
    <s v="Financiero"/>
    <s v="Paraguay"/>
    <s v="18/12/2025 15:30:08"/>
    <s v="22/12/2028"/>
    <s v="PYG"/>
    <n v="1219588732"/>
    <n v="1008621050"/>
    <n v="1011117029.8"/>
    <n v="7"/>
  </r>
  <r>
    <s v="CDA"/>
    <x v="7"/>
    <x v="0"/>
    <s v="Financiero"/>
    <s v="Paraguay"/>
    <s v="18/12/2025 15:30:09"/>
    <s v="22/12/2028"/>
    <s v="PYG"/>
    <n v="1219588732"/>
    <n v="1008621050"/>
    <n v="1011117029.8"/>
    <n v="7"/>
  </r>
  <r>
    <s v="BONOS FINANCIEROS"/>
    <x v="7"/>
    <x v="0"/>
    <s v="Financiero"/>
    <s v="Paraguay"/>
    <s v="19/12/2025 12:42:07"/>
    <s v="20/12/2027"/>
    <s v="PYG"/>
    <n v="605143835"/>
    <n v="500000000"/>
    <n v="501685013.63999999"/>
    <n v="10.5"/>
  </r>
  <r>
    <s v="BONOS FINANCIEROS"/>
    <x v="7"/>
    <x v="0"/>
    <s v="Financiero"/>
    <s v="Paraguay"/>
    <s v="19/12/2025 12:47:03"/>
    <s v="20/12/2027"/>
    <s v="PYG"/>
    <n v="605143835"/>
    <n v="500000000"/>
    <n v="501685013.63999999"/>
    <n v="10.5"/>
  </r>
  <r>
    <s v="BONOS FINANCIEROS"/>
    <x v="7"/>
    <x v="0"/>
    <s v="Financiero"/>
    <s v="Paraguay"/>
    <s v="19/12/2025 12:47:04"/>
    <s v="20/12/2027"/>
    <s v="PYG"/>
    <n v="605143835"/>
    <n v="500000000"/>
    <n v="501685013.63999999"/>
    <n v="10.5"/>
  </r>
  <r>
    <s v="BONOS FINANCIEROS"/>
    <x v="7"/>
    <x v="0"/>
    <s v="Financiero"/>
    <s v="Paraguay"/>
    <s v="19/12/2025 12:47:05"/>
    <s v="20/12/2027"/>
    <s v="PYG"/>
    <n v="605143835"/>
    <n v="500000000"/>
    <n v="501685013.63999999"/>
    <n v="10.5"/>
  </r>
  <r>
    <s v="BONOS FINANCIEROS"/>
    <x v="7"/>
    <x v="0"/>
    <s v="Financiero"/>
    <s v="Paraguay"/>
    <s v="19/12/2025 12:47:06"/>
    <s v="20/12/2027"/>
    <s v="PYG"/>
    <n v="605143835"/>
    <n v="500000000"/>
    <n v="501685013.63999999"/>
    <n v="10.5"/>
  </r>
  <r>
    <s v="BONOS FINANCIEROS"/>
    <x v="7"/>
    <x v="0"/>
    <s v="Financiero"/>
    <s v="Paraguay"/>
    <s v="19/12/2025 12:47:07"/>
    <s v="20/12/2027"/>
    <s v="PYG"/>
    <n v="605143835"/>
    <n v="500000000"/>
    <n v="501685013.63999999"/>
    <n v="10.5"/>
  </r>
  <r>
    <s v="BONOS FINANCIEROS"/>
    <x v="7"/>
    <x v="0"/>
    <s v="Financiero"/>
    <s v="Paraguay"/>
    <s v="19/12/2025 12:47:08"/>
    <s v="20/12/2027"/>
    <s v="PYG"/>
    <n v="605143835"/>
    <n v="500000000"/>
    <n v="501685013.63999999"/>
    <n v="10.5"/>
  </r>
  <r>
    <s v="BONOS FINANCIEROS"/>
    <x v="7"/>
    <x v="0"/>
    <s v="Financiero"/>
    <s v="Paraguay"/>
    <s v="23/12/2025 13:45:28"/>
    <s v="16/04/2026"/>
    <s v="PYG"/>
    <n v="466155616"/>
    <n v="453516164"/>
    <n v="454391852.41000003"/>
    <n v="9"/>
  </r>
  <r>
    <s v="BONOS FINANCIEROS"/>
    <x v="7"/>
    <x v="0"/>
    <s v="Financiero"/>
    <s v="Paraguay"/>
    <s v="30/12/2025 10:43:40"/>
    <s v="12/09/2028"/>
    <s v="PYG"/>
    <n v="2420383562"/>
    <n v="2041808219"/>
    <n v="2042192808.1700001"/>
    <n v="7"/>
  </r>
  <r>
    <s v="CDA"/>
    <x v="8"/>
    <x v="0"/>
    <s v="Financiero"/>
    <s v="Paraguay"/>
    <s v="27/02/2024 17:45:20"/>
    <s v="01/03/2027"/>
    <s v="PYG"/>
    <n v="2472290411"/>
    <n v="2000000000"/>
    <n v="2131239444.74"/>
    <n v="7.85"/>
  </r>
  <r>
    <s v="CDA"/>
    <x v="8"/>
    <x v="0"/>
    <s v="Financiero"/>
    <s v="Paraguay"/>
    <s v="27/02/2024 17:45:21"/>
    <s v="01/03/2027"/>
    <s v="PYG"/>
    <n v="2472290411"/>
    <n v="2000000000"/>
    <n v="2131239444.74"/>
    <n v="7.85"/>
  </r>
  <r>
    <s v="CDA"/>
    <x v="8"/>
    <x v="0"/>
    <s v="Financiero"/>
    <s v="Paraguay"/>
    <s v="27/02/2024 17:50:05"/>
    <s v="01/03/2027"/>
    <s v="PYG"/>
    <n v="1236145205"/>
    <n v="1000000000"/>
    <n v="1065619722.5599999"/>
    <n v="7.85"/>
  </r>
  <r>
    <s v="CDA"/>
    <x v="8"/>
    <x v="0"/>
    <s v="Financiero"/>
    <s v="Paraguay"/>
    <s v="27/02/2024 17:50:06"/>
    <s v="01/03/2027"/>
    <s v="PYG"/>
    <n v="1236145205"/>
    <n v="1000000000"/>
    <n v="1065619722.5599999"/>
    <n v="7.85"/>
  </r>
  <r>
    <s v="CDA"/>
    <x v="8"/>
    <x v="0"/>
    <s v="Financiero"/>
    <s v="Paraguay"/>
    <s v="27/02/2024 17:50:06"/>
    <s v="01/03/2027"/>
    <s v="PYG"/>
    <n v="1236145205"/>
    <n v="1000000000"/>
    <n v="1065619722.5599999"/>
    <n v="7.85"/>
  </r>
  <r>
    <s v="CDA"/>
    <x v="8"/>
    <x v="0"/>
    <s v="Financiero"/>
    <s v="Paraguay"/>
    <s v="27/02/2024 17:50:07"/>
    <s v="01/03/2027"/>
    <s v="PYG"/>
    <n v="1236145205"/>
    <n v="1000000000"/>
    <n v="1065619722.5599999"/>
    <n v="7.85"/>
  </r>
  <r>
    <s v="CDA"/>
    <x v="8"/>
    <x v="0"/>
    <s v="Financiero"/>
    <s v="Paraguay"/>
    <s v="27/02/2024 17:50:08"/>
    <s v="01/03/2027"/>
    <s v="PYG"/>
    <n v="1236145205"/>
    <n v="1000000000"/>
    <n v="1065619722.5599999"/>
    <n v="7.85"/>
  </r>
  <r>
    <s v="CDA"/>
    <x v="8"/>
    <x v="0"/>
    <s v="Financiero"/>
    <s v="Paraguay"/>
    <s v="27/02/2024 17:52:24"/>
    <s v="01/03/2027"/>
    <s v="PYG"/>
    <n v="1236145205"/>
    <n v="1000000000"/>
    <n v="1065619722.5599999"/>
    <n v="7.85"/>
  </r>
  <r>
    <s v="CDA"/>
    <x v="8"/>
    <x v="0"/>
    <s v="Financiero"/>
    <s v="Paraguay"/>
    <s v="27/02/2024 17:52:42"/>
    <s v="01/03/2027"/>
    <s v="PYG"/>
    <n v="1236145205"/>
    <n v="1000000000"/>
    <n v="1065619722.5599999"/>
    <n v="7.85"/>
  </r>
  <r>
    <s v="CDA"/>
    <x v="8"/>
    <x v="0"/>
    <s v="Financiero"/>
    <s v="Paraguay"/>
    <s v="27/02/2024 17:52:43"/>
    <s v="01/03/2027"/>
    <s v="PYG"/>
    <n v="1236145205"/>
    <n v="1000000000"/>
    <n v="1065619722.5599999"/>
    <n v="7.85"/>
  </r>
  <r>
    <s v="CDA"/>
    <x v="8"/>
    <x v="0"/>
    <s v="Financiero"/>
    <s v="Paraguay"/>
    <s v="27/02/2024 17:52:44"/>
    <s v="01/03/2027"/>
    <s v="PYG"/>
    <n v="1236145205"/>
    <n v="1000000000"/>
    <n v="1065619722.5599999"/>
    <n v="7.85"/>
  </r>
  <r>
    <s v="CDA"/>
    <x v="8"/>
    <x v="0"/>
    <s v="Financiero"/>
    <s v="Paraguay"/>
    <s v="27/02/2024 17:52:45"/>
    <s v="01/03/2027"/>
    <s v="PYG"/>
    <n v="1236145205"/>
    <n v="1000000000"/>
    <n v="1065619722.5599999"/>
    <n v="7.85"/>
  </r>
  <r>
    <s v="CDA"/>
    <x v="8"/>
    <x v="0"/>
    <s v="Financiero"/>
    <s v="Paraguay"/>
    <s v="27/02/2024 17:52:46"/>
    <s v="01/03/2027"/>
    <s v="PYG"/>
    <n v="1236145205"/>
    <n v="1000000000"/>
    <n v="1065619722.5599999"/>
    <n v="7.85"/>
  </r>
  <r>
    <s v="CDA"/>
    <x v="8"/>
    <x v="0"/>
    <s v="Financiero"/>
    <s v="Paraguay"/>
    <s v="27/02/2024 17:52:47"/>
    <s v="01/03/2027"/>
    <s v="PYG"/>
    <n v="1236145205"/>
    <n v="1000000000"/>
    <n v="1065619722.5599999"/>
    <n v="7.85"/>
  </r>
  <r>
    <s v="CDA"/>
    <x v="8"/>
    <x v="0"/>
    <s v="Financiero"/>
    <s v="Paraguay"/>
    <s v="27/02/2024 17:52:48"/>
    <s v="01/03/2027"/>
    <s v="PYG"/>
    <n v="1236145205"/>
    <n v="1000000000"/>
    <n v="1065619722.5599999"/>
    <n v="7.85"/>
  </r>
  <r>
    <s v="CDA"/>
    <x v="8"/>
    <x v="0"/>
    <s v="Financiero"/>
    <s v="Paraguay"/>
    <s v="27/02/2024 17:52:49"/>
    <s v="01/03/2027"/>
    <s v="PYG"/>
    <n v="1236145205"/>
    <n v="1000000000"/>
    <n v="1065619722.5599999"/>
    <n v="7.85"/>
  </r>
  <r>
    <s v="CDA"/>
    <x v="8"/>
    <x v="0"/>
    <s v="Financiero"/>
    <s v="Paraguay"/>
    <s v="27/02/2024 17:52:50"/>
    <s v="01/03/2027"/>
    <s v="PYG"/>
    <n v="1236145205"/>
    <n v="1000000000"/>
    <n v="1065619722.5599999"/>
    <n v="7.85"/>
  </r>
  <r>
    <s v="CDA"/>
    <x v="8"/>
    <x v="0"/>
    <s v="Financiero"/>
    <s v="Paraguay"/>
    <s v="27/02/2024 17:53:38"/>
    <s v="01/03/2027"/>
    <s v="PYG"/>
    <n v="1236145205"/>
    <n v="1000000000"/>
    <n v="1065619722.5599999"/>
    <n v="7.85"/>
  </r>
  <r>
    <s v="CDA"/>
    <x v="8"/>
    <x v="0"/>
    <s v="Financiero"/>
    <s v="Paraguay"/>
    <s v="27/02/2024 17:53:49"/>
    <s v="01/03/2027"/>
    <s v="PYG"/>
    <n v="1236145205"/>
    <n v="1000000000"/>
    <n v="1065619722.5599999"/>
    <n v="7.85"/>
  </r>
  <r>
    <s v="CDA"/>
    <x v="8"/>
    <x v="0"/>
    <s v="Financiero"/>
    <s v="Paraguay"/>
    <s v="27/02/2024 17:53:50"/>
    <s v="01/03/2027"/>
    <s v="PYG"/>
    <n v="1236145205"/>
    <n v="1000000000"/>
    <n v="1065619722.5599999"/>
    <n v="7.85"/>
  </r>
  <r>
    <s v="CDA"/>
    <x v="8"/>
    <x v="0"/>
    <s v="Financiero"/>
    <s v="Paraguay"/>
    <s v="27/02/2024 17:53:51"/>
    <s v="01/03/2027"/>
    <s v="PYG"/>
    <n v="1236145205"/>
    <n v="1000000000"/>
    <n v="1065619722.5599999"/>
    <n v="7.85"/>
  </r>
  <r>
    <s v="CDA"/>
    <x v="8"/>
    <x v="0"/>
    <s v="Financiero"/>
    <s v="Paraguay"/>
    <s v="27/02/2024 17:53:52"/>
    <s v="01/03/2027"/>
    <s v="PYG"/>
    <n v="1236145205"/>
    <n v="1000000000"/>
    <n v="1065619722.5599999"/>
    <n v="7.85"/>
  </r>
  <r>
    <s v="CDA"/>
    <x v="8"/>
    <x v="0"/>
    <s v="Financiero"/>
    <s v="Paraguay"/>
    <s v="27/02/2024 17:53:53"/>
    <s v="01/03/2027"/>
    <s v="PYG"/>
    <n v="1236145205"/>
    <n v="1000000000"/>
    <n v="1065619722.5599999"/>
    <n v="7.85"/>
  </r>
  <r>
    <s v="CDA"/>
    <x v="8"/>
    <x v="0"/>
    <s v="Financiero"/>
    <s v="Paraguay"/>
    <s v="27/02/2024 17:53:54"/>
    <s v="01/03/2027"/>
    <s v="PYG"/>
    <n v="1236145205"/>
    <n v="1000000000"/>
    <n v="1065619722.5599999"/>
    <n v="7.85"/>
  </r>
  <r>
    <s v="CDA"/>
    <x v="8"/>
    <x v="0"/>
    <s v="Financiero"/>
    <s v="Paraguay"/>
    <s v="27/02/2024 17:53:55"/>
    <s v="01/03/2027"/>
    <s v="PYG"/>
    <n v="1236145205"/>
    <n v="1000000000"/>
    <n v="1065619722.5599999"/>
    <n v="7.85"/>
  </r>
  <r>
    <s v="CDA"/>
    <x v="8"/>
    <x v="0"/>
    <s v="Financiero"/>
    <s v="Paraguay"/>
    <s v="27/02/2024 17:53:55"/>
    <s v="01/03/2027"/>
    <s v="PYG"/>
    <n v="1236145205"/>
    <n v="1000000000"/>
    <n v="1065619722.5599999"/>
    <n v="7.85"/>
  </r>
  <r>
    <s v="CDA"/>
    <x v="8"/>
    <x v="0"/>
    <s v="Financiero"/>
    <s v="Paraguay"/>
    <s v="27/02/2024 17:53:56"/>
    <s v="01/03/2027"/>
    <s v="PYG"/>
    <n v="1236145205"/>
    <n v="1000000000"/>
    <n v="1065619722.5599999"/>
    <n v="7.85"/>
  </r>
  <r>
    <s v="CDA"/>
    <x v="8"/>
    <x v="0"/>
    <s v="Financiero"/>
    <s v="Paraguay"/>
    <s v="30/04/2024 12:17:58"/>
    <s v="01/03/2027"/>
    <s v="PYG"/>
    <n v="1236145205"/>
    <n v="1013127931"/>
    <n v="1065619722.5599999"/>
    <n v="7.85"/>
  </r>
  <r>
    <s v="CDA"/>
    <x v="8"/>
    <x v="0"/>
    <s v="Financiero"/>
    <s v="Paraguay"/>
    <s v="27/05/2024 09:40:30"/>
    <s v="01/03/2027"/>
    <s v="PYG"/>
    <n v="1236145205"/>
    <n v="1018806814"/>
    <n v="1065619722.5599999"/>
    <n v="7.85"/>
  </r>
  <r>
    <s v="CDA"/>
    <x v="8"/>
    <x v="0"/>
    <s v="Financiero"/>
    <s v="Paraguay"/>
    <s v="13/06/2024 17:13:44"/>
    <s v="01/03/2027"/>
    <s v="PYG"/>
    <n v="1236145205"/>
    <n v="1022398726"/>
    <n v="1065619722.5599999"/>
    <n v="7.85"/>
  </r>
  <r>
    <s v="CDA"/>
    <x v="8"/>
    <x v="0"/>
    <s v="Financiero"/>
    <s v="Paraguay"/>
    <s v="12/11/2024 09:32:48"/>
    <s v="01/03/2027"/>
    <s v="PYG"/>
    <n v="2472290411"/>
    <n v="2110132691"/>
    <n v="2131222102.9400001"/>
    <n v="7.85"/>
  </r>
  <r>
    <s v="CDA"/>
    <x v="8"/>
    <x v="0"/>
    <s v="Financiero"/>
    <s v="Paraguay"/>
    <s v="12/11/2024 09:42:52"/>
    <s v="01/03/2027"/>
    <s v="PYG"/>
    <n v="2472290411"/>
    <n v="2110132691"/>
    <n v="2131222102.9400001"/>
    <n v="7.85"/>
  </r>
  <r>
    <s v="CDA"/>
    <x v="8"/>
    <x v="0"/>
    <s v="Financiero"/>
    <s v="Paraguay"/>
    <s v="27/11/2024 09:35:15"/>
    <s v="01/03/2027"/>
    <s v="PYG"/>
    <n v="2472290411"/>
    <n v="2116696243"/>
    <n v="2131222103.25"/>
    <n v="7.85"/>
  </r>
  <r>
    <s v="CDA"/>
    <x v="8"/>
    <x v="0"/>
    <s v="Financiero"/>
    <s v="Paraguay"/>
    <s v="27/11/2024 09:38:46"/>
    <s v="01/03/2027"/>
    <s v="PYG"/>
    <n v="2472290411"/>
    <n v="2116696243"/>
    <n v="2131222103.25"/>
    <n v="7.85"/>
  </r>
  <r>
    <s v="CDA"/>
    <x v="8"/>
    <x v="0"/>
    <s v="Financiero"/>
    <s v="Paraguay"/>
    <s v="27/11/2024 09:38:48"/>
    <s v="01/03/2027"/>
    <s v="PYG"/>
    <n v="2472290411"/>
    <n v="2116696243"/>
    <n v="2131222103.25"/>
    <n v="7.85"/>
  </r>
  <r>
    <s v="CDA"/>
    <x v="8"/>
    <x v="0"/>
    <s v="Financiero"/>
    <s v="Paraguay"/>
    <s v="27/11/2024 09:38:49"/>
    <s v="01/03/2027"/>
    <s v="PYG"/>
    <n v="2472290411"/>
    <n v="2116696243"/>
    <n v="2131222103.25"/>
    <n v="7.85"/>
  </r>
  <r>
    <s v="CDA"/>
    <x v="8"/>
    <x v="0"/>
    <s v="Financiero"/>
    <s v="Paraguay"/>
    <s v="04/08/2025 16:42:38"/>
    <s v="14/09/2026"/>
    <s v="PYG"/>
    <n v="1124841095"/>
    <n v="1032888917"/>
    <n v="1024467634.89"/>
    <n v="8.25"/>
  </r>
  <r>
    <s v="CDA"/>
    <x v="8"/>
    <x v="0"/>
    <s v="Financiero"/>
    <s v="Paraguay"/>
    <s v="04/08/2025 16:50:19"/>
    <s v="14/09/2026"/>
    <s v="PYG"/>
    <n v="1124841095"/>
    <n v="1032888917"/>
    <n v="1024467634.89"/>
    <n v="8.25"/>
  </r>
  <r>
    <s v="CDA"/>
    <x v="8"/>
    <x v="0"/>
    <s v="Financiero"/>
    <s v="Paraguay"/>
    <s v="04/08/2025 16:50:22"/>
    <s v="14/09/2026"/>
    <s v="PYG"/>
    <n v="1124841095"/>
    <n v="1032888917"/>
    <n v="1024467634.89"/>
    <n v="8.25"/>
  </r>
  <r>
    <s v="CDA"/>
    <x v="8"/>
    <x v="0"/>
    <s v="Financiero"/>
    <s v="Paraguay"/>
    <s v="04/08/2025 16:50:23"/>
    <s v="14/09/2026"/>
    <s v="PYG"/>
    <n v="1124841095"/>
    <n v="1032888917"/>
    <n v="1024467634.89"/>
    <n v="8.25"/>
  </r>
  <r>
    <s v="CDA"/>
    <x v="8"/>
    <x v="0"/>
    <s v="Financiero"/>
    <s v="Paraguay"/>
    <s v="04/08/2025 16:50:25"/>
    <s v="14/09/2026"/>
    <s v="PYG"/>
    <n v="1124841095"/>
    <n v="1032888917"/>
    <n v="1024467634.89"/>
    <n v="8.25"/>
  </r>
  <r>
    <s v="CDA"/>
    <x v="8"/>
    <x v="0"/>
    <s v="Financiero"/>
    <s v="Paraguay"/>
    <s v="04/08/2025 16:50:26"/>
    <s v="14/09/2026"/>
    <s v="PYG"/>
    <n v="1124841095"/>
    <n v="1032888917"/>
    <n v="1024467634.89"/>
    <n v="8.25"/>
  </r>
  <r>
    <s v="CDA"/>
    <x v="8"/>
    <x v="0"/>
    <s v="Financiero"/>
    <s v="Paraguay"/>
    <s v="04/08/2025 16:52:40"/>
    <s v="05/04/2027"/>
    <s v="PYG"/>
    <n v="1147804932"/>
    <n v="1011238967"/>
    <n v="1007524883.42"/>
    <n v="8.25"/>
  </r>
  <r>
    <s v="CDA"/>
    <x v="8"/>
    <x v="0"/>
    <s v="Financiero"/>
    <s v="Paraguay"/>
    <s v="04/08/2025 16:55:49"/>
    <s v="05/04/2027"/>
    <s v="PYG"/>
    <n v="1147804932"/>
    <n v="1011238967"/>
    <n v="1007524883.42"/>
    <n v="8.25"/>
  </r>
  <r>
    <s v="CDA"/>
    <x v="8"/>
    <x v="0"/>
    <s v="Financiero"/>
    <s v="Paraguay"/>
    <s v="04/08/2025 16:55:50"/>
    <s v="05/04/2027"/>
    <s v="PYG"/>
    <n v="1147804932"/>
    <n v="1011238967"/>
    <n v="1007524883.42"/>
    <n v="8.25"/>
  </r>
  <r>
    <s v="CDA"/>
    <x v="8"/>
    <x v="0"/>
    <s v="Financiero"/>
    <s v="Paraguay"/>
    <s v="04/08/2025 16:55:51"/>
    <s v="05/04/2027"/>
    <s v="PYG"/>
    <n v="1147804932"/>
    <n v="1011238967"/>
    <n v="1007524883.42"/>
    <n v="8.25"/>
  </r>
  <r>
    <s v="CDA"/>
    <x v="8"/>
    <x v="0"/>
    <s v="Financiero"/>
    <s v="Paraguay"/>
    <s v="18/08/2025 15:36:45"/>
    <s v="01/03/2027"/>
    <s v="PYG"/>
    <n v="2314860274"/>
    <n v="2072477156"/>
    <n v="2131222103.25"/>
    <n v="7.85"/>
  </r>
  <r>
    <s v="CDA"/>
    <x v="8"/>
    <x v="0"/>
    <s v="Financiero"/>
    <s v="Paraguay"/>
    <s v="18/08/2025 15:39:51"/>
    <s v="01/03/2027"/>
    <s v="PYG"/>
    <n v="2314860274"/>
    <n v="2072477156"/>
    <n v="2131222103.25"/>
    <n v="7.85"/>
  </r>
  <r>
    <s v="CDA"/>
    <x v="9"/>
    <x v="0"/>
    <s v="Financiero"/>
    <s v="Paraguay"/>
    <s v="17/12/2025 11:35:03"/>
    <s v="14/12/2028"/>
    <s v="PYG"/>
    <n v="1331500000"/>
    <n v="1027600430"/>
    <n v="1031499069.36"/>
    <n v="10"/>
  </r>
  <r>
    <s v="CDA"/>
    <x v="9"/>
    <x v="0"/>
    <s v="Financiero"/>
    <s v="Paraguay"/>
    <s v="17/12/2025 11:38:36"/>
    <s v="14/12/2028"/>
    <s v="PYG"/>
    <n v="1331500000"/>
    <n v="1027600430"/>
    <n v="1031499069.36"/>
    <n v="10"/>
  </r>
  <r>
    <s v="CDA"/>
    <x v="9"/>
    <x v="0"/>
    <s v="Financiero"/>
    <s v="Paraguay"/>
    <s v="17/12/2025 11:38:37"/>
    <s v="14/12/2028"/>
    <s v="PYG"/>
    <n v="1331500000"/>
    <n v="1027600430"/>
    <n v="1031499069.36"/>
    <n v="10"/>
  </r>
  <r>
    <s v="CDA"/>
    <x v="9"/>
    <x v="0"/>
    <s v="Financiero"/>
    <s v="Paraguay"/>
    <s v="17/12/2025 11:38:38"/>
    <s v="14/12/2028"/>
    <s v="PYG"/>
    <n v="1331500000"/>
    <n v="1027600430"/>
    <n v="1031499069.36"/>
    <n v="10"/>
  </r>
  <r>
    <s v="CDA"/>
    <x v="9"/>
    <x v="0"/>
    <s v="Financiero"/>
    <s v="Paraguay"/>
    <s v="17/12/2025 11:38:39"/>
    <s v="14/12/2028"/>
    <s v="PYG"/>
    <n v="1331500000"/>
    <n v="1027600430"/>
    <n v="1031499069.36"/>
    <n v="10"/>
  </r>
  <r>
    <s v="CDA"/>
    <x v="9"/>
    <x v="0"/>
    <s v="Financiero"/>
    <s v="Paraguay"/>
    <s v="17/12/2025 11:38:40"/>
    <s v="14/12/2028"/>
    <s v="PYG"/>
    <n v="1331500000"/>
    <n v="1027600430"/>
    <n v="1031499069.36"/>
    <n v="10"/>
  </r>
  <r>
    <s v="CDA"/>
    <x v="9"/>
    <x v="0"/>
    <s v="Financiero"/>
    <s v="Paraguay"/>
    <s v="17/12/2025 11:38:41"/>
    <s v="14/12/2028"/>
    <s v="PYG"/>
    <n v="1331500000"/>
    <n v="1027600430"/>
    <n v="1031499069.36"/>
    <n v="10"/>
  </r>
  <r>
    <s v="CDA"/>
    <x v="9"/>
    <x v="0"/>
    <s v="Financiero"/>
    <s v="Paraguay"/>
    <s v="17/12/2025 11:38:42"/>
    <s v="14/12/2028"/>
    <s v="PYG"/>
    <n v="1331500000"/>
    <n v="1027600430"/>
    <n v="1031499069.36"/>
    <n v="10"/>
  </r>
  <r>
    <s v="CDA"/>
    <x v="9"/>
    <x v="0"/>
    <s v="Financiero"/>
    <s v="Paraguay"/>
    <s v="17/12/2025 11:38:43"/>
    <s v="14/12/2028"/>
    <s v="PYG"/>
    <n v="1331500000"/>
    <n v="1027600430"/>
    <n v="1031499069.36"/>
    <n v="10"/>
  </r>
  <r>
    <s v="CDA"/>
    <x v="9"/>
    <x v="0"/>
    <s v="Financiero"/>
    <s v="Paraguay"/>
    <s v="17/12/2025 11:38:43"/>
    <s v="14/12/2028"/>
    <s v="PYG"/>
    <n v="1331500000"/>
    <n v="1027600430"/>
    <n v="1031499069.36"/>
    <n v="10"/>
  </r>
  <r>
    <s v="CDA"/>
    <x v="9"/>
    <x v="0"/>
    <s v="Financiero"/>
    <s v="Paraguay"/>
    <s v="17/12/2025 11:38:45"/>
    <s v="14/12/2028"/>
    <s v="PYG"/>
    <n v="1331500000"/>
    <n v="1027600430"/>
    <n v="1031499069.36"/>
    <n v="10"/>
  </r>
  <r>
    <s v="CDA"/>
    <x v="9"/>
    <x v="0"/>
    <s v="Financiero"/>
    <s v="Paraguay"/>
    <s v="17/12/2025 11:38:46"/>
    <s v="14/12/2028"/>
    <s v="PYG"/>
    <n v="1331500000"/>
    <n v="1027600430"/>
    <n v="1031499069.36"/>
    <n v="10"/>
  </r>
  <r>
    <s v="CDA"/>
    <x v="9"/>
    <x v="0"/>
    <s v="Financiero"/>
    <s v="Paraguay"/>
    <s v="17/12/2025 11:38:46"/>
    <s v="14/12/2028"/>
    <s v="PYG"/>
    <n v="1331500000"/>
    <n v="1027600430"/>
    <n v="1031499069.36"/>
    <n v="10"/>
  </r>
  <r>
    <s v="BONOS"/>
    <x v="10"/>
    <x v="0"/>
    <s v="Financiero"/>
    <s v="Paraguay"/>
    <s v="24/07/2023 16:43:57"/>
    <s v="28/07/2026"/>
    <s v="PYG"/>
    <n v="1140328013"/>
    <n v="970000000"/>
    <n v="501020465.88999999"/>
    <n v="7.75"/>
  </r>
  <r>
    <s v="BONOS"/>
    <x v="10"/>
    <x v="0"/>
    <s v="Financiero"/>
    <s v="Paraguay"/>
    <s v="04/12/2024 09:31:16"/>
    <s v="11/12/2028"/>
    <s v="PYG"/>
    <n v="1147118151"/>
    <n v="1000000000"/>
    <n v="752905337.34000003"/>
    <n v="6.5"/>
  </r>
  <r>
    <s v="BONOS"/>
    <x v="10"/>
    <x v="0"/>
    <s v="Financiero"/>
    <s v="Paraguay"/>
    <s v="14/04/2025 11:14:55"/>
    <s v="17/04/2030"/>
    <s v="PYG"/>
    <n v="1200431203"/>
    <n v="1000000002"/>
    <n v="1013004221.34"/>
    <n v="6.65"/>
  </r>
  <r>
    <s v="BONOS"/>
    <x v="11"/>
    <x v="0"/>
    <s v="Comercial"/>
    <s v="Paraguay"/>
    <s v="24/07/2025 09:17:40"/>
    <s v="12/05/2028"/>
    <s v="PYG"/>
    <n v="1256630139"/>
    <n v="1018397260"/>
    <n v="1013239988.9"/>
    <n v="8.5"/>
  </r>
  <r>
    <s v="BONOS"/>
    <x v="11"/>
    <x v="0"/>
    <s v="Comercial"/>
    <s v="Paraguay"/>
    <s v="24/07/2025 09:19:25"/>
    <s v="12/05/2028"/>
    <s v="PYG"/>
    <n v="1256630139"/>
    <n v="1018397260"/>
    <n v="1013239988.9"/>
    <n v="8.5"/>
  </r>
  <r>
    <s v="BONOS"/>
    <x v="11"/>
    <x v="0"/>
    <s v="Comercial"/>
    <s v="Paraguay"/>
    <s v="24/07/2025 09:19:26"/>
    <s v="12/05/2028"/>
    <s v="PYG"/>
    <n v="1256630139"/>
    <n v="1018397260"/>
    <n v="1013239988.9"/>
    <n v="8.5"/>
  </r>
  <r>
    <s v="BONOS"/>
    <x v="11"/>
    <x v="0"/>
    <s v="Comercial"/>
    <s v="Paraguay"/>
    <s v="24/07/2025 09:19:27"/>
    <s v="12/05/2028"/>
    <s v="PYG"/>
    <n v="1256630139"/>
    <n v="1018397260"/>
    <n v="1013239988.9"/>
    <n v="8.5"/>
  </r>
  <r>
    <s v="BONOS"/>
    <x v="11"/>
    <x v="0"/>
    <s v="Comercial"/>
    <s v="Paraguay"/>
    <s v="24/07/2025 09:19:28"/>
    <s v="12/05/2028"/>
    <s v="PYG"/>
    <n v="1256630139"/>
    <n v="1018397260"/>
    <n v="1013239988.9"/>
    <n v="8.5"/>
  </r>
  <r>
    <s v="BONOS"/>
    <x v="11"/>
    <x v="0"/>
    <s v="Comercial"/>
    <s v="Paraguay"/>
    <s v="24/07/2025 09:19:29"/>
    <s v="12/05/2028"/>
    <s v="PYG"/>
    <n v="1256630139"/>
    <n v="1018397260"/>
    <n v="1013239988.9"/>
    <n v="8.5"/>
  </r>
  <r>
    <s v="BONOS"/>
    <x v="11"/>
    <x v="0"/>
    <s v="Comercial"/>
    <s v="Paraguay"/>
    <s v="24/07/2025 09:19:30"/>
    <s v="12/05/2028"/>
    <s v="PYG"/>
    <n v="1256630139"/>
    <n v="1018397260"/>
    <n v="1013239988.9"/>
    <n v="8.5"/>
  </r>
  <r>
    <s v="BONOS"/>
    <x v="11"/>
    <x v="0"/>
    <s v="Comercial"/>
    <s v="Paraguay"/>
    <s v="24/07/2025 11:49:46"/>
    <s v="12/05/2028"/>
    <s v="PYG"/>
    <n v="1256630139"/>
    <n v="1018397260"/>
    <n v="1013239988.9"/>
    <n v="8.5"/>
  </r>
  <r>
    <s v="BONOS"/>
    <x v="11"/>
    <x v="0"/>
    <s v="Comercial"/>
    <s v="Paraguay"/>
    <s v="24/07/2025 11:49:49"/>
    <s v="12/05/2028"/>
    <s v="PYG"/>
    <n v="1256630139"/>
    <n v="1018397260"/>
    <n v="1013239988.9"/>
    <n v="8.5"/>
  </r>
  <r>
    <s v="CDA"/>
    <x v="12"/>
    <x v="0"/>
    <s v="Financiero"/>
    <s v="Paraguay"/>
    <s v="22/05/2025 12:30:38"/>
    <s v="09/02/2026"/>
    <s v="PYG"/>
    <n v="1083856164"/>
    <n v="1024275480"/>
    <n v="1034068344.3099999"/>
    <n v="8.25"/>
  </r>
  <r>
    <s v="CDA"/>
    <x v="12"/>
    <x v="0"/>
    <s v="Financiero"/>
    <s v="Paraguay"/>
    <s v="22/05/2025 12:35:02"/>
    <s v="09/02/2026"/>
    <s v="PYG"/>
    <n v="1083856164"/>
    <n v="1024275480"/>
    <n v="1034068344.3099999"/>
    <n v="8.25"/>
  </r>
  <r>
    <s v="CDA"/>
    <x v="12"/>
    <x v="0"/>
    <s v="Financiero"/>
    <s v="Paraguay"/>
    <s v="22/05/2025 12:35:03"/>
    <s v="09/02/2026"/>
    <s v="PYG"/>
    <n v="1083856164"/>
    <n v="1024275480"/>
    <n v="1034068344.3099999"/>
    <n v="8.25"/>
  </r>
  <r>
    <s v="CDA"/>
    <x v="12"/>
    <x v="0"/>
    <s v="Financiero"/>
    <s v="Paraguay"/>
    <s v="22/05/2025 12:35:04"/>
    <s v="09/02/2026"/>
    <s v="PYG"/>
    <n v="1083856164"/>
    <n v="1024275480"/>
    <n v="1034068344.3099999"/>
    <n v="8.25"/>
  </r>
  <r>
    <s v="CDA"/>
    <x v="12"/>
    <x v="0"/>
    <s v="Financiero"/>
    <s v="Paraguay"/>
    <s v="22/05/2025 12:35:05"/>
    <s v="09/02/2026"/>
    <s v="PYG"/>
    <n v="1083856164"/>
    <n v="1024275480"/>
    <n v="1034068344.3099999"/>
    <n v="8.25"/>
  </r>
  <r>
    <s v="CDA"/>
    <x v="12"/>
    <x v="0"/>
    <s v="Financiero"/>
    <s v="Paraguay"/>
    <s v="22/05/2025 12:35:08"/>
    <s v="09/02/2026"/>
    <s v="PYG"/>
    <n v="1083856164"/>
    <n v="1024275480"/>
    <n v="1034068344.3099999"/>
    <n v="8.25"/>
  </r>
  <r>
    <s v="CDA"/>
    <x v="12"/>
    <x v="0"/>
    <s v="Financiero"/>
    <s v="Paraguay"/>
    <s v="22/05/2025 12:35:09"/>
    <s v="09/02/2026"/>
    <s v="PYG"/>
    <n v="1083856164"/>
    <n v="1024275480"/>
    <n v="1034068344.3099999"/>
    <n v="8.25"/>
  </r>
  <r>
    <s v="CDA"/>
    <x v="12"/>
    <x v="0"/>
    <s v="Financiero"/>
    <s v="Paraguay"/>
    <s v="22/05/2025 12:35:10"/>
    <s v="09/02/2026"/>
    <s v="PYG"/>
    <n v="1083856164"/>
    <n v="1024275480"/>
    <n v="1034068344.3099999"/>
    <n v="8.25"/>
  </r>
  <r>
    <s v="CDA"/>
    <x v="12"/>
    <x v="0"/>
    <s v="Financiero"/>
    <s v="Paraguay"/>
    <s v="22/05/2025 12:35:11"/>
    <s v="09/02/2026"/>
    <s v="PYG"/>
    <n v="1083856164"/>
    <n v="1024275480"/>
    <n v="1034068344.3099999"/>
    <n v="8.25"/>
  </r>
  <r>
    <s v="CDA"/>
    <x v="12"/>
    <x v="0"/>
    <s v="Financiero"/>
    <s v="Paraguay"/>
    <s v="22/05/2025 12:35:12"/>
    <s v="09/02/2026"/>
    <s v="PYG"/>
    <n v="1083856164"/>
    <n v="1024275480"/>
    <n v="1034068344.3099999"/>
    <n v="8.25"/>
  </r>
  <r>
    <s v="CDA"/>
    <x v="12"/>
    <x v="0"/>
    <s v="Financiero"/>
    <s v="Paraguay"/>
    <s v="22/05/2025 12:46:04"/>
    <s v="05/08/2026"/>
    <s v="PYG"/>
    <n v="1214335616"/>
    <n v="1025575776"/>
    <n v="1035757080.53"/>
    <n v="8.5500000000000007"/>
  </r>
  <r>
    <s v="CDA"/>
    <x v="12"/>
    <x v="0"/>
    <s v="Financiero"/>
    <s v="Paraguay"/>
    <s v="22/05/2025 12:49:25"/>
    <s v="05/08/2026"/>
    <s v="PYG"/>
    <n v="1214335616"/>
    <n v="1025575776"/>
    <n v="1035757080.53"/>
    <n v="8.5500000000000007"/>
  </r>
  <r>
    <s v="CDA"/>
    <x v="12"/>
    <x v="0"/>
    <s v="Financiero"/>
    <s v="Paraguay"/>
    <s v="22/05/2025 12:49:27"/>
    <s v="05/08/2026"/>
    <s v="PYG"/>
    <n v="1214335616"/>
    <n v="1025575776"/>
    <n v="1035757080.53"/>
    <n v="8.5500000000000007"/>
  </r>
  <r>
    <s v="CDA"/>
    <x v="12"/>
    <x v="0"/>
    <s v="Financiero"/>
    <s v="Paraguay"/>
    <s v="10/06/2025 10:25:19"/>
    <s v="05/08/2027"/>
    <s v="PYG"/>
    <n v="1214335616"/>
    <n v="1030057462"/>
    <n v="1035757080.53"/>
    <n v="8.5500000000000007"/>
  </r>
  <r>
    <s v="CDA"/>
    <x v="12"/>
    <x v="0"/>
    <s v="Financiero"/>
    <s v="Paraguay"/>
    <s v="08/07/2025 09:33:19"/>
    <s v="05/08/2027"/>
    <s v="PYG"/>
    <n v="1214335616"/>
    <n v="1036697773"/>
    <n v="1035757081.0599999"/>
    <n v="8.5500000000000007"/>
  </r>
  <r>
    <s v="CDA"/>
    <x v="12"/>
    <x v="0"/>
    <s v="Financiero"/>
    <s v="Paraguay"/>
    <s v="11/07/2025 10:40:26"/>
    <s v="05/08/2027"/>
    <s v="PYG"/>
    <n v="1214335616"/>
    <n v="1037411767"/>
    <n v="1035757081.14"/>
    <n v="8.5500000000000007"/>
  </r>
  <r>
    <s v="CDA"/>
    <x v="12"/>
    <x v="0"/>
    <s v="Financiero"/>
    <s v="Paraguay"/>
    <s v="07/08/2025 15:54:22"/>
    <s v="05/08/2027"/>
    <s v="PYG"/>
    <n v="1172171232"/>
    <n v="1001627726"/>
    <n v="1035757080.77"/>
    <n v="8.5500000000000007"/>
  </r>
  <r>
    <s v="CDA"/>
    <x v="12"/>
    <x v="0"/>
    <s v="Financiero"/>
    <s v="Paraguay"/>
    <s v="07/08/2025 15:56:02"/>
    <s v="05/08/2027"/>
    <s v="PYG"/>
    <n v="1172171232"/>
    <n v="1001627726"/>
    <n v="1035757080.77"/>
    <n v="8.5500000000000007"/>
  </r>
  <r>
    <s v="CDA"/>
    <x v="12"/>
    <x v="0"/>
    <s v="Financiero"/>
    <s v="Paraguay"/>
    <s v="07/08/2025 15:56:03"/>
    <s v="05/08/2027"/>
    <s v="PYG"/>
    <n v="1172171232"/>
    <n v="1001627726"/>
    <n v="1035757080.77"/>
    <n v="8.5500000000000007"/>
  </r>
  <r>
    <s v="CDA"/>
    <x v="12"/>
    <x v="0"/>
    <s v="Financiero"/>
    <s v="Paraguay"/>
    <s v="07/08/2025 15:56:04"/>
    <s v="05/08/2027"/>
    <s v="PYG"/>
    <n v="1172171232"/>
    <n v="1001627726"/>
    <n v="1035757080.77"/>
    <n v="8.5500000000000007"/>
  </r>
  <r>
    <s v="CDA"/>
    <x v="12"/>
    <x v="0"/>
    <s v="Financiero"/>
    <s v="Paraguay"/>
    <s v="22/12/2025 14:00:30"/>
    <s v="20/04/2026"/>
    <s v="PYG"/>
    <n v="168975340"/>
    <n v="163246374"/>
    <n v="163683757.93000001"/>
    <n v="11"/>
  </r>
  <r>
    <s v="CDA"/>
    <x v="12"/>
    <x v="0"/>
    <s v="Financiero"/>
    <s v="Paraguay"/>
    <s v="22/12/2025 14:03:41"/>
    <s v="02/03/2026"/>
    <s v="PYG"/>
    <n v="230801027"/>
    <n v="226227637"/>
    <n v="226810529.31"/>
    <n v="11"/>
  </r>
  <r>
    <s v="BONOS"/>
    <x v="13"/>
    <x v="0"/>
    <s v="Comercial"/>
    <s v="Paraguay"/>
    <s v="11/11/2025 09:59:28"/>
    <s v="31/10/2028"/>
    <s v="PYG"/>
    <n v="1326986306"/>
    <n v="1000000001"/>
    <n v="1014977651.03"/>
    <n v="11"/>
  </r>
  <r>
    <s v="BONOS"/>
    <x v="13"/>
    <x v="0"/>
    <s v="Comercial"/>
    <s v="Paraguay"/>
    <s v="11/11/2025 10:02:55"/>
    <s v="31/10/2028"/>
    <s v="PYG"/>
    <n v="1326986306"/>
    <n v="1000000001"/>
    <n v="1014977651.03"/>
    <n v="11"/>
  </r>
  <r>
    <s v="BONOS"/>
    <x v="13"/>
    <x v="0"/>
    <s v="Comercial"/>
    <s v="Paraguay"/>
    <s v="11/11/2025 10:03:50"/>
    <s v="31/10/2028"/>
    <s v="PYG"/>
    <n v="66349316"/>
    <n v="49999999"/>
    <n v="50748883.210000001"/>
    <n v="11"/>
  </r>
  <r>
    <s v="BONOS"/>
    <x v="13"/>
    <x v="0"/>
    <s v="Comercial"/>
    <s v="Paraguay"/>
    <s v="11/11/2025 10:05:27"/>
    <s v="31/10/2028"/>
    <s v="PYG"/>
    <n v="66349316"/>
    <n v="49999999"/>
    <n v="50748883.210000001"/>
    <n v="11"/>
  </r>
  <r>
    <s v="BONOS"/>
    <x v="13"/>
    <x v="0"/>
    <s v="Comercial"/>
    <s v="Paraguay"/>
    <s v="11/11/2025 10:05:28"/>
    <s v="31/10/2028"/>
    <s v="PYG"/>
    <n v="66349316"/>
    <n v="49999999"/>
    <n v="50748883.210000001"/>
    <n v="11"/>
  </r>
  <r>
    <s v="BONOS"/>
    <x v="13"/>
    <x v="0"/>
    <s v="Comercial"/>
    <s v="Paraguay"/>
    <s v="11/11/2025 10:05:29"/>
    <s v="31/10/2028"/>
    <s v="PYG"/>
    <n v="66349316"/>
    <n v="49999999"/>
    <n v="50748883.210000001"/>
    <n v="11"/>
  </r>
  <r>
    <s v="BONOS"/>
    <x v="13"/>
    <x v="0"/>
    <s v="Comercial"/>
    <s v="Paraguay"/>
    <s v="11/11/2025 10:05:30"/>
    <s v="31/10/2028"/>
    <s v="PYG"/>
    <n v="66349316"/>
    <n v="49999999"/>
    <n v="50748883.210000001"/>
    <n v="11"/>
  </r>
  <r>
    <s v="BONOS"/>
    <x v="13"/>
    <x v="0"/>
    <s v="Comercial"/>
    <s v="Paraguay"/>
    <s v="11/11/2025 10:05:31"/>
    <s v="31/10/2028"/>
    <s v="PYG"/>
    <n v="66349316"/>
    <n v="49999999"/>
    <n v="50748883.210000001"/>
    <n v="11"/>
  </r>
  <r>
    <s v="BONOS"/>
    <x v="13"/>
    <x v="0"/>
    <s v="Comercial"/>
    <s v="Paraguay"/>
    <s v="11/11/2025 10:05:32"/>
    <s v="31/10/2028"/>
    <s v="PYG"/>
    <n v="66349316"/>
    <n v="49999999"/>
    <n v="50748883.210000001"/>
    <n v="11"/>
  </r>
  <r>
    <s v="BONOS"/>
    <x v="13"/>
    <x v="0"/>
    <s v="Comercial"/>
    <s v="Paraguay"/>
    <s v="11/11/2025 10:05:33"/>
    <s v="31/10/2028"/>
    <s v="PYG"/>
    <n v="66349316"/>
    <n v="49999999"/>
    <n v="50748883.210000001"/>
    <n v="11"/>
  </r>
  <r>
    <s v="BONOS"/>
    <x v="13"/>
    <x v="0"/>
    <s v="Comercial"/>
    <s v="Paraguay"/>
    <s v="11/11/2025 10:05:42"/>
    <s v="31/10/2028"/>
    <s v="PYG"/>
    <n v="66349316"/>
    <n v="49999999"/>
    <n v="50748883.210000001"/>
    <n v="11"/>
  </r>
  <r>
    <s v="BONOS"/>
    <x v="13"/>
    <x v="0"/>
    <s v="Comercial"/>
    <s v="Paraguay"/>
    <s v="11/11/2025 10:05:44"/>
    <s v="31/10/2028"/>
    <s v="PYG"/>
    <n v="66349316"/>
    <n v="49999999"/>
    <n v="50748883.210000001"/>
    <n v="11"/>
  </r>
  <r>
    <s v="BONOS"/>
    <x v="13"/>
    <x v="0"/>
    <s v="Comercial"/>
    <s v="Paraguay"/>
    <s v="11/11/2025 10:06:43"/>
    <s v="31/10/2028"/>
    <s v="PYG"/>
    <n v="86254112"/>
    <n v="65000000"/>
    <n v="65973549.200000003"/>
    <n v="11"/>
  </r>
  <r>
    <s v="BONOS"/>
    <x v="14"/>
    <x v="0"/>
    <s v="Financiero"/>
    <s v="Paraguay"/>
    <s v="22/07/2024 16:48:42"/>
    <s v="02/02/2028"/>
    <s v="PYG"/>
    <n v="6400547944"/>
    <n v="5145890412"/>
    <n v="5131030227.8500004"/>
    <n v="7.1"/>
  </r>
  <r>
    <s v="BONOS"/>
    <x v="14"/>
    <x v="0"/>
    <s v="Financiero"/>
    <s v="Paraguay"/>
    <s v="05/08/2024 13:05:29"/>
    <s v="02/02/2028"/>
    <s v="PYG"/>
    <n v="6400547944"/>
    <n v="5159506849"/>
    <n v="5130923124.0600004"/>
    <n v="7.1"/>
  </r>
  <r>
    <s v="BONOS"/>
    <x v="14"/>
    <x v="0"/>
    <s v="Financiero"/>
    <s v="Paraguay"/>
    <s v="12/03/2025 11:05:31"/>
    <s v="17/01/2031"/>
    <s v="PYG"/>
    <n v="5450049318"/>
    <n v="3730493225"/>
    <n v="3821165920.27"/>
    <n v="7.92"/>
  </r>
  <r>
    <s v="BONOS"/>
    <x v="14"/>
    <x v="0"/>
    <s v="Financiero"/>
    <s v="Paraguay"/>
    <s v="24/07/2025 11:53:34"/>
    <s v="02/02/2028"/>
    <s v="PYG"/>
    <n v="241938632"/>
    <n v="204099646"/>
    <n v="203620038.74000001"/>
    <n v="7.52"/>
  </r>
  <r>
    <s v="BONOS"/>
    <x v="14"/>
    <x v="0"/>
    <s v="Financiero"/>
    <s v="Paraguay"/>
    <s v="06/11/2025 14:17:27"/>
    <s v="17/01/2031"/>
    <s v="PYG"/>
    <n v="1089486028"/>
    <n v="775568025"/>
    <n v="784707176.42999995"/>
    <n v="7.93"/>
  </r>
  <r>
    <s v="BONOS"/>
    <x v="14"/>
    <x v="0"/>
    <s v="Financiero"/>
    <s v="Paraguay"/>
    <s v="06/11/2025 14:18:38"/>
    <s v="17/01/2031"/>
    <s v="PYG"/>
    <n v="57341368"/>
    <n v="40819371"/>
    <n v="41300376.149999999"/>
    <n v="7.93"/>
  </r>
  <r>
    <s v="BONOS DEL TESORO PY"/>
    <x v="15"/>
    <x v="0"/>
    <s v="Financiero"/>
    <s v="Paraguay"/>
    <s v="03/03/2023 18:22:37"/>
    <s v="03/03/2031"/>
    <s v="PYG"/>
    <n v="16240000000"/>
    <n v="10247296348"/>
    <n v="10432213492.74"/>
    <n v="7.38"/>
  </r>
  <r>
    <s v="BONOS DEL TESORO PY"/>
    <x v="15"/>
    <x v="0"/>
    <s v="Financiero"/>
    <s v="Paraguay"/>
    <s v="03/03/2023 18:27:23"/>
    <s v="03/03/2031"/>
    <s v="PYG"/>
    <n v="3248000000"/>
    <n v="2047511869"/>
    <n v="2085065299.3399999"/>
    <n v="7.39"/>
  </r>
  <r>
    <s v="BONOS DEL TESORO PY"/>
    <x v="15"/>
    <x v="0"/>
    <s v="Financiero"/>
    <s v="Paraguay"/>
    <s v="26/08/2024 10:07:50"/>
    <s v="12/08/2035"/>
    <s v="PYG"/>
    <n v="20450000000"/>
    <n v="11506141304"/>
    <n v="11711589767.709999"/>
    <n v="7.5"/>
  </r>
  <r>
    <s v="BONOS DEL TESORO PY"/>
    <x v="15"/>
    <x v="0"/>
    <s v="Financiero"/>
    <s v="Paraguay"/>
    <s v="26/08/2024 12:31:32"/>
    <s v="16/09/2040"/>
    <s v="PYG"/>
    <n v="3786973000"/>
    <n v="1759897080"/>
    <n v="1726403756"/>
    <n v="7.9"/>
  </r>
  <r>
    <s v="BONOS DEL TESORO PY"/>
    <x v="15"/>
    <x v="0"/>
    <s v="Financiero"/>
    <s v="Paraguay"/>
    <s v="28/08/2024 09:30:33"/>
    <s v="12/08/2035"/>
    <s v="PYG"/>
    <n v="10225000000"/>
    <n v="5755652173"/>
    <n v="5856030225.8500004"/>
    <n v="7.5"/>
  </r>
  <r>
    <s v="BONOS DEL TESORO PY"/>
    <x v="15"/>
    <x v="0"/>
    <s v="Financiero"/>
    <s v="Paraguay"/>
    <s v="30/08/2024 08:30:46"/>
    <s v="12/08/2035"/>
    <s v="PYG"/>
    <n v="7362000000"/>
    <n v="4145928262"/>
    <n v="4216510712.1999998"/>
    <n v="7.5"/>
  </r>
  <r>
    <s v="BONOS DEL TESORO PY"/>
    <x v="15"/>
    <x v="0"/>
    <s v="Financiero"/>
    <s v="Paraguay"/>
    <s v="31/10/2024 12:55:03"/>
    <s v="03/03/2036"/>
    <s v="PYG"/>
    <n v="384000000"/>
    <n v="211490218"/>
    <n v="213534398.03"/>
    <n v="7.41"/>
  </r>
  <r>
    <s v="BONOS DEL TESORO PY"/>
    <x v="15"/>
    <x v="0"/>
    <s v="Financiero"/>
    <s v="Paraguay"/>
    <s v="10/10/2025 11:22:19"/>
    <s v="03/03/2036"/>
    <s v="PYG"/>
    <n v="18400000000"/>
    <n v="10338637956"/>
    <n v="10514087197.51"/>
    <n v="7.63"/>
  </r>
  <r>
    <s v="BONOS DEL TESORO PY"/>
    <x v="15"/>
    <x v="0"/>
    <s v="Financiero"/>
    <s v="Paraguay"/>
    <s v="10/10/2025 11:26:35"/>
    <s v="03/03/2036"/>
    <s v="PYG"/>
    <n v="18400000000"/>
    <n v="10338637956"/>
    <n v="10514087197.51"/>
    <n v="7.63"/>
  </r>
  <r>
    <s v="CDA"/>
    <x v="16"/>
    <x v="0"/>
    <s v="Financiero"/>
    <s v="Paraguay"/>
    <s v="16/07/2025 09:08:54"/>
    <s v="11/10/2027"/>
    <s v="PYG"/>
    <n v="1184984246"/>
    <n v="993674323"/>
    <n v="998335951.83000004"/>
    <n v="8.5"/>
  </r>
  <r>
    <s v="BONOS SUBORDINADOS"/>
    <x v="16"/>
    <x v="0"/>
    <s v="Financiero"/>
    <s v="Paraguay"/>
    <s v="27/08/2025 09:37:23"/>
    <s v="05/05/2031"/>
    <s v="PYG"/>
    <n v="3060835624"/>
    <n v="2008109589"/>
    <n v="2025792173.3900001"/>
    <n v="9.25"/>
  </r>
  <r>
    <s v="CDA"/>
    <x v="16"/>
    <x v="0"/>
    <s v="Financiero"/>
    <s v="Paraguay"/>
    <s v="31/10/2025 10:19:19"/>
    <s v="29/10/2027"/>
    <s v="PYG"/>
    <n v="3012500000"/>
    <n v="2530566753"/>
    <n v="2571006939"/>
    <n v="9.6"/>
  </r>
  <r>
    <s v="CDA"/>
    <x v="16"/>
    <x v="0"/>
    <s v="Financiero"/>
    <s v="Paraguay"/>
    <s v="31/10/2025 10:23:08"/>
    <s v="29/10/2027"/>
    <s v="PYG"/>
    <n v="3012500000"/>
    <n v="2530566753"/>
    <n v="2571006939"/>
    <n v="9.6"/>
  </r>
  <r>
    <s v="CDA"/>
    <x v="16"/>
    <x v="0"/>
    <s v="Financiero"/>
    <s v="Paraguay"/>
    <s v="31/10/2025 10:23:10"/>
    <s v="29/10/2027"/>
    <s v="PYG"/>
    <n v="3012500000"/>
    <n v="2530566753"/>
    <n v="2571006939"/>
    <n v="9.6"/>
  </r>
  <r>
    <s v="CDA"/>
    <x v="16"/>
    <x v="0"/>
    <s v="Financiero"/>
    <s v="Paraguay"/>
    <s v="31/10/2025 10:23:11"/>
    <s v="29/10/2027"/>
    <s v="PYG"/>
    <n v="3012500000"/>
    <n v="2530566753"/>
    <n v="2571006939"/>
    <n v="9.6"/>
  </r>
  <r>
    <s v="CDA"/>
    <x v="16"/>
    <x v="0"/>
    <s v="Financiero"/>
    <s v="Paraguay"/>
    <s v="17/12/2025 09:49:34"/>
    <s v="20/10/2028"/>
    <s v="PYG"/>
    <n v="657499997"/>
    <n v="509422767"/>
    <n v="511432129.38"/>
    <n v="10.4"/>
  </r>
  <r>
    <s v="CDA"/>
    <x v="16"/>
    <x v="0"/>
    <s v="Financiero"/>
    <s v="Paraguay"/>
    <s v="17/12/2025 09:53:08"/>
    <s v="20/10/2028"/>
    <s v="PYG"/>
    <n v="657499997"/>
    <n v="509422767"/>
    <n v="511432129.38"/>
    <n v="10.4"/>
  </r>
  <r>
    <s v="CDA"/>
    <x v="16"/>
    <x v="0"/>
    <s v="Financiero"/>
    <s v="Paraguay"/>
    <s v="17/12/2025 09:53:09"/>
    <s v="20/10/2028"/>
    <s v="PYG"/>
    <n v="657499997"/>
    <n v="509422767"/>
    <n v="511432129.38"/>
    <n v="10.4"/>
  </r>
  <r>
    <s v="CDA"/>
    <x v="16"/>
    <x v="0"/>
    <s v="Financiero"/>
    <s v="Paraguay"/>
    <s v="17/12/2025 09:53:10"/>
    <s v="20/10/2028"/>
    <s v="PYG"/>
    <n v="657499997"/>
    <n v="509422767"/>
    <n v="511432129.38"/>
    <n v="10.4"/>
  </r>
  <r>
    <s v="CDA"/>
    <x v="16"/>
    <x v="0"/>
    <s v="Financiero"/>
    <s v="Paraguay"/>
    <s v="17/12/2025 09:53:11"/>
    <s v="20/10/2028"/>
    <s v="PYG"/>
    <n v="657499997"/>
    <n v="509422767"/>
    <n v="511432129.38"/>
    <n v="10.4"/>
  </r>
  <r>
    <s v="CDA"/>
    <x v="16"/>
    <x v="0"/>
    <s v="Financiero"/>
    <s v="Paraguay"/>
    <s v="22/12/2025 15:01:23"/>
    <s v="05/05/2026"/>
    <s v="PYG"/>
    <n v="275353143"/>
    <n v="264690907"/>
    <n v="265406530.91"/>
    <n v="11"/>
  </r>
  <r>
    <s v="CDA"/>
    <x v="16"/>
    <x v="0"/>
    <s v="Financiero"/>
    <s v="Paraguay"/>
    <s v="29/12/2025 12:36:48"/>
    <s v="20/10/2028"/>
    <s v="PYG"/>
    <n v="657499997"/>
    <n v="511084769"/>
    <n v="511372406.52999997"/>
    <n v="10.4"/>
  </r>
  <r>
    <s v="CDA"/>
    <x v="16"/>
    <x v="0"/>
    <s v="Financiero"/>
    <s v="Paraguay"/>
    <s v="29/12/2025 12:41:19"/>
    <s v="20/10/2028"/>
    <s v="PYG"/>
    <n v="657499997"/>
    <n v="511084769"/>
    <n v="511372406.52999997"/>
    <n v="10.4"/>
  </r>
  <r>
    <s v="CDA"/>
    <x v="16"/>
    <x v="0"/>
    <s v="Financiero"/>
    <s v="Paraguay"/>
    <s v="29/12/2025 12:41:20"/>
    <s v="20/10/2028"/>
    <s v="PYG"/>
    <n v="657499997"/>
    <n v="511084769"/>
    <n v="511372406.52999997"/>
    <n v="10.4"/>
  </r>
  <r>
    <s v="CDA"/>
    <x v="16"/>
    <x v="0"/>
    <s v="Financiero"/>
    <s v="Paraguay"/>
    <s v="29/12/2025 12:41:21"/>
    <s v="20/10/2028"/>
    <s v="PYG"/>
    <n v="657499997"/>
    <n v="511084769"/>
    <n v="511372406.52999997"/>
    <n v="10.4"/>
  </r>
  <r>
    <s v="CDA"/>
    <x v="16"/>
    <x v="0"/>
    <s v="Financiero"/>
    <s v="Paraguay"/>
    <s v="29/12/2025 12:41:22"/>
    <s v="20/10/2028"/>
    <s v="PYG"/>
    <n v="657499997"/>
    <n v="511084769"/>
    <n v="511372406.52999997"/>
    <n v="10.4"/>
  </r>
  <r>
    <s v="BONOS"/>
    <x v="17"/>
    <x v="0"/>
    <s v="Financiero"/>
    <s v="Paraguay"/>
    <s v="22/02/2023 15:08:37"/>
    <s v="29/09/2028"/>
    <s v="PYG"/>
    <n v="6898027402"/>
    <n v="5020191780"/>
    <n v="5000923356.2299995"/>
    <n v="6.7"/>
  </r>
  <r>
    <s v="BONOS"/>
    <x v="17"/>
    <x v="0"/>
    <s v="Financiero"/>
    <s v="Paraguay"/>
    <s v="22/05/2023 10:20:39"/>
    <s v="29/09/2028"/>
    <s v="PYG"/>
    <n v="171818089"/>
    <n v="126555092"/>
    <n v="126023385.92"/>
    <n v="6.7"/>
  </r>
  <r>
    <s v="BONOS"/>
    <x v="17"/>
    <x v="0"/>
    <s v="Financiero"/>
    <s v="Paraguay"/>
    <s v="22/05/2023 10:23:14"/>
    <s v="29/09/2028"/>
    <s v="PYG"/>
    <n v="6818178087"/>
    <n v="5022027394"/>
    <n v="5000927994.71"/>
    <n v="6.7"/>
  </r>
  <r>
    <s v="BONOS"/>
    <x v="17"/>
    <x v="0"/>
    <s v="Financiero"/>
    <s v="Paraguay"/>
    <s v="03/01/2025 09:46:26"/>
    <s v="29/09/2028"/>
    <s v="PYG"/>
    <n v="12512958906"/>
    <n v="10007342464"/>
    <n v="10001844148.85"/>
    <n v="6.7"/>
  </r>
  <r>
    <s v="BONOS"/>
    <x v="17"/>
    <x v="0"/>
    <s v="Financiero"/>
    <s v="Paraguay"/>
    <s v="24/07/2025 11:59:56"/>
    <s v="29/09/2028"/>
    <s v="PYG"/>
    <n v="182683150"/>
    <n v="150660825"/>
    <n v="150027839.38"/>
    <n v="6.7"/>
  </r>
  <r>
    <s v="BONOS"/>
    <x v="17"/>
    <x v="0"/>
    <s v="Financiero"/>
    <s v="Paraguay"/>
    <s v="17/12/2025 09:54:45"/>
    <s v="07/01/2026"/>
    <s v="PYG"/>
    <n v="10082360246"/>
    <n v="10039041096"/>
    <n v="10002204896.299999"/>
    <n v="7.5"/>
  </r>
  <r>
    <s v="BONOS"/>
    <x v="17"/>
    <x v="0"/>
    <s v="Financiero"/>
    <s v="Paraguay"/>
    <s v="18/12/2025 14:10:22"/>
    <s v="08/01/2026"/>
    <s v="PYG"/>
    <n v="15126635860"/>
    <n v="15061643836"/>
    <n v="15003306477.73"/>
    <n v="7.5"/>
  </r>
  <r>
    <s v="BONOS"/>
    <x v="17"/>
    <x v="0"/>
    <s v="Financiero"/>
    <s v="Paraguay"/>
    <s v="29/12/2025 15:59:20"/>
    <s v="05/01/2026"/>
    <s v="PYG"/>
    <n v="10078173813"/>
    <n v="10063698630"/>
    <n v="10002088535.969999"/>
    <n v="7.5"/>
  </r>
  <r>
    <s v="BONOS"/>
    <x v="17"/>
    <x v="0"/>
    <s v="Financiero"/>
    <s v="Paraguay"/>
    <s v="30/12/2025 11:05:53"/>
    <s v="06/01/2026"/>
    <s v="PYG"/>
    <n v="10014383562"/>
    <n v="10000000000"/>
    <n v="10002053529.17"/>
    <n v="7.5"/>
  </r>
  <r>
    <s v="CDA"/>
    <x v="18"/>
    <x v="0"/>
    <s v="Financiero"/>
    <s v="Paraguay"/>
    <s v="26/09/2024 15:51:26"/>
    <s v="02/02/2026"/>
    <s v="PYG"/>
    <n v="1126508218"/>
    <n v="1013319965"/>
    <n v="1034489841.1799999"/>
    <n v="8.35"/>
  </r>
  <r>
    <s v="CDA"/>
    <x v="18"/>
    <x v="0"/>
    <s v="Financiero"/>
    <s v="Paraguay"/>
    <s v="26/09/2024 15:55:39"/>
    <s v="02/02/2026"/>
    <s v="PYG"/>
    <n v="1126508218"/>
    <n v="1013319965"/>
    <n v="1034489841.1799999"/>
    <n v="8.35"/>
  </r>
  <r>
    <s v="CDA"/>
    <x v="18"/>
    <x v="0"/>
    <s v="Financiero"/>
    <s v="Paraguay"/>
    <s v="26/09/2024 15:55:40"/>
    <s v="02/02/2026"/>
    <s v="PYG"/>
    <n v="1126508218"/>
    <n v="1013319965"/>
    <n v="1034489841.1799999"/>
    <n v="8.35"/>
  </r>
  <r>
    <s v="CDA"/>
    <x v="18"/>
    <x v="0"/>
    <s v="Financiero"/>
    <s v="Paraguay"/>
    <s v="26/09/2024 15:55:41"/>
    <s v="02/02/2026"/>
    <s v="PYG"/>
    <n v="1126508218"/>
    <n v="1013319965"/>
    <n v="1034489841.1799999"/>
    <n v="8.35"/>
  </r>
  <r>
    <s v="CDA"/>
    <x v="18"/>
    <x v="0"/>
    <s v="Financiero"/>
    <s v="Paraguay"/>
    <s v="26/09/2024 15:55:42"/>
    <s v="02/02/2026"/>
    <s v="PYG"/>
    <n v="1126508218"/>
    <n v="1013319965"/>
    <n v="1034489841.1799999"/>
    <n v="8.35"/>
  </r>
  <r>
    <s v="CDA"/>
    <x v="18"/>
    <x v="0"/>
    <s v="Financiero"/>
    <s v="Paraguay"/>
    <s v="26/09/2024 15:55:43"/>
    <s v="02/02/2026"/>
    <s v="PYG"/>
    <n v="1126508218"/>
    <n v="1013319965"/>
    <n v="1034489841.1799999"/>
    <n v="8.35"/>
  </r>
  <r>
    <s v="CDA"/>
    <x v="18"/>
    <x v="0"/>
    <s v="Financiero"/>
    <s v="Paraguay"/>
    <s v="26/09/2024 15:55:44"/>
    <s v="02/02/2026"/>
    <s v="PYG"/>
    <n v="1126508218"/>
    <n v="1013319965"/>
    <n v="1034489841.1799999"/>
    <n v="8.35"/>
  </r>
  <r>
    <s v="CDA"/>
    <x v="18"/>
    <x v="0"/>
    <s v="Financiero"/>
    <s v="Paraguay"/>
    <s v="26/09/2024 15:55:44"/>
    <s v="02/02/2026"/>
    <s v="PYG"/>
    <n v="1126508218"/>
    <n v="1013319965"/>
    <n v="1034489841.1799999"/>
    <n v="8.35"/>
  </r>
  <r>
    <s v="CDA"/>
    <x v="18"/>
    <x v="0"/>
    <s v="Financiero"/>
    <s v="Paraguay"/>
    <s v="26/09/2024 15:55:45"/>
    <s v="02/02/2026"/>
    <s v="PYG"/>
    <n v="1126508218"/>
    <n v="1013319965"/>
    <n v="1034489841.1799999"/>
    <n v="8.35"/>
  </r>
  <r>
    <s v="CDA"/>
    <x v="18"/>
    <x v="0"/>
    <s v="Financiero"/>
    <s v="Paraguay"/>
    <s v="26/09/2024 15:55:46"/>
    <s v="02/02/2026"/>
    <s v="PYG"/>
    <n v="1126508218"/>
    <n v="1013319965"/>
    <n v="1034489841.1799999"/>
    <n v="8.35"/>
  </r>
  <r>
    <s v="CDA"/>
    <x v="18"/>
    <x v="0"/>
    <s v="Financiero"/>
    <s v="Paraguay"/>
    <s v="11/07/2025 10:44:45"/>
    <s v="13/04/2026"/>
    <s v="PYG"/>
    <n v="1661397260"/>
    <n v="1541033835"/>
    <n v="1535737775.6300001"/>
    <n v="10.6"/>
  </r>
  <r>
    <s v="CDA"/>
    <x v="18"/>
    <x v="0"/>
    <s v="Financiero"/>
    <s v="Paraguay"/>
    <s v="22/07/2025 09:27:46"/>
    <s v="10/03/2026"/>
    <s v="PYG"/>
    <n v="161119008"/>
    <n v="151864281"/>
    <n v="150932605.30000001"/>
    <n v="9.75"/>
  </r>
  <r>
    <s v="CDA"/>
    <x v="18"/>
    <x v="0"/>
    <s v="Financiero"/>
    <s v="Paraguay"/>
    <s v="22/07/2025 09:36:23"/>
    <s v="10/03/2026"/>
    <s v="PYG"/>
    <n v="161119008"/>
    <n v="151864281"/>
    <n v="150932605.30000001"/>
    <n v="9.75"/>
  </r>
  <r>
    <s v="CDA"/>
    <x v="18"/>
    <x v="0"/>
    <s v="Financiero"/>
    <s v="Paraguay"/>
    <s v="22/07/2025 09:36:24"/>
    <s v="10/03/2026"/>
    <s v="PYG"/>
    <n v="161119008"/>
    <n v="151864281"/>
    <n v="150932605.30000001"/>
    <n v="9.75"/>
  </r>
  <r>
    <s v="CDA"/>
    <x v="18"/>
    <x v="0"/>
    <s v="Financiero"/>
    <s v="Paraguay"/>
    <s v="22/07/2025 09:36:25"/>
    <s v="10/03/2026"/>
    <s v="PYG"/>
    <n v="161119008"/>
    <n v="151864281"/>
    <n v="150932605.30000001"/>
    <n v="9.75"/>
  </r>
  <r>
    <s v="CDA"/>
    <x v="18"/>
    <x v="0"/>
    <s v="Financiero"/>
    <s v="Paraguay"/>
    <s v="22/07/2025 09:36:26"/>
    <s v="10/03/2026"/>
    <s v="PYG"/>
    <n v="161119008"/>
    <n v="151864281"/>
    <n v="150932605.30000001"/>
    <n v="9.75"/>
  </r>
  <r>
    <s v="CDA"/>
    <x v="18"/>
    <x v="0"/>
    <s v="Financiero"/>
    <s v="Paraguay"/>
    <s v="22/07/2025 09:36:27"/>
    <s v="10/03/2026"/>
    <s v="PYG"/>
    <n v="161119008"/>
    <n v="151864281"/>
    <n v="150932605.30000001"/>
    <n v="9.75"/>
  </r>
  <r>
    <s v="CDA"/>
    <x v="18"/>
    <x v="0"/>
    <s v="Financiero"/>
    <s v="Paraguay"/>
    <s v="22/07/2025 09:36:28"/>
    <s v="10/03/2026"/>
    <s v="PYG"/>
    <n v="161119008"/>
    <n v="151864281"/>
    <n v="150932605.30000001"/>
    <n v="9.75"/>
  </r>
  <r>
    <s v="CDA"/>
    <x v="18"/>
    <x v="0"/>
    <s v="Financiero"/>
    <s v="Paraguay"/>
    <s v="22/07/2025 09:36:29"/>
    <s v="10/03/2026"/>
    <s v="PYG"/>
    <n v="161119008"/>
    <n v="151864281"/>
    <n v="150932605.30000001"/>
    <n v="9.75"/>
  </r>
  <r>
    <s v="CDA"/>
    <x v="18"/>
    <x v="0"/>
    <s v="Financiero"/>
    <s v="Paraguay"/>
    <s v="22/07/2025 09:36:30"/>
    <s v="10/03/2026"/>
    <s v="PYG"/>
    <n v="161119008"/>
    <n v="151864281"/>
    <n v="150932605.30000001"/>
    <n v="9.75"/>
  </r>
  <r>
    <s v="CDA"/>
    <x v="18"/>
    <x v="0"/>
    <s v="Financiero"/>
    <s v="Paraguay"/>
    <s v="22/07/2025 09:36:31"/>
    <s v="10/03/2026"/>
    <s v="PYG"/>
    <n v="161119008"/>
    <n v="151864281"/>
    <n v="150932605.30000001"/>
    <n v="9.75"/>
  </r>
  <r>
    <s v="CDA"/>
    <x v="18"/>
    <x v="0"/>
    <s v="Financiero"/>
    <s v="Paraguay"/>
    <s v="22/07/2025 09:36:33"/>
    <s v="10/03/2026"/>
    <s v="PYG"/>
    <n v="161119008"/>
    <n v="151864281"/>
    <n v="150932605.30000001"/>
    <n v="9.75"/>
  </r>
  <r>
    <s v="CDA"/>
    <x v="18"/>
    <x v="0"/>
    <s v="Financiero"/>
    <s v="Paraguay"/>
    <s v="22/07/2025 09:36:34"/>
    <s v="10/03/2026"/>
    <s v="PYG"/>
    <n v="161119008"/>
    <n v="151864281"/>
    <n v="150932605.30000001"/>
    <n v="9.75"/>
  </r>
  <r>
    <s v="CDA"/>
    <x v="18"/>
    <x v="0"/>
    <s v="Financiero"/>
    <s v="Paraguay"/>
    <s v="22/07/2025 09:36:34"/>
    <s v="10/03/2026"/>
    <s v="PYG"/>
    <n v="161119008"/>
    <n v="151864281"/>
    <n v="150932605.30000001"/>
    <n v="9.75"/>
  </r>
  <r>
    <s v="CDA"/>
    <x v="18"/>
    <x v="0"/>
    <s v="Financiero"/>
    <s v="Paraguay"/>
    <s v="22/07/2025 09:36:35"/>
    <s v="10/03/2026"/>
    <s v="PYG"/>
    <n v="161119008"/>
    <n v="151864281"/>
    <n v="150932605.30000001"/>
    <n v="9.75"/>
  </r>
  <r>
    <s v="CDA"/>
    <x v="18"/>
    <x v="0"/>
    <s v="Financiero"/>
    <s v="Paraguay"/>
    <s v="22/07/2025 09:36:36"/>
    <s v="10/03/2026"/>
    <s v="PYG"/>
    <n v="161119008"/>
    <n v="151864281"/>
    <n v="150932605.30000001"/>
    <n v="9.75"/>
  </r>
  <r>
    <s v="CDA"/>
    <x v="18"/>
    <x v="0"/>
    <s v="Financiero"/>
    <s v="Paraguay"/>
    <s v="22/07/2025 09:36:37"/>
    <s v="10/03/2026"/>
    <s v="PYG"/>
    <n v="161119008"/>
    <n v="151864281"/>
    <n v="150932605.30000001"/>
    <n v="9.75"/>
  </r>
  <r>
    <s v="CDA"/>
    <x v="18"/>
    <x v="0"/>
    <s v="Financiero"/>
    <s v="Paraguay"/>
    <s v="22/07/2025 09:36:38"/>
    <s v="10/03/2026"/>
    <s v="PYG"/>
    <n v="161119008"/>
    <n v="151864281"/>
    <n v="150932605.30000001"/>
    <n v="9.75"/>
  </r>
  <r>
    <s v="CDA"/>
    <x v="18"/>
    <x v="0"/>
    <s v="Financiero"/>
    <s v="Paraguay"/>
    <s v="22/07/2025 09:36:39"/>
    <s v="10/03/2026"/>
    <s v="PYG"/>
    <n v="161119008"/>
    <n v="151864281"/>
    <n v="150932605.30000001"/>
    <n v="9.75"/>
  </r>
  <r>
    <s v="CDA"/>
    <x v="18"/>
    <x v="0"/>
    <s v="Financiero"/>
    <s v="Paraguay"/>
    <s v="22/07/2025 09:36:40"/>
    <s v="10/03/2026"/>
    <s v="PYG"/>
    <n v="161119008"/>
    <n v="151864281"/>
    <n v="150932605.30000001"/>
    <n v="9.75"/>
  </r>
  <r>
    <s v="CDA"/>
    <x v="18"/>
    <x v="0"/>
    <s v="Financiero"/>
    <s v="Paraguay"/>
    <s v="22/07/2025 09:36:41"/>
    <s v="10/03/2026"/>
    <s v="PYG"/>
    <n v="161119008"/>
    <n v="151864281"/>
    <n v="150932605.30000001"/>
    <n v="9.75"/>
  </r>
  <r>
    <s v="CDA"/>
    <x v="18"/>
    <x v="0"/>
    <s v="Financiero"/>
    <s v="Paraguay"/>
    <s v="03/10/2025 10:10:58"/>
    <s v="06/09/2027"/>
    <s v="PYG"/>
    <n v="1166151600"/>
    <n v="996552144"/>
    <n v="1018887616.34"/>
    <n v="9.3000000000000007"/>
  </r>
  <r>
    <s v="CDA"/>
    <x v="18"/>
    <x v="0"/>
    <s v="Financiero"/>
    <s v="Paraguay"/>
    <s v="03/10/2025 10:13:14"/>
    <s v="06/09/2027"/>
    <s v="PYG"/>
    <n v="1166151600"/>
    <n v="996552144"/>
    <n v="1018887616.34"/>
    <n v="9.3000000000000007"/>
  </r>
  <r>
    <s v="CDA"/>
    <x v="18"/>
    <x v="0"/>
    <s v="Financiero"/>
    <s v="Paraguay"/>
    <s v="22/12/2025 15:04:54"/>
    <s v="18/03/2026"/>
    <s v="PYG"/>
    <n v="714883151"/>
    <n v="696836819"/>
    <n v="698703844.88"/>
    <n v="11"/>
  </r>
  <r>
    <s v="CDA"/>
    <x v="18"/>
    <x v="0"/>
    <s v="Financiero"/>
    <s v="Paraguay"/>
    <s v="22/12/2025 15:07:16"/>
    <s v="15/02/2027"/>
    <s v="PYG"/>
    <n v="112287670"/>
    <n v="99731287"/>
    <n v="99998494.760000005"/>
    <n v="11"/>
  </r>
  <r>
    <s v="CDA"/>
    <x v="19"/>
    <x v="2"/>
    <s v="Financiero"/>
    <s v="Paraguay"/>
    <s v="13/02/2025 16:44:28"/>
    <s v="13/02/2026"/>
    <s v="PYG"/>
    <n v="1090246575"/>
    <n v="1001233850"/>
    <n v="1079110101.8699999"/>
    <n v="8.89"/>
  </r>
  <r>
    <s v="CDA"/>
    <x v="19"/>
    <x v="2"/>
    <s v="Financiero"/>
    <s v="Paraguay"/>
    <s v="13/02/2025 16:52:46"/>
    <s v="13/02/2026"/>
    <s v="PYG"/>
    <n v="1090246575"/>
    <n v="1001233850"/>
    <n v="1079110101.8699999"/>
    <n v="8.89"/>
  </r>
  <r>
    <s v="CDA"/>
    <x v="19"/>
    <x v="2"/>
    <s v="Financiero"/>
    <s v="Paraguay"/>
    <s v="13/02/2025 16:52:48"/>
    <s v="13/02/2026"/>
    <s v="PYG"/>
    <n v="1090246575"/>
    <n v="1001233850"/>
    <n v="1079110101.8699999"/>
    <n v="8.89"/>
  </r>
  <r>
    <s v="CDA"/>
    <x v="19"/>
    <x v="2"/>
    <s v="Financiero"/>
    <s v="Paraguay"/>
    <s v="13/02/2025 16:52:49"/>
    <s v="13/02/2026"/>
    <s v="PYG"/>
    <n v="1090246575"/>
    <n v="1001233850"/>
    <n v="1079110101.8699999"/>
    <n v="8.89"/>
  </r>
  <r>
    <s v="CDA"/>
    <x v="19"/>
    <x v="2"/>
    <s v="Financiero"/>
    <s v="Paraguay"/>
    <s v="13/02/2025 16:52:50"/>
    <s v="13/02/2026"/>
    <s v="PYG"/>
    <n v="1090246575"/>
    <n v="1001233850"/>
    <n v="1079110101.8699999"/>
    <n v="8.89"/>
  </r>
  <r>
    <s v="CDA"/>
    <x v="19"/>
    <x v="2"/>
    <s v="Financiero"/>
    <s v="Paraguay"/>
    <s v="13/02/2025 16:52:53"/>
    <s v="13/02/2026"/>
    <s v="PYG"/>
    <n v="1090246575"/>
    <n v="1001233850"/>
    <n v="1079110101.8699999"/>
    <n v="8.89"/>
  </r>
  <r>
    <s v="CDA"/>
    <x v="19"/>
    <x v="2"/>
    <s v="Financiero"/>
    <s v="Paraguay"/>
    <s v="13/02/2025 16:52:54"/>
    <s v="13/02/2026"/>
    <s v="PYG"/>
    <n v="1090246575"/>
    <n v="1001233850"/>
    <n v="1079110101.8699999"/>
    <n v="8.89"/>
  </r>
  <r>
    <s v="CDA"/>
    <x v="19"/>
    <x v="2"/>
    <s v="Financiero"/>
    <s v="Paraguay"/>
    <s v="13/02/2025 16:52:55"/>
    <s v="13/02/2026"/>
    <s v="PYG"/>
    <n v="1090246575"/>
    <n v="1001233850"/>
    <n v="1079110101.8699999"/>
    <n v="8.89"/>
  </r>
  <r>
    <s v="CDA"/>
    <x v="19"/>
    <x v="2"/>
    <s v="Financiero"/>
    <s v="Paraguay"/>
    <s v="13/02/2025 16:52:56"/>
    <s v="13/02/2026"/>
    <s v="PYG"/>
    <n v="1090246575"/>
    <n v="1001233850"/>
    <n v="1079110101.8699999"/>
    <n v="8.89"/>
  </r>
  <r>
    <s v="CDA"/>
    <x v="19"/>
    <x v="2"/>
    <s v="Financiero"/>
    <s v="Paraguay"/>
    <s v="13/02/2025 16:52:57"/>
    <s v="13/02/2026"/>
    <s v="PYG"/>
    <n v="1090246575"/>
    <n v="1001233850"/>
    <n v="1079110101.8699999"/>
    <n v="8.89"/>
  </r>
  <r>
    <s v="CDA"/>
    <x v="19"/>
    <x v="2"/>
    <s v="Financiero"/>
    <s v="Paraguay"/>
    <s v="13/02/2025 16:52:58"/>
    <s v="13/02/2026"/>
    <s v="PYG"/>
    <n v="1090246575"/>
    <n v="1001233850"/>
    <n v="1079110101.8699999"/>
    <n v="8.89"/>
  </r>
  <r>
    <s v="CDA"/>
    <x v="19"/>
    <x v="2"/>
    <s v="Financiero"/>
    <s v="Paraguay"/>
    <s v="13/02/2025 16:52:59"/>
    <s v="13/02/2026"/>
    <s v="PYG"/>
    <n v="1090246575"/>
    <n v="1001233850"/>
    <n v="1079110101.8699999"/>
    <n v="8.89"/>
  </r>
  <r>
    <s v="CDA"/>
    <x v="19"/>
    <x v="2"/>
    <s v="Financiero"/>
    <s v="Paraguay"/>
    <s v="13/02/2025 16:53:00"/>
    <s v="13/02/2026"/>
    <s v="PYG"/>
    <n v="1090246575"/>
    <n v="1001233850"/>
    <n v="1079110101.8699999"/>
    <n v="8.89"/>
  </r>
  <r>
    <s v="CDA"/>
    <x v="19"/>
    <x v="2"/>
    <s v="Financiero"/>
    <s v="Paraguay"/>
    <s v="13/02/2025 16:53:01"/>
    <s v="13/02/2026"/>
    <s v="PYG"/>
    <n v="1090246575"/>
    <n v="1001233850"/>
    <n v="1079110101.8699999"/>
    <n v="8.89"/>
  </r>
  <r>
    <s v="CDA"/>
    <x v="19"/>
    <x v="2"/>
    <s v="Financiero"/>
    <s v="Paraguay"/>
    <s v="13/02/2025 16:53:02"/>
    <s v="13/02/2026"/>
    <s v="PYG"/>
    <n v="1090246575"/>
    <n v="1001233850"/>
    <n v="1079110101.8699999"/>
    <n v="8.89"/>
  </r>
  <r>
    <s v="CDA"/>
    <x v="19"/>
    <x v="2"/>
    <s v="Financiero"/>
    <s v="Paraguay"/>
    <s v="13/02/2025 16:56:41"/>
    <s v="13/02/2026"/>
    <s v="PYG"/>
    <n v="1090246575"/>
    <n v="1001233850"/>
    <n v="1079110101.8699999"/>
    <n v="8.89"/>
  </r>
  <r>
    <s v="CDA"/>
    <x v="19"/>
    <x v="2"/>
    <s v="Financiero"/>
    <s v="Paraguay"/>
    <s v="13/02/2025 16:56:42"/>
    <s v="13/02/2026"/>
    <s v="PYG"/>
    <n v="1090246575"/>
    <n v="1001233850"/>
    <n v="1079110101.8699999"/>
    <n v="8.89"/>
  </r>
  <r>
    <s v="CDA"/>
    <x v="19"/>
    <x v="2"/>
    <s v="Financiero"/>
    <s v="Paraguay"/>
    <s v="13/02/2025 16:56:43"/>
    <s v="13/02/2026"/>
    <s v="PYG"/>
    <n v="1090246575"/>
    <n v="1001233850"/>
    <n v="1079110101.8699999"/>
    <n v="8.89"/>
  </r>
  <r>
    <s v="CDA"/>
    <x v="19"/>
    <x v="2"/>
    <s v="Financiero"/>
    <s v="Paraguay"/>
    <s v="13/02/2025 16:56:44"/>
    <s v="13/02/2026"/>
    <s v="PYG"/>
    <n v="1090246575"/>
    <n v="1001233850"/>
    <n v="1079110101.8699999"/>
    <n v="8.89"/>
  </r>
  <r>
    <s v="CDA"/>
    <x v="19"/>
    <x v="2"/>
    <s v="Financiero"/>
    <s v="Paraguay"/>
    <s v="13/02/2025 16:56:45"/>
    <s v="13/02/2026"/>
    <s v="PYG"/>
    <n v="1090246575"/>
    <n v="1001233850"/>
    <n v="1079110101.8699999"/>
    <n v="8.89"/>
  </r>
  <r>
    <s v="CDA"/>
    <x v="19"/>
    <x v="2"/>
    <s v="Financiero"/>
    <s v="Paraguay"/>
    <s v="13/02/2025 16:56:46"/>
    <s v="13/02/2026"/>
    <s v="PYG"/>
    <n v="1090246575"/>
    <n v="1001233850"/>
    <n v="1079110101.8699999"/>
    <n v="8.89"/>
  </r>
  <r>
    <s v="CDA"/>
    <x v="19"/>
    <x v="2"/>
    <s v="Financiero"/>
    <s v="Paraguay"/>
    <s v="13/02/2025 16:56:47"/>
    <s v="13/02/2026"/>
    <s v="PYG"/>
    <n v="1090246575"/>
    <n v="1001233850"/>
    <n v="1079110101.8699999"/>
    <n v="8.89"/>
  </r>
  <r>
    <s v="CDA"/>
    <x v="19"/>
    <x v="2"/>
    <s v="Financiero"/>
    <s v="Paraguay"/>
    <s v="13/02/2025 16:56:48"/>
    <s v="13/02/2026"/>
    <s v="PYG"/>
    <n v="1090246575"/>
    <n v="1001233850"/>
    <n v="1079110101.8699999"/>
    <n v="8.89"/>
  </r>
  <r>
    <s v="CDA"/>
    <x v="19"/>
    <x v="2"/>
    <s v="Financiero"/>
    <s v="Paraguay"/>
    <s v="13/02/2025 16:56:49"/>
    <s v="13/02/2026"/>
    <s v="PYG"/>
    <n v="1090246575"/>
    <n v="1001233850"/>
    <n v="1079110101.8699999"/>
    <n v="8.89"/>
  </r>
  <r>
    <s v="CDA"/>
    <x v="19"/>
    <x v="2"/>
    <s v="Financiero"/>
    <s v="Paraguay"/>
    <s v="13/02/2025 16:56:50"/>
    <s v="13/02/2026"/>
    <s v="PYG"/>
    <n v="1090246575"/>
    <n v="1001233850"/>
    <n v="1079110101.8699999"/>
    <n v="8.89"/>
  </r>
  <r>
    <s v="CDA"/>
    <x v="19"/>
    <x v="2"/>
    <s v="Financiero"/>
    <s v="Paraguay"/>
    <s v="18/02/2025 15:46:07"/>
    <s v="19/02/2026"/>
    <s v="PYG"/>
    <n v="5451232877"/>
    <n v="5006859474"/>
    <n v="5388274901.5500002"/>
    <n v="8.85"/>
  </r>
  <r>
    <s v="CDA"/>
    <x v="19"/>
    <x v="2"/>
    <s v="Financiero"/>
    <s v="Paraguay"/>
    <s v="18/02/2025 15:48:48"/>
    <s v="19/02/2026"/>
    <s v="PYG"/>
    <n v="5451232877"/>
    <n v="5006859474"/>
    <n v="5388274901.5500002"/>
    <n v="8.85"/>
  </r>
  <r>
    <s v="CDA"/>
    <x v="19"/>
    <x v="2"/>
    <s v="Financiero"/>
    <s v="Paraguay"/>
    <s v="21/07/2025 12:16:40"/>
    <s v="03/06/2026"/>
    <s v="PYG"/>
    <n v="1083178082"/>
    <n v="1011112464"/>
    <n v="1047548447.08"/>
    <n v="8.25"/>
  </r>
  <r>
    <s v="CDA"/>
    <x v="19"/>
    <x v="2"/>
    <s v="Financiero"/>
    <s v="Paraguay"/>
    <s v="21/07/2025 12:18:21"/>
    <s v="03/06/2026"/>
    <s v="PYG"/>
    <n v="1083178082"/>
    <n v="1011112464"/>
    <n v="1047548447.08"/>
    <n v="8.25"/>
  </r>
  <r>
    <s v="CDA"/>
    <x v="19"/>
    <x v="2"/>
    <s v="Financiero"/>
    <s v="Paraguay"/>
    <s v="21/07/2025 12:18:22"/>
    <s v="03/06/2026"/>
    <s v="PYG"/>
    <n v="1083178082"/>
    <n v="1011112464"/>
    <n v="1047548447.08"/>
    <n v="8.25"/>
  </r>
  <r>
    <s v="CDA"/>
    <x v="19"/>
    <x v="2"/>
    <s v="Financiero"/>
    <s v="Paraguay"/>
    <s v="21/07/2025 12:18:23"/>
    <s v="03/06/2026"/>
    <s v="PYG"/>
    <n v="1083178082"/>
    <n v="1011112464"/>
    <n v="1047548447.08"/>
    <n v="8.25"/>
  </r>
  <r>
    <s v="CDA"/>
    <x v="19"/>
    <x v="2"/>
    <s v="Financiero"/>
    <s v="Paraguay"/>
    <s v="21/07/2025 12:18:23"/>
    <s v="03/06/2026"/>
    <s v="PYG"/>
    <n v="1083178082"/>
    <n v="1011112464"/>
    <n v="1047548447.08"/>
    <n v="8.25"/>
  </r>
  <r>
    <s v="CDA"/>
    <x v="19"/>
    <x v="2"/>
    <s v="Financiero"/>
    <s v="Paraguay"/>
    <s v="25/09/2025 09:55:28"/>
    <s v="18/05/2026"/>
    <s v="PYG"/>
    <n v="1082273972"/>
    <n v="1028421868"/>
    <n v="1050317584.13"/>
    <n v="8.25"/>
  </r>
  <r>
    <s v="CDA"/>
    <x v="19"/>
    <x v="2"/>
    <s v="Financiero"/>
    <s v="Paraguay"/>
    <s v="25/09/2025 09:58:47"/>
    <s v="18/05/2026"/>
    <s v="PYG"/>
    <n v="1082273972"/>
    <n v="1028421868"/>
    <n v="1050317584.13"/>
    <n v="8.25"/>
  </r>
  <r>
    <s v="CDA"/>
    <x v="19"/>
    <x v="2"/>
    <s v="Financiero"/>
    <s v="Paraguay"/>
    <s v="25/09/2025 09:58:49"/>
    <s v="18/05/2026"/>
    <s v="PYG"/>
    <n v="1082273972"/>
    <n v="1028421868"/>
    <n v="1050317584.13"/>
    <n v="8.25"/>
  </r>
  <r>
    <s v="CDA"/>
    <x v="19"/>
    <x v="2"/>
    <s v="Financiero"/>
    <s v="Paraguay"/>
    <s v="25/09/2025 09:58:50"/>
    <s v="18/05/2026"/>
    <s v="PYG"/>
    <n v="1082273972"/>
    <n v="1028421868"/>
    <n v="1050317584.13"/>
    <n v="8.25"/>
  </r>
  <r>
    <s v="CDA"/>
    <x v="19"/>
    <x v="2"/>
    <s v="Financiero"/>
    <s v="Paraguay"/>
    <s v="25/09/2025 09:58:51"/>
    <s v="18/05/2026"/>
    <s v="PYG"/>
    <n v="1082273972"/>
    <n v="1028421868"/>
    <n v="1050317584.13"/>
    <n v="8.25"/>
  </r>
  <r>
    <s v="CDA"/>
    <x v="19"/>
    <x v="2"/>
    <s v="Financiero"/>
    <s v="Paraguay"/>
    <s v="25/09/2025 09:58:53"/>
    <s v="18/05/2026"/>
    <s v="PYG"/>
    <n v="1082273972"/>
    <n v="1028421868"/>
    <n v="1050317584.13"/>
    <n v="8.25"/>
  </r>
  <r>
    <s v="CDA"/>
    <x v="19"/>
    <x v="2"/>
    <s v="Financiero"/>
    <s v="Paraguay"/>
    <s v="25/09/2025 09:58:54"/>
    <s v="18/05/2026"/>
    <s v="PYG"/>
    <n v="1082273972"/>
    <n v="1028421868"/>
    <n v="1050317584.13"/>
    <n v="8.25"/>
  </r>
  <r>
    <s v="CDA"/>
    <x v="19"/>
    <x v="2"/>
    <s v="Financiero"/>
    <s v="Paraguay"/>
    <s v="25/09/2025 09:58:55"/>
    <s v="18/05/2026"/>
    <s v="PYG"/>
    <n v="1082273972"/>
    <n v="1028421868"/>
    <n v="1050317584.13"/>
    <n v="8.25"/>
  </r>
  <r>
    <s v="CDA"/>
    <x v="19"/>
    <x v="2"/>
    <s v="Financiero"/>
    <s v="Paraguay"/>
    <s v="25/09/2025 09:58:56"/>
    <s v="18/05/2026"/>
    <s v="PYG"/>
    <n v="1082273972"/>
    <n v="1028421868"/>
    <n v="1050317584.13"/>
    <n v="8.25"/>
  </r>
  <r>
    <s v="CDA"/>
    <x v="19"/>
    <x v="2"/>
    <s v="Financiero"/>
    <s v="Paraguay"/>
    <s v="25/09/2025 09:58:57"/>
    <s v="18/05/2026"/>
    <s v="PYG"/>
    <n v="1082273972"/>
    <n v="1028421868"/>
    <n v="1050317584.13"/>
    <n v="8.25"/>
  </r>
  <r>
    <s v="CDA"/>
    <x v="19"/>
    <x v="2"/>
    <s v="Financiero"/>
    <s v="Paraguay"/>
    <s v="22/12/2025 15:10:40"/>
    <s v="04/05/2026"/>
    <s v="PYG"/>
    <n v="168892490"/>
    <n v="162188533"/>
    <n v="162642583.78999999"/>
    <n v="11.5"/>
  </r>
  <r>
    <s v="CDA"/>
    <x v="20"/>
    <x v="0"/>
    <s v="Financiero"/>
    <s v="Paraguay"/>
    <s v="16/08/2023 09:41:30"/>
    <s v="04/05/2026"/>
    <s v="PYG"/>
    <n v="1242191780"/>
    <n v="1024713204"/>
    <n v="1017231120.6900001"/>
    <n v="8"/>
  </r>
  <r>
    <s v="CDA"/>
    <x v="20"/>
    <x v="0"/>
    <s v="Financiero"/>
    <s v="Paraguay"/>
    <s v="16/08/2023 09:41:31"/>
    <s v="04/05/2026"/>
    <s v="PYG"/>
    <n v="1242191780"/>
    <n v="1024713204"/>
    <n v="1017231120.6900001"/>
    <n v="8"/>
  </r>
  <r>
    <s v="CDA"/>
    <x v="20"/>
    <x v="0"/>
    <s v="Financiero"/>
    <s v="Paraguay"/>
    <s v="16/08/2023 09:41:32"/>
    <s v="04/05/2026"/>
    <s v="PYG"/>
    <n v="1242191780"/>
    <n v="1024713204"/>
    <n v="1017231120.6900001"/>
    <n v="8"/>
  </r>
  <r>
    <s v="CDA"/>
    <x v="20"/>
    <x v="0"/>
    <s v="Financiero"/>
    <s v="Paraguay"/>
    <s v="16/08/2023 09:41:33"/>
    <s v="04/05/2026"/>
    <s v="PYG"/>
    <n v="1242191780"/>
    <n v="1024713204"/>
    <n v="1017231120.6900001"/>
    <n v="8"/>
  </r>
  <r>
    <s v="CDA"/>
    <x v="20"/>
    <x v="0"/>
    <s v="Financiero"/>
    <s v="Paraguay"/>
    <s v="18/08/2023 16:51:27"/>
    <s v="13/04/2026"/>
    <s v="PYG"/>
    <n v="1242410958"/>
    <n v="1030020673"/>
    <n v="1022708836.6900001"/>
    <n v="8"/>
  </r>
  <r>
    <s v="CDA"/>
    <x v="20"/>
    <x v="0"/>
    <s v="Financiero"/>
    <s v="Paraguay"/>
    <s v="29/11/2023 16:22:52"/>
    <s v="13/04/2026"/>
    <s v="PYG"/>
    <n v="1202520547"/>
    <n v="1012684197"/>
    <n v="1022708836.78"/>
    <n v="8"/>
  </r>
  <r>
    <s v="CDA"/>
    <x v="20"/>
    <x v="0"/>
    <s v="Financiero"/>
    <s v="Paraguay"/>
    <s v="31/01/2024 15:01:57"/>
    <s v="04/05/2026"/>
    <s v="PYG"/>
    <n v="1202520547"/>
    <n v="1021852972"/>
    <n v="1017231120.6900001"/>
    <n v="8"/>
  </r>
  <r>
    <s v="CDA"/>
    <x v="20"/>
    <x v="0"/>
    <s v="Financiero"/>
    <s v="Paraguay"/>
    <s v="31/01/2024 15:10:31"/>
    <s v="04/05/2026"/>
    <s v="PYG"/>
    <n v="1202520547"/>
    <n v="1021859892"/>
    <n v="1017881964.11"/>
    <n v="8"/>
  </r>
  <r>
    <s v="CDA"/>
    <x v="20"/>
    <x v="0"/>
    <s v="Financiero"/>
    <s v="Paraguay"/>
    <s v="31/01/2024 15:12:22"/>
    <s v="04/05/2026"/>
    <s v="PYG"/>
    <n v="1202520547"/>
    <n v="1021859892"/>
    <n v="1017881964.11"/>
    <n v="8"/>
  </r>
  <r>
    <s v="CDA"/>
    <x v="20"/>
    <x v="0"/>
    <s v="Financiero"/>
    <s v="Paraguay"/>
    <s v="31/01/2024 15:12:26"/>
    <s v="04/05/2026"/>
    <s v="PYG"/>
    <n v="1202520547"/>
    <n v="1021859892"/>
    <n v="1017881964.11"/>
    <n v="8"/>
  </r>
  <r>
    <s v="CDA"/>
    <x v="20"/>
    <x v="0"/>
    <s v="Financiero"/>
    <s v="Paraguay"/>
    <s v="31/01/2024 15:12:28"/>
    <s v="04/05/2026"/>
    <s v="PYG"/>
    <n v="1202520547"/>
    <n v="1021859892"/>
    <n v="1017881964.11"/>
    <n v="8"/>
  </r>
  <r>
    <s v="CDA"/>
    <x v="20"/>
    <x v="0"/>
    <s v="Financiero"/>
    <s v="Paraguay"/>
    <s v="31/01/2024 15:12:35"/>
    <s v="04/05/2026"/>
    <s v="PYG"/>
    <n v="1202520547"/>
    <n v="1021859892"/>
    <n v="1017881964.11"/>
    <n v="8"/>
  </r>
  <r>
    <s v="CDA"/>
    <x v="20"/>
    <x v="0"/>
    <s v="Financiero"/>
    <s v="Paraguay"/>
    <s v="31/01/2024 15:12:36"/>
    <s v="04/05/2026"/>
    <s v="PYG"/>
    <n v="1202520547"/>
    <n v="1021859892"/>
    <n v="1017881964.11"/>
    <n v="8"/>
  </r>
  <r>
    <s v="CDA"/>
    <x v="20"/>
    <x v="0"/>
    <s v="Financiero"/>
    <s v="Paraguay"/>
    <s v="31/01/2024 15:12:37"/>
    <s v="04/05/2026"/>
    <s v="PYG"/>
    <n v="1202520547"/>
    <n v="1021859892"/>
    <n v="1017881964.11"/>
    <n v="8"/>
  </r>
  <r>
    <s v="CDA"/>
    <x v="20"/>
    <x v="0"/>
    <s v="Financiero"/>
    <s v="Paraguay"/>
    <s v="31/01/2024 15:12:38"/>
    <s v="04/05/2026"/>
    <s v="PYG"/>
    <n v="1202520547"/>
    <n v="1021859892"/>
    <n v="1017881964.11"/>
    <n v="8"/>
  </r>
  <r>
    <s v="CDA"/>
    <x v="20"/>
    <x v="0"/>
    <s v="Financiero"/>
    <s v="Paraguay"/>
    <s v="31/01/2024 16:16:48"/>
    <s v="13/04/2026"/>
    <s v="PYG"/>
    <n v="1202520547"/>
    <n v="1026488372"/>
    <n v="1022708836.65"/>
    <n v="8"/>
  </r>
  <r>
    <s v="CDA"/>
    <x v="20"/>
    <x v="0"/>
    <s v="Financiero"/>
    <s v="Paraguay"/>
    <s v="31/01/2024 16:18:45"/>
    <s v="13/04/2026"/>
    <s v="PYG"/>
    <n v="1202520547"/>
    <n v="1026488372"/>
    <n v="1022708836.65"/>
    <n v="8"/>
  </r>
  <r>
    <s v="CDA"/>
    <x v="20"/>
    <x v="0"/>
    <s v="Financiero"/>
    <s v="Paraguay"/>
    <s v="31/01/2024 16:18:47"/>
    <s v="13/04/2026"/>
    <s v="PYG"/>
    <n v="1202520547"/>
    <n v="1026488372"/>
    <n v="1022708836.65"/>
    <n v="8"/>
  </r>
  <r>
    <s v="CDA"/>
    <x v="20"/>
    <x v="0"/>
    <s v="Financiero"/>
    <s v="Paraguay"/>
    <s v="28/02/2024 16:30:19"/>
    <s v="04/05/2026"/>
    <s v="PYG"/>
    <n v="1202520547"/>
    <n v="1028027395"/>
    <n v="1017881964.33"/>
    <n v="8"/>
  </r>
  <r>
    <s v="CDA"/>
    <x v="20"/>
    <x v="0"/>
    <s v="Financiero"/>
    <s v="Paraguay"/>
    <s v="25/04/2024 12:37:52"/>
    <s v="13/04/2026"/>
    <s v="PYG"/>
    <n v="1163726026"/>
    <n v="1006374679"/>
    <n v="1022708836.6900001"/>
    <n v="8"/>
  </r>
  <r>
    <s v="CDA"/>
    <x v="20"/>
    <x v="0"/>
    <s v="Financiero"/>
    <s v="Paraguay"/>
    <s v="25/04/2024 12:39:50"/>
    <s v="13/04/2026"/>
    <s v="PYG"/>
    <n v="1163726026"/>
    <n v="1006374679"/>
    <n v="1022708836.6900001"/>
    <n v="8"/>
  </r>
  <r>
    <s v="CDA"/>
    <x v="20"/>
    <x v="0"/>
    <s v="Financiero"/>
    <s v="Paraguay"/>
    <s v="22/07/2024 16:33:52"/>
    <s v="13/04/2026"/>
    <s v="PYG"/>
    <n v="1163726026"/>
    <n v="1025588251"/>
    <n v="1022708836.66"/>
    <n v="8"/>
  </r>
  <r>
    <s v="CDA"/>
    <x v="20"/>
    <x v="0"/>
    <s v="Financiero"/>
    <s v="Paraguay"/>
    <s v="22/07/2024 16:36:40"/>
    <s v="13/04/2026"/>
    <s v="PYG"/>
    <n v="1163726026"/>
    <n v="1025588251"/>
    <n v="1022708836.66"/>
    <n v="8"/>
  </r>
  <r>
    <s v="CDA"/>
    <x v="20"/>
    <x v="0"/>
    <s v="Financiero"/>
    <s v="Paraguay"/>
    <s v="22/07/2024 16:36:41"/>
    <s v="13/04/2026"/>
    <s v="PYG"/>
    <n v="1163726026"/>
    <n v="1025588251"/>
    <n v="1022708836.66"/>
    <n v="8"/>
  </r>
  <r>
    <s v="CDA"/>
    <x v="20"/>
    <x v="0"/>
    <s v="Financiero"/>
    <s v="Paraguay"/>
    <s v="22/07/2024 16:40:16"/>
    <s v="04/05/2026"/>
    <s v="PYG"/>
    <n v="1163287670"/>
    <n v="1020526119"/>
    <n v="1017231120.75"/>
    <n v="8"/>
  </r>
  <r>
    <s v="CDA"/>
    <x v="20"/>
    <x v="0"/>
    <s v="Financiero"/>
    <s v="Paraguay"/>
    <s v="22/07/2024 16:40:17"/>
    <s v="04/05/2026"/>
    <s v="PYG"/>
    <n v="1163287670"/>
    <n v="1020526119"/>
    <n v="1017231120.75"/>
    <n v="8"/>
  </r>
  <r>
    <s v="CDA"/>
    <x v="20"/>
    <x v="0"/>
    <s v="Financiero"/>
    <s v="Paraguay"/>
    <s v="22/07/2024 16:40:18"/>
    <s v="04/05/2026"/>
    <s v="PYG"/>
    <n v="1163287670"/>
    <n v="1020526119"/>
    <n v="1017231120.75"/>
    <n v="8"/>
  </r>
  <r>
    <s v="CDA"/>
    <x v="20"/>
    <x v="0"/>
    <s v="Financiero"/>
    <s v="Paraguay"/>
    <s v="22/07/2024 16:40:19"/>
    <s v="04/05/2026"/>
    <s v="PYG"/>
    <n v="1163287670"/>
    <n v="1020526119"/>
    <n v="1017231120.75"/>
    <n v="8"/>
  </r>
  <r>
    <s v="CDA"/>
    <x v="20"/>
    <x v="0"/>
    <s v="Financiero"/>
    <s v="Paraguay"/>
    <s v="22/07/2024 16:40:20"/>
    <s v="04/05/2026"/>
    <s v="PYG"/>
    <n v="1163287670"/>
    <n v="1020526119"/>
    <n v="1017231120.75"/>
    <n v="8"/>
  </r>
  <r>
    <s v="CDA"/>
    <x v="20"/>
    <x v="0"/>
    <s v="Financiero"/>
    <s v="Paraguay"/>
    <s v="15/10/2024 16:30:18"/>
    <s v="04/05/2026"/>
    <s v="PYG"/>
    <n v="1124054793"/>
    <n v="999887511"/>
    <n v="1017829756.76"/>
    <n v="8.02"/>
  </r>
  <r>
    <s v="CDA"/>
    <x v="20"/>
    <x v="0"/>
    <s v="Financiero"/>
    <s v="Paraguay"/>
    <s v="24/03/2025 10:44:58"/>
    <s v="23/10/2026"/>
    <s v="PYG"/>
    <n v="572328767"/>
    <n v="506982093"/>
    <n v="508115406.89999998"/>
    <n v="8.25"/>
  </r>
  <r>
    <s v="CDA"/>
    <x v="20"/>
    <x v="0"/>
    <s v="Financiero"/>
    <s v="Paraguay"/>
    <s v="24/03/2025 10:46:51"/>
    <s v="23/10/2026"/>
    <s v="PYG"/>
    <n v="572328767"/>
    <n v="506982093"/>
    <n v="508115406.89999998"/>
    <n v="8.25"/>
  </r>
  <r>
    <s v="CDA"/>
    <x v="20"/>
    <x v="0"/>
    <s v="Financiero"/>
    <s v="Paraguay"/>
    <s v="24/03/2025 10:46:52"/>
    <s v="23/10/2026"/>
    <s v="PYG"/>
    <n v="572328767"/>
    <n v="506982093"/>
    <n v="508115406.89999998"/>
    <n v="8.25"/>
  </r>
  <r>
    <s v="CDA"/>
    <x v="20"/>
    <x v="0"/>
    <s v="Financiero"/>
    <s v="Paraguay"/>
    <s v="24/03/2025 10:46:53"/>
    <s v="23/10/2026"/>
    <s v="PYG"/>
    <n v="572328767"/>
    <n v="506982093"/>
    <n v="508115406.89999998"/>
    <n v="8.25"/>
  </r>
  <r>
    <s v="CDA"/>
    <x v="20"/>
    <x v="0"/>
    <s v="Financiero"/>
    <s v="Paraguay"/>
    <s v="24/03/2025 10:46:54"/>
    <s v="23/10/2026"/>
    <s v="PYG"/>
    <n v="572328767"/>
    <n v="506982093"/>
    <n v="508115406.89999998"/>
    <n v="8.25"/>
  </r>
  <r>
    <s v="CDA"/>
    <x v="20"/>
    <x v="0"/>
    <s v="Financiero"/>
    <s v="Paraguay"/>
    <s v="24/03/2025 10:46:55"/>
    <s v="23/10/2026"/>
    <s v="PYG"/>
    <n v="572328767"/>
    <n v="506982093"/>
    <n v="508115406.89999998"/>
    <n v="8.25"/>
  </r>
  <r>
    <s v="CDA"/>
    <x v="20"/>
    <x v="0"/>
    <s v="Financiero"/>
    <s v="Paraguay"/>
    <s v="24/03/2025 10:46:56"/>
    <s v="23/10/2026"/>
    <s v="PYG"/>
    <n v="572328767"/>
    <n v="506982093"/>
    <n v="508115406.89999998"/>
    <n v="8.25"/>
  </r>
  <r>
    <s v="CDA"/>
    <x v="20"/>
    <x v="0"/>
    <s v="Financiero"/>
    <s v="Paraguay"/>
    <s v="24/03/2025 10:46:56"/>
    <s v="23/10/2026"/>
    <s v="PYG"/>
    <n v="572328767"/>
    <n v="506982093"/>
    <n v="508115406.89999998"/>
    <n v="8.25"/>
  </r>
  <r>
    <s v="CDA"/>
    <x v="20"/>
    <x v="0"/>
    <s v="Financiero"/>
    <s v="Paraguay"/>
    <s v="24/03/2025 10:46:57"/>
    <s v="23/10/2026"/>
    <s v="PYG"/>
    <n v="572328767"/>
    <n v="506982093"/>
    <n v="508115406.89999998"/>
    <n v="8.25"/>
  </r>
  <r>
    <s v="CDA"/>
    <x v="20"/>
    <x v="0"/>
    <s v="Financiero"/>
    <s v="Paraguay"/>
    <s v="24/03/2025 10:46:58"/>
    <s v="23/10/2026"/>
    <s v="PYG"/>
    <n v="572328767"/>
    <n v="506982093"/>
    <n v="508115406.89999998"/>
    <n v="8.25"/>
  </r>
  <r>
    <s v="CDA"/>
    <x v="20"/>
    <x v="0"/>
    <s v="Financiero"/>
    <s v="Paraguay"/>
    <s v="24/03/2025 10:46:59"/>
    <s v="23/10/2026"/>
    <s v="PYG"/>
    <n v="572328767"/>
    <n v="506982093"/>
    <n v="508115406.89999998"/>
    <n v="8.25"/>
  </r>
  <r>
    <s v="CDA"/>
    <x v="20"/>
    <x v="0"/>
    <s v="Financiero"/>
    <s v="Paraguay"/>
    <s v="24/03/2025 10:47:00"/>
    <s v="23/10/2026"/>
    <s v="PYG"/>
    <n v="572328767"/>
    <n v="506982093"/>
    <n v="508115406.89999998"/>
    <n v="8.25"/>
  </r>
  <r>
    <s v="CDA"/>
    <x v="20"/>
    <x v="0"/>
    <s v="Financiero"/>
    <s v="Paraguay"/>
    <s v="24/03/2025 10:47:00"/>
    <s v="23/10/2026"/>
    <s v="PYG"/>
    <n v="572328767"/>
    <n v="506982093"/>
    <n v="508115406.89999998"/>
    <n v="8.25"/>
  </r>
  <r>
    <s v="CDA"/>
    <x v="20"/>
    <x v="0"/>
    <s v="Financiero"/>
    <s v="Paraguay"/>
    <s v="24/03/2025 10:47:01"/>
    <s v="23/10/2026"/>
    <s v="PYG"/>
    <n v="572328767"/>
    <n v="506982093"/>
    <n v="508115406.89999998"/>
    <n v="8.25"/>
  </r>
  <r>
    <s v="CDA"/>
    <x v="20"/>
    <x v="0"/>
    <s v="Financiero"/>
    <s v="Paraguay"/>
    <s v="24/03/2025 10:47:02"/>
    <s v="23/10/2026"/>
    <s v="PYG"/>
    <n v="572328767"/>
    <n v="506982093"/>
    <n v="508115406.89999998"/>
    <n v="8.25"/>
  </r>
  <r>
    <s v="CDA"/>
    <x v="20"/>
    <x v="0"/>
    <s v="Financiero"/>
    <s v="Paraguay"/>
    <s v="24/03/2025 10:47:03"/>
    <s v="23/10/2026"/>
    <s v="PYG"/>
    <n v="572328767"/>
    <n v="506982093"/>
    <n v="508115406.89999998"/>
    <n v="8.25"/>
  </r>
  <r>
    <s v="CDA"/>
    <x v="20"/>
    <x v="0"/>
    <s v="Financiero"/>
    <s v="Paraguay"/>
    <s v="24/03/2025 10:47:04"/>
    <s v="23/10/2026"/>
    <s v="PYG"/>
    <n v="572328767"/>
    <n v="506982093"/>
    <n v="508115406.89999998"/>
    <n v="8.25"/>
  </r>
  <r>
    <s v="CDA"/>
    <x v="20"/>
    <x v="0"/>
    <s v="Financiero"/>
    <s v="Paraguay"/>
    <s v="24/03/2025 10:47:05"/>
    <s v="23/10/2026"/>
    <s v="PYG"/>
    <n v="572328767"/>
    <n v="506982093"/>
    <n v="508115406.89999998"/>
    <n v="8.25"/>
  </r>
  <r>
    <s v="CDA"/>
    <x v="20"/>
    <x v="0"/>
    <s v="Financiero"/>
    <s v="Paraguay"/>
    <s v="24/03/2025 10:47:06"/>
    <s v="23/10/2026"/>
    <s v="PYG"/>
    <n v="572328767"/>
    <n v="506982093"/>
    <n v="508115406.89999998"/>
    <n v="8.25"/>
  </r>
  <r>
    <s v="CDA"/>
    <x v="20"/>
    <x v="0"/>
    <s v="Financiero"/>
    <s v="Paraguay"/>
    <s v="24/03/2025 10:47:07"/>
    <s v="23/10/2026"/>
    <s v="PYG"/>
    <n v="572328767"/>
    <n v="506982093"/>
    <n v="508115406.89999998"/>
    <n v="8.25"/>
  </r>
  <r>
    <s v="CDA"/>
    <x v="20"/>
    <x v="0"/>
    <s v="Financiero"/>
    <s v="Paraguay"/>
    <s v="07/08/2025 15:59:03"/>
    <s v="31/07/2028"/>
    <s v="PYG"/>
    <n v="1977246578"/>
    <n v="1526545252"/>
    <n v="1548023828.3299999"/>
    <n v="10"/>
  </r>
  <r>
    <s v="CDA"/>
    <x v="20"/>
    <x v="0"/>
    <s v="Financiero"/>
    <s v="Paraguay"/>
    <s v="16/12/2025 14:53:32"/>
    <s v="11/05/2026"/>
    <s v="PYG"/>
    <n v="132047948"/>
    <n v="126795860"/>
    <n v="127337087.83"/>
    <n v="10.5"/>
  </r>
  <r>
    <s v="CDA"/>
    <x v="20"/>
    <x v="0"/>
    <s v="Financiero"/>
    <s v="Paraguay"/>
    <s v="16/12/2025 14:56:46"/>
    <s v="23/03/2026"/>
    <s v="PYG"/>
    <n v="154487670"/>
    <n v="150247836"/>
    <n v="150895793.25999999"/>
    <n v="10.5"/>
  </r>
  <r>
    <s v="CDA"/>
    <x v="20"/>
    <x v="0"/>
    <s v="Financiero"/>
    <s v="Paraguay"/>
    <s v="16/12/2025 14:59:53"/>
    <s v="23/03/2026"/>
    <s v="PYG"/>
    <n v="154487670"/>
    <n v="150247836"/>
    <n v="150895793.25999999"/>
    <n v="10.5"/>
  </r>
  <r>
    <s v="BONOS FINANCIEROS"/>
    <x v="20"/>
    <x v="0"/>
    <s v="Financiero"/>
    <s v="Paraguay"/>
    <s v="22/12/2025 09:48:28"/>
    <s v="16/05/2028"/>
    <s v="PYG"/>
    <n v="1262068491"/>
    <n v="1010068492"/>
    <n v="1012652284.34"/>
    <n v="10.5"/>
  </r>
  <r>
    <s v="CDA"/>
    <x v="20"/>
    <x v="0"/>
    <s v="Financiero"/>
    <s v="Paraguay"/>
    <s v="22/12/2025 13:18:07"/>
    <s v="28/01/2026"/>
    <s v="PYG"/>
    <n v="50616438"/>
    <n v="50034940"/>
    <n v="50176343.850000001"/>
    <n v="11.5"/>
  </r>
  <r>
    <s v="CDA"/>
    <x v="20"/>
    <x v="0"/>
    <s v="Financiero"/>
    <s v="Paraguay"/>
    <s v="22/12/2025 13:21:13"/>
    <s v="20/04/2026"/>
    <s v="PYG"/>
    <n v="169021368"/>
    <n v="163021498"/>
    <n v="163477880.66999999"/>
    <n v="11.5"/>
  </r>
  <r>
    <s v="CDA"/>
    <x v="20"/>
    <x v="0"/>
    <s v="Financiero"/>
    <s v="Paraguay"/>
    <s v="22/12/2025 13:24:06"/>
    <s v="25/11/2026"/>
    <s v="PYG"/>
    <n v="85982637"/>
    <n v="77737924"/>
    <n v="77946859.170000002"/>
    <n v="11.5"/>
  </r>
  <r>
    <s v="CDA"/>
    <x v="20"/>
    <x v="0"/>
    <s v="Financiero"/>
    <s v="Paraguay"/>
    <s v="22/12/2025 13:26:52"/>
    <s v="15/12/2026"/>
    <s v="PYG"/>
    <n v="124607876"/>
    <n v="111989490"/>
    <n v="112290482.66"/>
    <n v="11.5"/>
  </r>
  <r>
    <s v="CDA"/>
    <x v="20"/>
    <x v="0"/>
    <s v="Financiero"/>
    <s v="Paraguay"/>
    <s v="22/12/2025 13:37:53"/>
    <s v="11/12/2026"/>
    <s v="PYG"/>
    <n v="108732876"/>
    <n v="97838713"/>
    <n v="98101672.790000007"/>
    <n v="11.5"/>
  </r>
  <r>
    <s v="CDA"/>
    <x v="20"/>
    <x v="0"/>
    <s v="Financiero"/>
    <s v="Paraguay"/>
    <s v="22/12/2025 15:16:05"/>
    <s v="10/08/2026"/>
    <s v="PYG"/>
    <n v="106437667"/>
    <n v="99203218"/>
    <n v="99483576.340000004"/>
    <n v="11.5"/>
  </r>
  <r>
    <s v="CDA"/>
    <x v="20"/>
    <x v="0"/>
    <s v="Financiero"/>
    <s v="Paraguay"/>
    <s v="29/12/2025 12:24:52"/>
    <s v="26/04/2027"/>
    <s v="PYG"/>
    <n v="282339040"/>
    <n v="248601567"/>
    <n v="248740637.49000001"/>
    <n v="10.25"/>
  </r>
  <r>
    <s v="CDA"/>
    <x v="20"/>
    <x v="0"/>
    <s v="Financiero"/>
    <s v="Paraguay"/>
    <s v="29/12/2025 12:29:40"/>
    <s v="26/04/2027"/>
    <s v="PYG"/>
    <n v="282339040"/>
    <n v="248601567"/>
    <n v="248740637.49000001"/>
    <n v="10.25"/>
  </r>
  <r>
    <s v="CDA"/>
    <x v="20"/>
    <x v="0"/>
    <s v="Financiero"/>
    <s v="Paraguay"/>
    <s v="29/12/2025 12:29:41"/>
    <s v="26/04/2027"/>
    <s v="PYG"/>
    <n v="282339040"/>
    <n v="248601567"/>
    <n v="248740637.49000001"/>
    <n v="10.2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4D0BBACF-67B4-464B-93C9-51315500C461}" name="TablaDinámica12" cacheId="4" applyNumberFormats="0" applyBorderFormats="0" applyFontFormats="0" applyPatternFormats="0" applyAlignmentFormats="0" applyWidthHeightFormats="1" dataCaption="Valores" updatedVersion="8" minRefreshableVersion="3" useAutoFormatting="1" itemPrintTitles="1" createdVersion="8" indent="0" compact="0" compactData="0" multipleFieldFilters="0">
  <location ref="B2:D24" firstHeaderRow="1" firstDataRow="1" firstDataCol="2"/>
  <pivotFields count="12">
    <pivotField compact="0" outline="0" showAll="0" defaultSubtotal="0"/>
    <pivotField axis="axisRow" compact="0" outline="0" showAll="0" defaultSubtotal="0">
      <items count="21">
        <item x="0"/>
        <item x="1"/>
        <item x="2"/>
        <item x="3"/>
        <item x="4"/>
        <item x="5"/>
        <item x="6"/>
        <item x="7"/>
        <item x="8"/>
        <item x="9"/>
        <item x="10"/>
        <item x="11"/>
        <item x="12"/>
        <item x="13"/>
        <item x="14"/>
        <item x="15"/>
        <item x="16"/>
        <item x="17"/>
        <item x="18"/>
        <item x="19"/>
        <item x="20"/>
      </items>
    </pivotField>
    <pivotField axis="axisRow" compact="0" outline="0" showAll="0" defaultSubtotal="0">
      <items count="3">
        <item x="1"/>
        <item x="2"/>
        <item x="0"/>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numFmtId="4" outline="0" showAll="0" defaultSubtotal="0"/>
    <pivotField compact="0" numFmtId="4" outline="0" showAll="0" defaultSubtotal="0"/>
    <pivotField dataField="1" compact="0" numFmtId="4" outline="0" showAll="0" defaultSubtotal="0"/>
    <pivotField compact="0" outline="0" showAll="0" defaultSubtotal="0"/>
  </pivotFields>
  <rowFields count="2">
    <field x="1"/>
    <field x="2"/>
  </rowFields>
  <rowItems count="22">
    <i>
      <x/>
      <x v="2"/>
    </i>
    <i>
      <x v="1"/>
      <x v="2"/>
    </i>
    <i>
      <x v="2"/>
      <x/>
    </i>
    <i>
      <x v="3"/>
      <x v="2"/>
    </i>
    <i>
      <x v="4"/>
      <x v="2"/>
    </i>
    <i>
      <x v="5"/>
      <x v="2"/>
    </i>
    <i>
      <x v="6"/>
      <x v="2"/>
    </i>
    <i>
      <x v="7"/>
      <x v="2"/>
    </i>
    <i>
      <x v="8"/>
      <x v="2"/>
    </i>
    <i>
      <x v="9"/>
      <x v="2"/>
    </i>
    <i>
      <x v="10"/>
      <x v="2"/>
    </i>
    <i>
      <x v="11"/>
      <x v="2"/>
    </i>
    <i>
      <x v="12"/>
      <x v="2"/>
    </i>
    <i>
      <x v="13"/>
      <x v="2"/>
    </i>
    <i>
      <x v="14"/>
      <x v="2"/>
    </i>
    <i>
      <x v="15"/>
      <x v="2"/>
    </i>
    <i>
      <x v="16"/>
      <x v="2"/>
    </i>
    <i>
      <x v="17"/>
      <x v="2"/>
    </i>
    <i>
      <x v="18"/>
      <x v="2"/>
    </i>
    <i>
      <x v="19"/>
      <x v="1"/>
    </i>
    <i>
      <x v="20"/>
      <x v="2"/>
    </i>
    <i t="grand">
      <x/>
    </i>
  </rowItems>
  <colItems count="1">
    <i/>
  </colItems>
  <dataFields count="1">
    <dataField name="Suma de Val. Contable" fld="10" baseField="0" baseItem="0" numFmtId="4"/>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1:F26"/>
  <sheetViews>
    <sheetView showGridLines="0" tabSelected="1" zoomScale="85" zoomScaleNormal="85" workbookViewId="0">
      <selection activeCell="B4" sqref="B4:D4"/>
    </sheetView>
  </sheetViews>
  <sheetFormatPr baseColWidth="10" defaultColWidth="9.140625" defaultRowHeight="15"/>
  <cols>
    <col min="1" max="1" width="3.42578125" style="6" customWidth="1"/>
    <col min="2" max="2" width="52.7109375" style="6" customWidth="1"/>
    <col min="3" max="4" width="24.7109375" style="83" bestFit="1" customWidth="1"/>
    <col min="5" max="5" width="3.42578125" style="6" customWidth="1"/>
    <col min="6" max="6" width="7" style="34" customWidth="1"/>
    <col min="7" max="16384" width="9.140625" style="6"/>
  </cols>
  <sheetData>
    <row r="1" spans="1:5">
      <c r="A1" s="71" t="s">
        <v>5</v>
      </c>
    </row>
    <row r="2" spans="1:5">
      <c r="B2" s="172" t="s">
        <v>0</v>
      </c>
      <c r="C2" s="172"/>
      <c r="D2" s="172"/>
    </row>
    <row r="3" spans="1:5">
      <c r="B3" s="182" t="s">
        <v>1</v>
      </c>
      <c r="C3" s="182"/>
      <c r="D3" s="182"/>
    </row>
    <row r="4" spans="1:5">
      <c r="B4" s="183" t="s">
        <v>689</v>
      </c>
      <c r="C4" s="183"/>
      <c r="D4" s="183"/>
    </row>
    <row r="5" spans="1:5">
      <c r="B5" s="183" t="s">
        <v>6</v>
      </c>
      <c r="C5" s="183"/>
      <c r="D5" s="183"/>
    </row>
    <row r="7" spans="1:5">
      <c r="B7" s="94" t="s">
        <v>7</v>
      </c>
      <c r="C7" s="106">
        <v>46022</v>
      </c>
      <c r="D7" s="106">
        <v>45657</v>
      </c>
      <c r="E7" s="95"/>
    </row>
    <row r="8" spans="1:5">
      <c r="B8" s="96" t="s">
        <v>8</v>
      </c>
      <c r="C8" s="97">
        <v>56260417233</v>
      </c>
      <c r="D8" s="97">
        <v>24609356055</v>
      </c>
      <c r="E8" s="98"/>
    </row>
    <row r="9" spans="1:5">
      <c r="B9" s="96" t="s">
        <v>9</v>
      </c>
      <c r="C9" s="99">
        <v>12905131</v>
      </c>
      <c r="D9" s="99">
        <v>110564670</v>
      </c>
      <c r="E9" s="98"/>
    </row>
    <row r="10" spans="1:5">
      <c r="B10" s="96" t="s">
        <v>10</v>
      </c>
      <c r="C10" s="100">
        <v>127429794</v>
      </c>
      <c r="D10" s="100">
        <v>136230771</v>
      </c>
      <c r="E10" s="101"/>
    </row>
    <row r="11" spans="1:5">
      <c r="B11" s="102" t="s">
        <v>11</v>
      </c>
      <c r="C11" s="100">
        <v>61914790151</v>
      </c>
      <c r="D11" s="100">
        <v>45351372359</v>
      </c>
      <c r="E11" s="101"/>
    </row>
    <row r="12" spans="1:5">
      <c r="B12" s="103" t="s">
        <v>12</v>
      </c>
      <c r="C12" s="104">
        <v>538933286874</v>
      </c>
      <c r="D12" s="104">
        <v>645366643417</v>
      </c>
      <c r="E12" s="101"/>
    </row>
    <row r="13" spans="1:5">
      <c r="B13" s="105" t="s">
        <v>13</v>
      </c>
      <c r="C13" s="106">
        <f>SUM(C8:C12)</f>
        <v>657248829183</v>
      </c>
      <c r="D13" s="106">
        <f>SUM(D8:D12)</f>
        <v>715574167272</v>
      </c>
      <c r="E13" s="107"/>
    </row>
    <row r="14" spans="1:5">
      <c r="B14" s="108" t="s">
        <v>14</v>
      </c>
      <c r="C14" s="106"/>
      <c r="D14" s="106"/>
      <c r="E14" s="107"/>
    </row>
    <row r="15" spans="1:5">
      <c r="B15" s="109" t="s">
        <v>15</v>
      </c>
      <c r="C15" s="99">
        <v>895777218</v>
      </c>
      <c r="D15" s="99">
        <v>1011712760</v>
      </c>
      <c r="E15" s="98"/>
    </row>
    <row r="16" spans="1:5">
      <c r="B16" s="109" t="s">
        <v>16</v>
      </c>
      <c r="C16" s="99">
        <v>57569151330</v>
      </c>
      <c r="D16" s="99">
        <v>45168555187</v>
      </c>
      <c r="E16" s="98"/>
    </row>
    <row r="17" spans="2:5">
      <c r="B17" s="96" t="s">
        <v>17</v>
      </c>
      <c r="C17" s="99">
        <v>620202711</v>
      </c>
      <c r="D17" s="99">
        <v>855671412</v>
      </c>
      <c r="E17" s="98"/>
    </row>
    <row r="18" spans="2:5">
      <c r="B18" s="108" t="s">
        <v>18</v>
      </c>
      <c r="C18" s="106">
        <f>+SUM(C15:C17)</f>
        <v>59085131259</v>
      </c>
      <c r="D18" s="106">
        <v>47035939359</v>
      </c>
      <c r="E18" s="107"/>
    </row>
    <row r="19" spans="2:5">
      <c r="B19" s="108" t="s">
        <v>19</v>
      </c>
      <c r="C19" s="110">
        <f>+C13-C18</f>
        <v>598163697924</v>
      </c>
      <c r="D19" s="110">
        <v>668538227912.97144</v>
      </c>
      <c r="E19" s="111"/>
    </row>
    <row r="20" spans="2:5">
      <c r="B20" s="108" t="s">
        <v>20</v>
      </c>
      <c r="C20" s="106">
        <v>3480509.9396356405</v>
      </c>
      <c r="D20" s="106">
        <v>4111266.5289863101</v>
      </c>
      <c r="E20" s="111"/>
    </row>
    <row r="21" spans="2:5">
      <c r="B21" s="108" t="s">
        <v>21</v>
      </c>
      <c r="C21" s="112">
        <f>+C19/C20</f>
        <v>171860.93655765257</v>
      </c>
      <c r="D21" s="112">
        <v>162611.25937700001</v>
      </c>
    </row>
    <row r="23" spans="2:5">
      <c r="B23" s="181" t="s">
        <v>688</v>
      </c>
      <c r="C23" s="181"/>
      <c r="D23" s="181"/>
      <c r="E23" s="62"/>
    </row>
    <row r="24" spans="2:5">
      <c r="B24" s="72"/>
      <c r="C24" s="188"/>
      <c r="E24" s="83"/>
    </row>
    <row r="25" spans="2:5">
      <c r="C25" s="24"/>
      <c r="E25" s="113"/>
    </row>
    <row r="26" spans="2:5">
      <c r="C26" s="24"/>
      <c r="D26" s="24"/>
    </row>
  </sheetData>
  <mergeCells count="5">
    <mergeCell ref="B23:D23"/>
    <mergeCell ref="B2:D2"/>
    <mergeCell ref="B3:D3"/>
    <mergeCell ref="B4:D4"/>
    <mergeCell ref="B5:D5"/>
  </mergeCells>
  <hyperlinks>
    <hyperlink ref="A1" location="INDICE!A1" display="INDICE!A1" xr:uid="{6B0E43CA-D2DB-4852-9D6C-9F9A602766EB}"/>
    <hyperlink ref="B12" location="'06'!A1" display="Inversiones " xr:uid="{B9FB7D52-3CFD-407E-993D-9DA8C6D9BAA8}"/>
    <hyperlink ref="B11" location="'07'!A1" display="Inversiones Op Reporto Anexo II" xr:uid="{7B4CE93F-7C5A-4861-BC08-F216C68EE10E}"/>
  </hyperlinks>
  <pageMargins left="0.7" right="0.7" top="0.75" bottom="0.75" header="0.3" footer="0.3"/>
  <pageSetup orientation="portrait" r:id="rId1"/>
  <ignoredErrors>
    <ignoredError sqref="C13:D13"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sheetPr>
  <dimension ref="A1:F20"/>
  <sheetViews>
    <sheetView showGridLines="0" zoomScale="70" zoomScaleNormal="70" workbookViewId="0">
      <selection activeCell="C17" sqref="C17"/>
    </sheetView>
  </sheetViews>
  <sheetFormatPr baseColWidth="10" defaultColWidth="11.42578125" defaultRowHeight="15"/>
  <cols>
    <col min="1" max="1" width="3.42578125" style="6" customWidth="1"/>
    <col min="2" max="2" width="52.7109375" style="6" customWidth="1"/>
    <col min="3" max="4" width="22.140625" style="6" bestFit="1" customWidth="1"/>
    <col min="5" max="5" width="3.42578125" style="6" customWidth="1"/>
    <col min="6" max="6" width="12.42578125" style="6" bestFit="1" customWidth="1"/>
    <col min="7" max="16384" width="11.42578125" style="6"/>
  </cols>
  <sheetData>
    <row r="1" spans="1:6">
      <c r="A1" s="71" t="s">
        <v>5</v>
      </c>
    </row>
    <row r="2" spans="1:6">
      <c r="B2" s="172" t="s">
        <v>0</v>
      </c>
      <c r="C2" s="172"/>
      <c r="D2" s="172"/>
    </row>
    <row r="3" spans="1:6">
      <c r="B3" s="182" t="s">
        <v>22</v>
      </c>
      <c r="C3" s="182"/>
      <c r="D3" s="182"/>
    </row>
    <row r="4" spans="1:6">
      <c r="B4" s="183" t="str">
        <f>+EAN!B4</f>
        <v>Correspondiente al 31/12/2025 con cifras comparativas al 31/12/2024</v>
      </c>
      <c r="C4" s="183"/>
      <c r="D4" s="183"/>
    </row>
    <row r="5" spans="1:6">
      <c r="B5" s="183" t="s">
        <v>6</v>
      </c>
      <c r="C5" s="183"/>
      <c r="D5" s="183"/>
    </row>
    <row r="7" spans="1:6" s="72" customFormat="1">
      <c r="B7" s="84" t="s">
        <v>23</v>
      </c>
      <c r="C7" s="90">
        <f>+EAN!C7</f>
        <v>46022</v>
      </c>
      <c r="D7" s="90">
        <f>+EAN!D7</f>
        <v>45657</v>
      </c>
    </row>
    <row r="8" spans="1:6">
      <c r="B8" s="51" t="s">
        <v>24</v>
      </c>
      <c r="C8" s="155">
        <v>-1496286083.6115723</v>
      </c>
      <c r="D8" s="91">
        <v>12457441282</v>
      </c>
      <c r="F8" s="34"/>
    </row>
    <row r="9" spans="1:6">
      <c r="B9" s="51" t="s">
        <v>25</v>
      </c>
      <c r="C9" s="61">
        <v>53992938283</v>
      </c>
      <c r="D9" s="61">
        <v>31559788466</v>
      </c>
    </row>
    <row r="10" spans="1:6">
      <c r="B10" s="51" t="s">
        <v>26</v>
      </c>
      <c r="C10" s="61">
        <v>1590741995</v>
      </c>
      <c r="D10" s="61">
        <v>1635404058</v>
      </c>
    </row>
    <row r="11" spans="1:6" s="72" customFormat="1">
      <c r="B11" s="73" t="s">
        <v>27</v>
      </c>
      <c r="C11" s="92">
        <f>SUM(C8:C10)</f>
        <v>54087394194.388428</v>
      </c>
      <c r="D11" s="92">
        <f>SUM(D8:D10)</f>
        <v>45652633806</v>
      </c>
    </row>
    <row r="12" spans="1:6" s="72" customFormat="1">
      <c r="B12" s="56" t="s">
        <v>28</v>
      </c>
      <c r="C12" s="93"/>
      <c r="D12" s="93"/>
    </row>
    <row r="13" spans="1:6">
      <c r="B13" s="49" t="s">
        <v>29</v>
      </c>
      <c r="C13" s="79">
        <v>12235829088</v>
      </c>
      <c r="D13" s="79">
        <v>10360335466</v>
      </c>
    </row>
    <row r="14" spans="1:6">
      <c r="B14" s="51" t="s">
        <v>30</v>
      </c>
      <c r="C14" s="61">
        <v>3396654002.0300002</v>
      </c>
      <c r="D14" s="61">
        <v>2177072461</v>
      </c>
    </row>
    <row r="15" spans="1:6" s="72" customFormat="1">
      <c r="B15" s="73" t="s">
        <v>31</v>
      </c>
      <c r="C15" s="92">
        <f>SUM(C13:C14)</f>
        <v>15632483090.030001</v>
      </c>
      <c r="D15" s="92">
        <f>SUM(D13:D14)</f>
        <v>12537407927</v>
      </c>
    </row>
    <row r="16" spans="1:6" s="72" customFormat="1">
      <c r="B16" s="73" t="s">
        <v>32</v>
      </c>
      <c r="C16" s="92">
        <f>+C11-C15</f>
        <v>38454911104.358429</v>
      </c>
      <c r="D16" s="92">
        <f>+D11-D15</f>
        <v>33115225879</v>
      </c>
    </row>
    <row r="18" spans="2:4">
      <c r="B18" s="181" t="s">
        <v>688</v>
      </c>
      <c r="C18" s="181"/>
      <c r="D18" s="181"/>
    </row>
    <row r="19" spans="2:4">
      <c r="C19" s="62"/>
      <c r="D19" s="62"/>
    </row>
    <row r="20" spans="2:4">
      <c r="C20" s="62"/>
      <c r="D20" s="62"/>
    </row>
  </sheetData>
  <mergeCells count="5">
    <mergeCell ref="B3:D3"/>
    <mergeCell ref="B4:D4"/>
    <mergeCell ref="B5:D5"/>
    <mergeCell ref="B18:D18"/>
    <mergeCell ref="B2:D2"/>
  </mergeCells>
  <hyperlinks>
    <hyperlink ref="A1" location="INDICE!A1" display="INDICE!A1" xr:uid="{A23ED2F9-D8EB-426D-AF3D-BC6E2634EFB9}"/>
  </hyperlinks>
  <pageMargins left="0.7" right="0.7" top="0.75" bottom="0.75" header="0.3" footer="0.3"/>
  <pageSetup orientation="portrait" r:id="rId1"/>
  <ignoredErrors>
    <ignoredError xmlns:x16r3="http://schemas.microsoft.com/office/spreadsheetml/2018/08/main" sqref="C7:D7" x16r3:misleadingForma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sheetPr>
  <dimension ref="A1:E25"/>
  <sheetViews>
    <sheetView showGridLines="0" zoomScale="70" zoomScaleNormal="70" workbookViewId="0">
      <selection activeCell="G1" sqref="G1:K1048576"/>
    </sheetView>
  </sheetViews>
  <sheetFormatPr baseColWidth="10" defaultColWidth="11.42578125" defaultRowHeight="15"/>
  <cols>
    <col min="1" max="1" width="3.42578125" style="6" customWidth="1"/>
    <col min="2" max="2" width="30.85546875" style="6" customWidth="1"/>
    <col min="3" max="3" width="24.7109375" style="6" bestFit="1" customWidth="1"/>
    <col min="4" max="4" width="22.140625" style="6" bestFit="1" customWidth="1"/>
    <col min="5" max="5" width="23.42578125" style="6" bestFit="1" customWidth="1"/>
    <col min="6" max="6" width="3.42578125" style="6" customWidth="1"/>
    <col min="7" max="16384" width="11.42578125" style="6"/>
  </cols>
  <sheetData>
    <row r="1" spans="1:5">
      <c r="A1" s="71" t="s">
        <v>5</v>
      </c>
    </row>
    <row r="2" spans="1:5">
      <c r="B2" s="172" t="s">
        <v>0</v>
      </c>
      <c r="C2" s="172"/>
      <c r="D2" s="172"/>
      <c r="E2" s="172"/>
    </row>
    <row r="3" spans="1:5">
      <c r="B3" s="182" t="s">
        <v>2</v>
      </c>
      <c r="C3" s="182"/>
      <c r="D3" s="182"/>
      <c r="E3" s="182"/>
    </row>
    <row r="4" spans="1:5">
      <c r="B4" s="183" t="s">
        <v>689</v>
      </c>
      <c r="C4" s="183"/>
      <c r="D4" s="183"/>
      <c r="E4" s="183"/>
    </row>
    <row r="5" spans="1:5">
      <c r="B5" s="183" t="s">
        <v>6</v>
      </c>
      <c r="C5" s="183"/>
      <c r="D5" s="183"/>
      <c r="E5" s="183"/>
    </row>
    <row r="7" spans="1:5">
      <c r="B7" s="84" t="s">
        <v>33</v>
      </c>
      <c r="C7" s="84" t="s">
        <v>34</v>
      </c>
      <c r="D7" s="84" t="s">
        <v>35</v>
      </c>
      <c r="E7" s="84" t="s">
        <v>525</v>
      </c>
    </row>
    <row r="8" spans="1:5">
      <c r="B8" s="73" t="s">
        <v>36</v>
      </c>
      <c r="C8" s="85">
        <v>635423002034.2616</v>
      </c>
      <c r="D8" s="85">
        <v>33115225879</v>
      </c>
      <c r="E8" s="85">
        <v>668538227913.2616</v>
      </c>
    </row>
    <row r="9" spans="1:5">
      <c r="B9" s="86" t="s">
        <v>37</v>
      </c>
      <c r="C9" s="156">
        <f>-D9</f>
        <v>33115225879</v>
      </c>
      <c r="D9" s="156">
        <f>-D8</f>
        <v>-33115225879</v>
      </c>
      <c r="E9" s="156">
        <f>SUM(C9:D9)</f>
        <v>0</v>
      </c>
    </row>
    <row r="10" spans="1:5">
      <c r="B10" s="51" t="s">
        <v>38</v>
      </c>
      <c r="C10" s="157">
        <v>1631225574930</v>
      </c>
      <c r="D10" s="157"/>
      <c r="E10" s="157">
        <f t="shared" ref="E10:E12" si="0">SUM(C10:D10)</f>
        <v>1631225574930</v>
      </c>
    </row>
    <row r="11" spans="1:5">
      <c r="B11" s="51" t="s">
        <v>39</v>
      </c>
      <c r="C11" s="157">
        <v>-1740055016023</v>
      </c>
      <c r="D11" s="157"/>
      <c r="E11" s="157">
        <f t="shared" si="0"/>
        <v>-1740055016023</v>
      </c>
    </row>
    <row r="12" spans="1:5">
      <c r="B12" s="88" t="s">
        <v>40</v>
      </c>
      <c r="C12" s="158"/>
      <c r="D12" s="159">
        <f>+EIE!C16</f>
        <v>38454911104.358429</v>
      </c>
      <c r="E12" s="159">
        <f t="shared" si="0"/>
        <v>38454911104.358429</v>
      </c>
    </row>
    <row r="13" spans="1:5" ht="14.1" customHeight="1">
      <c r="B13" s="184" t="s">
        <v>41</v>
      </c>
      <c r="C13" s="186">
        <f>SUM(C8:C12)</f>
        <v>559708786820.26172</v>
      </c>
      <c r="D13" s="186">
        <f>SUM(D8:D12)</f>
        <v>38454911104.358429</v>
      </c>
      <c r="E13" s="86" t="s">
        <v>692</v>
      </c>
    </row>
    <row r="14" spans="1:5">
      <c r="B14" s="185"/>
      <c r="C14" s="187"/>
      <c r="D14" s="187"/>
      <c r="E14" s="89">
        <f>SUM(E8:E12)</f>
        <v>598163697924.62012</v>
      </c>
    </row>
    <row r="16" spans="1:5">
      <c r="B16" s="181" t="s">
        <v>688</v>
      </c>
      <c r="C16" s="181"/>
      <c r="D16" s="181"/>
      <c r="E16" s="181"/>
    </row>
    <row r="17" spans="3:5">
      <c r="C17" s="83"/>
    </row>
    <row r="18" spans="3:5">
      <c r="C18" s="83"/>
      <c r="E18" s="62"/>
    </row>
    <row r="19" spans="3:5">
      <c r="C19" s="83"/>
    </row>
    <row r="20" spans="3:5">
      <c r="C20" s="83"/>
    </row>
    <row r="21" spans="3:5">
      <c r="C21" s="83"/>
    </row>
    <row r="22" spans="3:5">
      <c r="C22" s="83"/>
    </row>
    <row r="23" spans="3:5">
      <c r="C23" s="62"/>
    </row>
    <row r="24" spans="3:5">
      <c r="C24" s="62"/>
    </row>
    <row r="25" spans="3:5">
      <c r="C25" s="83"/>
    </row>
  </sheetData>
  <mergeCells count="8">
    <mergeCell ref="B16:E16"/>
    <mergeCell ref="B2:E2"/>
    <mergeCell ref="B3:E3"/>
    <mergeCell ref="B4:E4"/>
    <mergeCell ref="B5:E5"/>
    <mergeCell ref="B13:B14"/>
    <mergeCell ref="C13:C14"/>
    <mergeCell ref="D13:D14"/>
  </mergeCells>
  <hyperlinks>
    <hyperlink ref="A1" location="INDICE!A1" display="INDICE" xr:uid="{3E3F3719-C5F9-4CB7-B7E1-53B29CBAE32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sheetPr>
  <dimension ref="A1:D33"/>
  <sheetViews>
    <sheetView showGridLines="0" zoomScale="55" zoomScaleNormal="55" workbookViewId="0">
      <selection activeCell="C30" sqref="C30"/>
    </sheetView>
  </sheetViews>
  <sheetFormatPr baseColWidth="10" defaultColWidth="11.42578125" defaultRowHeight="15"/>
  <cols>
    <col min="1" max="1" width="3.42578125" style="6" customWidth="1"/>
    <col min="2" max="2" width="58.140625" style="6" bestFit="1" customWidth="1"/>
    <col min="3" max="4" width="27.42578125" style="6" bestFit="1" customWidth="1"/>
    <col min="5" max="5" width="3.42578125" style="6" customWidth="1"/>
    <col min="6" max="16384" width="11.42578125" style="6"/>
  </cols>
  <sheetData>
    <row r="1" spans="1:4">
      <c r="A1" s="71" t="s">
        <v>5</v>
      </c>
    </row>
    <row r="2" spans="1:4">
      <c r="B2" s="172" t="s">
        <v>0</v>
      </c>
      <c r="C2" s="172"/>
      <c r="D2" s="172"/>
    </row>
    <row r="3" spans="1:4">
      <c r="B3" s="182" t="s">
        <v>3</v>
      </c>
      <c r="C3" s="182"/>
      <c r="D3" s="182"/>
    </row>
    <row r="4" spans="1:4">
      <c r="B4" s="183" t="str">
        <f>+EIE!B4</f>
        <v>Correspondiente al 31/12/2025 con cifras comparativas al 31/12/2024</v>
      </c>
      <c r="C4" s="183"/>
      <c r="D4" s="183"/>
    </row>
    <row r="5" spans="1:4">
      <c r="B5" s="183" t="s">
        <v>6</v>
      </c>
      <c r="C5" s="183"/>
      <c r="D5" s="183"/>
    </row>
    <row r="7" spans="1:4" s="72" customFormat="1">
      <c r="B7" s="39" t="s">
        <v>42</v>
      </c>
      <c r="C7" s="40">
        <f>+EIE!C7</f>
        <v>46022</v>
      </c>
      <c r="D7" s="40">
        <f>+EIE!D7</f>
        <v>45657</v>
      </c>
    </row>
    <row r="8" spans="1:4" s="72" customFormat="1">
      <c r="B8" s="73" t="s">
        <v>43</v>
      </c>
      <c r="C8" s="74">
        <v>24609356055</v>
      </c>
      <c r="D8" s="74">
        <v>33461031033.161011</v>
      </c>
    </row>
    <row r="9" spans="1:4" s="72" customFormat="1">
      <c r="B9" s="75" t="s">
        <v>44</v>
      </c>
      <c r="C9" s="74"/>
      <c r="D9" s="74"/>
    </row>
    <row r="10" spans="1:4" s="72" customFormat="1">
      <c r="B10" s="75" t="s">
        <v>45</v>
      </c>
      <c r="C10" s="76"/>
      <c r="D10" s="76"/>
    </row>
    <row r="11" spans="1:4">
      <c r="B11" s="22" t="s">
        <v>46</v>
      </c>
      <c r="C11" s="160">
        <v>1590741995</v>
      </c>
      <c r="D11" s="160">
        <v>1635404058</v>
      </c>
    </row>
    <row r="12" spans="1:4">
      <c r="B12" s="22" t="s">
        <v>47</v>
      </c>
      <c r="C12" s="160">
        <v>13024057346</v>
      </c>
      <c r="D12" s="160">
        <v>-36981618808</v>
      </c>
    </row>
    <row r="13" spans="1:4" s="72" customFormat="1">
      <c r="B13" s="77" t="s">
        <v>48</v>
      </c>
      <c r="C13" s="161"/>
      <c r="D13" s="161"/>
    </row>
    <row r="14" spans="1:4">
      <c r="B14" s="22" t="s">
        <v>49</v>
      </c>
      <c r="C14" s="160">
        <v>-3581325437117</v>
      </c>
      <c r="D14" s="160">
        <v>-3380081605150</v>
      </c>
    </row>
    <row r="15" spans="1:4">
      <c r="B15" s="22" t="s">
        <v>50</v>
      </c>
      <c r="C15" s="160">
        <v>-12351764628</v>
      </c>
      <c r="D15" s="160">
        <v>-9921373557</v>
      </c>
    </row>
    <row r="16" spans="1:4">
      <c r="B16" s="22" t="s">
        <v>51</v>
      </c>
      <c r="C16" s="160">
        <v>3095432255294</v>
      </c>
      <c r="D16" s="160">
        <v>2572005616019</v>
      </c>
    </row>
    <row r="17" spans="2:4">
      <c r="B17" s="22" t="s">
        <v>52</v>
      </c>
      <c r="C17" s="160">
        <v>624346118082</v>
      </c>
      <c r="D17" s="160">
        <v>627215448668</v>
      </c>
    </row>
    <row r="18" spans="2:4">
      <c r="B18" s="22" t="s">
        <v>53</v>
      </c>
      <c r="C18" s="162"/>
      <c r="D18" s="162"/>
    </row>
    <row r="19" spans="2:4" s="37" customFormat="1" ht="30">
      <c r="B19" s="78" t="s">
        <v>54</v>
      </c>
      <c r="C19" s="163">
        <f>SUM(C9:C18)</f>
        <v>140715970972</v>
      </c>
      <c r="D19" s="163">
        <f>SUM(D9:D18)</f>
        <v>-226128128770</v>
      </c>
    </row>
    <row r="20" spans="2:4" ht="14.1" customHeight="1">
      <c r="B20" s="22"/>
      <c r="C20" s="164"/>
      <c r="D20" s="164"/>
    </row>
    <row r="21" spans="2:4" s="72" customFormat="1">
      <c r="B21" s="75" t="s">
        <v>55</v>
      </c>
      <c r="C21" s="161"/>
      <c r="D21" s="161"/>
    </row>
    <row r="22" spans="2:4">
      <c r="B22" s="22" t="s">
        <v>56</v>
      </c>
      <c r="C22" s="160">
        <v>-1740290484724</v>
      </c>
      <c r="D22" s="160">
        <v>-1229056691052</v>
      </c>
    </row>
    <row r="23" spans="2:4">
      <c r="B23" s="22" t="s">
        <v>38</v>
      </c>
      <c r="C23" s="162">
        <v>1631225574930</v>
      </c>
      <c r="D23" s="162">
        <v>1446333144844</v>
      </c>
    </row>
    <row r="24" spans="2:4" s="36" customFormat="1" ht="30">
      <c r="B24" s="80" t="s">
        <v>57</v>
      </c>
      <c r="C24" s="163">
        <f>+C22+C23</f>
        <v>-109064909794</v>
      </c>
      <c r="D24" s="163">
        <f>+D22+D23</f>
        <v>217276453792</v>
      </c>
    </row>
    <row r="25" spans="2:4" ht="6.75" customHeight="1">
      <c r="B25" s="22"/>
      <c r="C25" s="81"/>
      <c r="D25" s="81"/>
    </row>
    <row r="26" spans="2:4" s="72" customFormat="1">
      <c r="B26" s="73" t="s">
        <v>58</v>
      </c>
      <c r="C26" s="82">
        <f>+C8+C19+C24</f>
        <v>56260417233</v>
      </c>
      <c r="D26" s="82">
        <f>+D8+D19+D24</f>
        <v>24609356055.161011</v>
      </c>
    </row>
    <row r="28" spans="2:4">
      <c r="B28" s="181" t="s">
        <v>688</v>
      </c>
      <c r="C28" s="181"/>
      <c r="D28" s="181"/>
    </row>
    <row r="29" spans="2:4">
      <c r="C29" s="62"/>
      <c r="D29" s="62"/>
    </row>
    <row r="30" spans="2:4">
      <c r="C30" s="62"/>
      <c r="D30" s="62"/>
    </row>
    <row r="31" spans="2:4">
      <c r="C31" s="83"/>
    </row>
    <row r="32" spans="2:4">
      <c r="C32" s="83"/>
      <c r="D32" s="135"/>
    </row>
    <row r="33" spans="3:4">
      <c r="C33" s="62"/>
      <c r="D33" s="135"/>
    </row>
  </sheetData>
  <mergeCells count="5">
    <mergeCell ref="B3:D3"/>
    <mergeCell ref="B4:D4"/>
    <mergeCell ref="B5:D5"/>
    <mergeCell ref="B28:D28"/>
    <mergeCell ref="B2:D2"/>
  </mergeCells>
  <hyperlinks>
    <hyperlink ref="A1" location="INDICE!A1" display="INDICE" xr:uid="{630895AD-8647-40C8-91E2-41E112A0799E}"/>
  </hyperlinks>
  <pageMargins left="0.7" right="0.7" top="0.75" bottom="0.75" header="0.3" footer="0.3"/>
  <pageSetup orientation="portrait" r:id="rId1"/>
  <ignoredErrors>
    <ignoredError sqref="C19:D19"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N1072"/>
  <sheetViews>
    <sheetView showGridLines="0" zoomScale="70" zoomScaleNormal="70" workbookViewId="0">
      <pane ySplit="3" topLeftCell="A1054" activePane="bottomLeft" state="frozen"/>
      <selection activeCell="B2" sqref="B2:F24"/>
      <selection pane="bottomLeft" activeCell="F1076" sqref="F1076"/>
    </sheetView>
  </sheetViews>
  <sheetFormatPr baseColWidth="10" defaultColWidth="11.42578125" defaultRowHeight="15"/>
  <cols>
    <col min="1" max="1" width="3.42578125" style="6" customWidth="1"/>
    <col min="2" max="2" width="34.28515625" style="6" customWidth="1"/>
    <col min="3" max="4" width="25.28515625" style="6" customWidth="1"/>
    <col min="5" max="5" width="22.140625" style="6" bestFit="1" customWidth="1"/>
    <col min="6" max="6" width="24.140625" style="6" customWidth="1"/>
    <col min="7" max="7" width="14.42578125" style="6" customWidth="1"/>
    <col min="8" max="8" width="13.42578125" style="6" bestFit="1" customWidth="1"/>
    <col min="9" max="9" width="18.7109375" style="6" bestFit="1" customWidth="1"/>
    <col min="10" max="12" width="20.7109375" style="6" customWidth="1"/>
    <col min="13" max="16384" width="11.42578125" style="6"/>
  </cols>
  <sheetData>
    <row r="1" spans="1:11">
      <c r="A1" s="32" t="s">
        <v>5</v>
      </c>
    </row>
    <row r="2" spans="1:11" s="33" customFormat="1">
      <c r="B2" s="172" t="s">
        <v>0</v>
      </c>
      <c r="C2" s="172"/>
      <c r="D2" s="172"/>
      <c r="E2" s="172"/>
      <c r="F2" s="172"/>
    </row>
    <row r="3" spans="1:11" s="33" customFormat="1">
      <c r="B3" s="176" t="s">
        <v>4</v>
      </c>
      <c r="C3" s="176"/>
      <c r="D3" s="176"/>
      <c r="E3" s="176"/>
      <c r="F3" s="176"/>
      <c r="H3" s="34"/>
      <c r="I3" s="34"/>
      <c r="J3" s="34"/>
      <c r="K3" s="35"/>
    </row>
    <row r="4" spans="1:11" s="33" customFormat="1">
      <c r="B4" s="175" t="s">
        <v>59</v>
      </c>
      <c r="C4" s="175"/>
      <c r="D4" s="175"/>
      <c r="E4" s="175"/>
      <c r="F4" s="175"/>
    </row>
    <row r="5" spans="1:11" s="33" customFormat="1">
      <c r="B5" s="36"/>
      <c r="C5" s="36"/>
      <c r="D5" s="36"/>
      <c r="E5" s="36"/>
      <c r="F5" s="36"/>
    </row>
    <row r="6" spans="1:11" s="33" customFormat="1">
      <c r="B6" s="174" t="s">
        <v>60</v>
      </c>
      <c r="C6" s="174"/>
      <c r="D6" s="174"/>
      <c r="E6" s="174"/>
      <c r="F6" s="174"/>
    </row>
    <row r="7" spans="1:11" s="33" customFormat="1">
      <c r="B7" s="174"/>
      <c r="C7" s="174"/>
      <c r="D7" s="174"/>
      <c r="E7" s="174"/>
      <c r="F7" s="174"/>
    </row>
    <row r="8" spans="1:11" s="33" customFormat="1">
      <c r="B8" s="174"/>
      <c r="C8" s="174"/>
      <c r="D8" s="174"/>
      <c r="E8" s="174"/>
      <c r="F8" s="174"/>
    </row>
    <row r="9" spans="1:11" s="33" customFormat="1">
      <c r="B9" s="174"/>
      <c r="C9" s="174"/>
      <c r="D9" s="174"/>
      <c r="E9" s="174"/>
      <c r="F9" s="174"/>
    </row>
    <row r="10" spans="1:11" s="33" customFormat="1">
      <c r="B10" s="174"/>
      <c r="C10" s="174"/>
      <c r="D10" s="174"/>
      <c r="E10" s="174"/>
      <c r="F10" s="174"/>
    </row>
    <row r="11" spans="1:11" s="33" customFormat="1">
      <c r="B11" s="174"/>
      <c r="C11" s="174"/>
      <c r="D11" s="174"/>
      <c r="E11" s="174"/>
      <c r="F11" s="174"/>
    </row>
    <row r="12" spans="1:11" s="33" customFormat="1">
      <c r="B12" s="174"/>
      <c r="C12" s="174"/>
      <c r="D12" s="174"/>
      <c r="E12" s="174"/>
      <c r="F12" s="174"/>
    </row>
    <row r="13" spans="1:11" s="33" customFormat="1">
      <c r="B13" s="174"/>
      <c r="C13" s="174"/>
      <c r="D13" s="174"/>
      <c r="E13" s="174"/>
      <c r="F13" s="174"/>
    </row>
    <row r="14" spans="1:11" s="33" customFormat="1">
      <c r="B14" s="174"/>
      <c r="C14" s="174"/>
      <c r="D14" s="174"/>
      <c r="E14" s="174"/>
      <c r="F14" s="174"/>
    </row>
    <row r="15" spans="1:11" s="33" customFormat="1">
      <c r="B15" s="174"/>
      <c r="C15" s="174"/>
      <c r="D15" s="174"/>
      <c r="E15" s="174"/>
      <c r="F15" s="174"/>
    </row>
    <row r="16" spans="1:11" s="33" customFormat="1">
      <c r="B16" s="174"/>
      <c r="C16" s="174"/>
      <c r="D16" s="174"/>
      <c r="E16" s="174"/>
      <c r="F16" s="174"/>
    </row>
    <row r="17" spans="2:6" s="33" customFormat="1">
      <c r="B17" s="175" t="s">
        <v>61</v>
      </c>
      <c r="C17" s="175"/>
      <c r="D17" s="175"/>
      <c r="E17" s="175"/>
      <c r="F17" s="175"/>
    </row>
    <row r="18" spans="2:6" s="33" customFormat="1">
      <c r="B18" s="36"/>
      <c r="C18" s="36"/>
      <c r="D18" s="36"/>
      <c r="E18" s="36"/>
      <c r="F18" s="36"/>
    </row>
    <row r="19" spans="2:6" s="33" customFormat="1">
      <c r="B19" s="175" t="s">
        <v>62</v>
      </c>
      <c r="C19" s="175"/>
      <c r="D19" s="175"/>
      <c r="E19" s="175"/>
      <c r="F19" s="175"/>
    </row>
    <row r="20" spans="2:6" s="33" customFormat="1">
      <c r="B20" s="174" t="s">
        <v>63</v>
      </c>
      <c r="C20" s="174"/>
      <c r="D20" s="174"/>
      <c r="E20" s="174"/>
      <c r="F20" s="174"/>
    </row>
    <row r="21" spans="2:6" s="33" customFormat="1">
      <c r="B21" s="174"/>
      <c r="C21" s="174"/>
      <c r="D21" s="174"/>
      <c r="E21" s="174"/>
      <c r="F21" s="174"/>
    </row>
    <row r="22" spans="2:6" s="33" customFormat="1">
      <c r="B22" s="174"/>
      <c r="C22" s="174"/>
      <c r="D22" s="174"/>
      <c r="E22" s="174"/>
      <c r="F22" s="174"/>
    </row>
    <row r="23" spans="2:6" s="33" customFormat="1">
      <c r="B23" s="174"/>
      <c r="C23" s="174"/>
      <c r="D23" s="174"/>
      <c r="E23" s="174"/>
      <c r="F23" s="174"/>
    </row>
    <row r="24" spans="2:6" s="33" customFormat="1">
      <c r="B24" s="174"/>
      <c r="C24" s="174"/>
      <c r="D24" s="174"/>
      <c r="E24" s="174"/>
      <c r="F24" s="174"/>
    </row>
    <row r="25" spans="2:6" s="33" customFormat="1">
      <c r="B25" s="174"/>
      <c r="C25" s="174"/>
      <c r="D25" s="174"/>
      <c r="E25" s="174"/>
      <c r="F25" s="174"/>
    </row>
    <row r="26" spans="2:6" s="33" customFormat="1">
      <c r="B26" s="174"/>
      <c r="C26" s="174"/>
      <c r="D26" s="174"/>
      <c r="E26" s="174"/>
      <c r="F26" s="174"/>
    </row>
    <row r="27" spans="2:6" s="33" customFormat="1">
      <c r="B27" s="174"/>
      <c r="C27" s="174"/>
      <c r="D27" s="174"/>
      <c r="E27" s="174"/>
      <c r="F27" s="174"/>
    </row>
    <row r="28" spans="2:6" s="33" customFormat="1">
      <c r="B28" s="174"/>
      <c r="C28" s="174"/>
      <c r="D28" s="174"/>
      <c r="E28" s="174"/>
      <c r="F28" s="174"/>
    </row>
    <row r="29" spans="2:6" s="33" customFormat="1">
      <c r="B29" s="174"/>
      <c r="C29" s="174"/>
      <c r="D29" s="174"/>
      <c r="E29" s="174"/>
      <c r="F29" s="174"/>
    </row>
    <row r="30" spans="2:6" s="33" customFormat="1">
      <c r="B30" s="174"/>
      <c r="C30" s="174"/>
      <c r="D30" s="174"/>
      <c r="E30" s="174"/>
      <c r="F30" s="174"/>
    </row>
    <row r="31" spans="2:6" s="33" customFormat="1">
      <c r="B31" s="174"/>
      <c r="C31" s="174"/>
      <c r="D31" s="174"/>
      <c r="E31" s="174"/>
      <c r="F31" s="174"/>
    </row>
    <row r="32" spans="2:6" s="33" customFormat="1">
      <c r="B32" s="174"/>
      <c r="C32" s="174"/>
      <c r="D32" s="174"/>
      <c r="E32" s="174"/>
      <c r="F32" s="174"/>
    </row>
    <row r="33" spans="2:6" s="33" customFormat="1">
      <c r="B33" s="174"/>
      <c r="C33" s="174"/>
      <c r="D33" s="174"/>
      <c r="E33" s="174"/>
      <c r="F33" s="174"/>
    </row>
    <row r="34" spans="2:6" s="33" customFormat="1">
      <c r="B34" s="174"/>
      <c r="C34" s="174"/>
      <c r="D34" s="174"/>
      <c r="E34" s="174"/>
      <c r="F34" s="174"/>
    </row>
    <row r="35" spans="2:6" s="33" customFormat="1">
      <c r="B35" s="174"/>
      <c r="C35" s="174"/>
      <c r="D35" s="174"/>
      <c r="E35" s="174"/>
      <c r="F35" s="174"/>
    </row>
    <row r="36" spans="2:6" s="33" customFormat="1">
      <c r="B36" s="174"/>
      <c r="C36" s="174"/>
      <c r="D36" s="174"/>
      <c r="E36" s="174"/>
      <c r="F36" s="174"/>
    </row>
    <row r="37" spans="2:6" s="33" customFormat="1">
      <c r="B37" s="174"/>
      <c r="C37" s="174"/>
      <c r="D37" s="174"/>
      <c r="E37" s="174"/>
      <c r="F37" s="174"/>
    </row>
    <row r="38" spans="2:6" s="33" customFormat="1">
      <c r="B38" s="174"/>
      <c r="C38" s="174"/>
      <c r="D38" s="174"/>
      <c r="E38" s="174"/>
      <c r="F38" s="174"/>
    </row>
    <row r="39" spans="2:6" s="33" customFormat="1">
      <c r="B39" s="174"/>
      <c r="C39" s="174"/>
      <c r="D39" s="174"/>
      <c r="E39" s="174"/>
      <c r="F39" s="174"/>
    </row>
    <row r="40" spans="2:6" s="33" customFormat="1">
      <c r="B40" s="174"/>
      <c r="C40" s="174"/>
      <c r="D40" s="174"/>
      <c r="E40" s="174"/>
      <c r="F40" s="174"/>
    </row>
    <row r="41" spans="2:6" s="33" customFormat="1">
      <c r="B41" s="174"/>
      <c r="C41" s="174"/>
      <c r="D41" s="174"/>
      <c r="E41" s="174"/>
      <c r="F41" s="174"/>
    </row>
    <row r="42" spans="2:6" s="33" customFormat="1">
      <c r="B42" s="174"/>
      <c r="C42" s="174"/>
      <c r="D42" s="174"/>
      <c r="E42" s="174"/>
      <c r="F42" s="174"/>
    </row>
    <row r="43" spans="2:6" s="33" customFormat="1">
      <c r="B43" s="174"/>
      <c r="C43" s="174"/>
      <c r="D43" s="174"/>
      <c r="E43" s="174"/>
      <c r="F43" s="174"/>
    </row>
    <row r="44" spans="2:6" s="33" customFormat="1">
      <c r="B44" s="174"/>
      <c r="C44" s="174"/>
      <c r="D44" s="174"/>
      <c r="E44" s="174"/>
      <c r="F44" s="174"/>
    </row>
    <row r="45" spans="2:6" s="33" customFormat="1">
      <c r="B45" s="174"/>
      <c r="C45" s="174"/>
      <c r="D45" s="174"/>
      <c r="E45" s="174"/>
      <c r="F45" s="174"/>
    </row>
    <row r="46" spans="2:6" s="33" customFormat="1">
      <c r="B46" s="175" t="s">
        <v>64</v>
      </c>
      <c r="C46" s="175"/>
      <c r="D46" s="175"/>
      <c r="E46" s="175"/>
      <c r="F46" s="175"/>
    </row>
    <row r="47" spans="2:6" s="33" customFormat="1">
      <c r="B47" s="174" t="s">
        <v>65</v>
      </c>
      <c r="C47" s="174"/>
      <c r="D47" s="174"/>
      <c r="E47" s="174"/>
      <c r="F47" s="174"/>
    </row>
    <row r="48" spans="2:6" s="33" customFormat="1">
      <c r="B48" s="174"/>
      <c r="C48" s="174"/>
      <c r="D48" s="174"/>
      <c r="E48" s="174"/>
      <c r="F48" s="174"/>
    </row>
    <row r="49" spans="2:6" s="33" customFormat="1">
      <c r="B49" s="174"/>
      <c r="C49" s="174"/>
      <c r="D49" s="174"/>
      <c r="E49" s="174"/>
      <c r="F49" s="174"/>
    </row>
    <row r="50" spans="2:6" s="33" customFormat="1">
      <c r="B50" s="177" t="s">
        <v>66</v>
      </c>
      <c r="C50" s="177"/>
      <c r="D50" s="177"/>
      <c r="E50" s="177"/>
      <c r="F50" s="177"/>
    </row>
    <row r="51" spans="2:6" s="33" customFormat="1">
      <c r="B51" s="170"/>
      <c r="C51" s="170"/>
      <c r="D51" s="170"/>
      <c r="E51" s="170"/>
      <c r="F51" s="170"/>
    </row>
    <row r="52" spans="2:6" s="33" customFormat="1">
      <c r="B52" s="174" t="s">
        <v>67</v>
      </c>
      <c r="C52" s="174"/>
      <c r="D52" s="174"/>
      <c r="E52" s="174"/>
      <c r="F52" s="174"/>
    </row>
    <row r="53" spans="2:6" s="33" customFormat="1">
      <c r="B53" s="174"/>
      <c r="C53" s="174"/>
      <c r="D53" s="174"/>
      <c r="E53" s="174"/>
      <c r="F53" s="174"/>
    </row>
    <row r="54" spans="2:6" s="33" customFormat="1" ht="21" customHeight="1">
      <c r="B54" s="174"/>
      <c r="C54" s="174"/>
      <c r="D54" s="174"/>
      <c r="E54" s="174"/>
      <c r="F54" s="174"/>
    </row>
    <row r="55" spans="2:6" s="33" customFormat="1">
      <c r="B55" s="174" t="s">
        <v>691</v>
      </c>
      <c r="C55" s="174"/>
      <c r="D55" s="174"/>
      <c r="E55" s="174"/>
      <c r="F55" s="174"/>
    </row>
    <row r="56" spans="2:6" s="33" customFormat="1" ht="20.25" customHeight="1">
      <c r="B56" s="174"/>
      <c r="C56" s="174"/>
      <c r="D56" s="174"/>
      <c r="E56" s="174"/>
      <c r="F56" s="174"/>
    </row>
    <row r="57" spans="2:6" s="33" customFormat="1">
      <c r="B57" s="174" t="s">
        <v>68</v>
      </c>
      <c r="C57" s="174"/>
      <c r="D57" s="174"/>
      <c r="E57" s="174"/>
      <c r="F57" s="174"/>
    </row>
    <row r="58" spans="2:6" s="33" customFormat="1" ht="21" customHeight="1">
      <c r="B58" s="174"/>
      <c r="C58" s="174"/>
      <c r="D58" s="174"/>
      <c r="E58" s="174"/>
      <c r="F58" s="174"/>
    </row>
    <row r="59" spans="2:6" s="33" customFormat="1">
      <c r="B59" s="174" t="s">
        <v>69</v>
      </c>
      <c r="C59" s="174"/>
      <c r="D59" s="174"/>
      <c r="E59" s="174"/>
      <c r="F59" s="174"/>
    </row>
    <row r="60" spans="2:6" s="33" customFormat="1">
      <c r="B60" s="174"/>
      <c r="C60" s="174"/>
      <c r="D60" s="174"/>
      <c r="E60" s="174"/>
      <c r="F60" s="174"/>
    </row>
    <row r="61" spans="2:6" s="33" customFormat="1">
      <c r="B61" s="173" t="s">
        <v>70</v>
      </c>
      <c r="C61" s="173"/>
      <c r="D61" s="173"/>
      <c r="E61" s="173"/>
      <c r="F61" s="173"/>
    </row>
    <row r="62" spans="2:6" s="33" customFormat="1">
      <c r="B62" s="173"/>
      <c r="C62" s="173"/>
      <c r="D62" s="173"/>
      <c r="E62" s="173"/>
      <c r="F62" s="173"/>
    </row>
    <row r="63" spans="2:6" s="33" customFormat="1">
      <c r="B63" s="173" t="s">
        <v>71</v>
      </c>
      <c r="C63" s="173"/>
      <c r="D63" s="173"/>
      <c r="E63" s="173"/>
      <c r="F63" s="173"/>
    </row>
    <row r="64" spans="2:6" s="33" customFormat="1">
      <c r="B64" s="173"/>
      <c r="C64" s="173"/>
      <c r="D64" s="173"/>
      <c r="E64" s="173"/>
      <c r="F64" s="173"/>
    </row>
    <row r="65" spans="2:6" s="33" customFormat="1">
      <c r="B65" s="173" t="s">
        <v>72</v>
      </c>
      <c r="C65" s="173"/>
      <c r="D65" s="173"/>
      <c r="E65" s="173"/>
      <c r="F65" s="173"/>
    </row>
    <row r="66" spans="2:6" s="33" customFormat="1">
      <c r="B66" s="173"/>
      <c r="C66" s="173"/>
      <c r="D66" s="173"/>
      <c r="E66" s="173"/>
      <c r="F66" s="173"/>
    </row>
    <row r="67" spans="2:6" s="33" customFormat="1"/>
    <row r="68" spans="2:6" s="33" customFormat="1">
      <c r="B68" s="143" t="s">
        <v>693</v>
      </c>
      <c r="C68" s="143"/>
      <c r="D68" s="143"/>
      <c r="E68" s="143"/>
    </row>
    <row r="69" spans="2:6" s="41" customFormat="1">
      <c r="B69" s="60" t="s">
        <v>42</v>
      </c>
      <c r="C69" s="149">
        <v>46022</v>
      </c>
      <c r="D69" s="149">
        <v>45657</v>
      </c>
    </row>
    <row r="70" spans="2:6">
      <c r="B70" s="150" t="s">
        <v>73</v>
      </c>
      <c r="C70" s="151">
        <v>6572.46</v>
      </c>
      <c r="D70" s="151">
        <v>7812.22</v>
      </c>
    </row>
    <row r="71" spans="2:6">
      <c r="B71" s="147" t="s">
        <v>74</v>
      </c>
      <c r="C71" s="148">
        <v>6585.55</v>
      </c>
      <c r="D71" s="148">
        <v>7843.41</v>
      </c>
    </row>
    <row r="72" spans="2:6" s="33" customFormat="1">
      <c r="B72" s="152"/>
      <c r="C72" s="144"/>
      <c r="D72" s="144"/>
    </row>
    <row r="73" spans="2:6" s="33" customFormat="1">
      <c r="B73" s="143" t="s">
        <v>690</v>
      </c>
      <c r="C73" s="144"/>
      <c r="D73" s="144"/>
    </row>
    <row r="74" spans="2:6" s="33" customFormat="1">
      <c r="B74" s="145" t="s">
        <v>42</v>
      </c>
      <c r="C74" s="146">
        <v>46022</v>
      </c>
      <c r="D74" s="146">
        <v>45657</v>
      </c>
    </row>
    <row r="75" spans="2:6" s="33" customFormat="1">
      <c r="B75" s="147" t="s">
        <v>694</v>
      </c>
      <c r="C75" s="148">
        <v>6575.71</v>
      </c>
      <c r="D75" s="148">
        <v>7831.26</v>
      </c>
    </row>
    <row r="76" spans="2:6" s="33" customFormat="1"/>
    <row r="77" spans="2:6" s="33" customFormat="1">
      <c r="B77" s="175" t="s">
        <v>75</v>
      </c>
      <c r="C77" s="175"/>
      <c r="D77" s="175"/>
      <c r="E77" s="175"/>
      <c r="F77" s="175"/>
    </row>
    <row r="78" spans="2:6" s="33" customFormat="1">
      <c r="B78" s="174" t="s">
        <v>76</v>
      </c>
      <c r="C78" s="174"/>
      <c r="D78" s="174"/>
      <c r="E78" s="174"/>
      <c r="F78" s="174"/>
    </row>
    <row r="79" spans="2:6" s="33" customFormat="1">
      <c r="B79" s="174"/>
      <c r="C79" s="174"/>
      <c r="D79" s="174"/>
      <c r="E79" s="174"/>
      <c r="F79" s="174"/>
    </row>
    <row r="80" spans="2:6" s="33" customFormat="1">
      <c r="B80" s="175" t="s">
        <v>77</v>
      </c>
      <c r="C80" s="175"/>
      <c r="D80" s="175"/>
      <c r="E80" s="175"/>
      <c r="F80" s="175"/>
    </row>
    <row r="81" spans="2:6" s="33" customFormat="1">
      <c r="B81" s="173" t="s">
        <v>78</v>
      </c>
      <c r="C81" s="173"/>
      <c r="D81" s="173"/>
      <c r="E81" s="173"/>
      <c r="F81" s="173"/>
    </row>
    <row r="82" spans="2:6" s="33" customFormat="1">
      <c r="B82" s="173"/>
      <c r="C82" s="173"/>
      <c r="D82" s="173"/>
      <c r="E82" s="173"/>
      <c r="F82" s="173"/>
    </row>
    <row r="83" spans="2:6" s="33" customFormat="1">
      <c r="B83" s="38"/>
      <c r="C83" s="38"/>
      <c r="D83" s="38"/>
      <c r="E83" s="38"/>
      <c r="F83" s="38"/>
    </row>
    <row r="84" spans="2:6" s="33" customFormat="1">
      <c r="B84" s="178" t="s">
        <v>79</v>
      </c>
      <c r="C84" s="178"/>
      <c r="D84" s="178"/>
      <c r="E84" s="178"/>
      <c r="F84" s="178"/>
    </row>
    <row r="85" spans="2:6" s="33" customFormat="1">
      <c r="B85" s="173" t="s">
        <v>80</v>
      </c>
      <c r="C85" s="173"/>
      <c r="D85" s="173"/>
      <c r="E85" s="173"/>
      <c r="F85" s="173"/>
    </row>
    <row r="86" spans="2:6" s="33" customFormat="1">
      <c r="B86" s="173"/>
      <c r="C86" s="173"/>
      <c r="D86" s="173"/>
      <c r="E86" s="173"/>
      <c r="F86" s="173"/>
    </row>
    <row r="87" spans="2:6" s="33" customFormat="1">
      <c r="B87" s="173"/>
      <c r="C87" s="173"/>
      <c r="D87" s="173"/>
      <c r="E87" s="173"/>
      <c r="F87" s="173"/>
    </row>
    <row r="88" spans="2:6" s="33" customFormat="1">
      <c r="B88" s="38"/>
      <c r="C88" s="38"/>
      <c r="D88" s="38"/>
      <c r="E88" s="38"/>
      <c r="F88" s="38"/>
    </row>
    <row r="89" spans="2:6" s="33" customFormat="1">
      <c r="B89" s="179" t="s">
        <v>42</v>
      </c>
      <c r="C89" s="179"/>
      <c r="D89" s="40">
        <f>+EFE!C7</f>
        <v>46022</v>
      </c>
      <c r="E89" s="40">
        <f>+EFE!D7</f>
        <v>45657</v>
      </c>
    </row>
    <row r="90" spans="2:6" s="33" customFormat="1">
      <c r="B90" s="171" t="s">
        <v>29</v>
      </c>
      <c r="C90" s="171"/>
      <c r="D90" s="42">
        <v>12235829088</v>
      </c>
      <c r="E90" s="42">
        <v>10360335466</v>
      </c>
    </row>
    <row r="91" spans="2:6" s="33" customFormat="1">
      <c r="B91" s="179" t="s">
        <v>81</v>
      </c>
      <c r="C91" s="179"/>
      <c r="D91" s="44">
        <f>SUM(D90:D90)</f>
        <v>12235829088</v>
      </c>
      <c r="E91" s="44">
        <f>SUM(E90:E90)</f>
        <v>10360335466</v>
      </c>
    </row>
    <row r="92" spans="2:6" s="189" customFormat="1">
      <c r="D92" s="190"/>
      <c r="E92" s="190"/>
    </row>
    <row r="93" spans="2:6" s="33" customFormat="1">
      <c r="B93" s="175" t="s">
        <v>82</v>
      </c>
      <c r="C93" s="175"/>
      <c r="D93" s="175"/>
      <c r="E93" s="175"/>
      <c r="F93" s="175"/>
    </row>
    <row r="94" spans="2:6" s="33" customFormat="1"/>
    <row r="95" spans="2:6" s="33" customFormat="1" ht="47.25" customHeight="1">
      <c r="B95" s="45" t="s">
        <v>83</v>
      </c>
      <c r="C95" s="45" t="s">
        <v>84</v>
      </c>
      <c r="D95" s="45" t="s">
        <v>85</v>
      </c>
      <c r="E95" s="45" t="s">
        <v>86</v>
      </c>
    </row>
    <row r="96" spans="2:6" s="33" customFormat="1">
      <c r="B96" s="46" t="s">
        <v>87</v>
      </c>
      <c r="C96" s="47"/>
      <c r="D96" s="47"/>
      <c r="E96" s="48"/>
    </row>
    <row r="97" spans="2:5" s="33" customFormat="1">
      <c r="B97" s="49" t="s">
        <v>88</v>
      </c>
      <c r="C97" s="50">
        <v>163371.23098003599</v>
      </c>
      <c r="D97" s="42">
        <v>724919296239.05786</v>
      </c>
      <c r="E97" s="42">
        <v>9257</v>
      </c>
    </row>
    <row r="98" spans="2:5" s="33" customFormat="1">
      <c r="B98" s="51" t="s">
        <v>89</v>
      </c>
      <c r="C98" s="52">
        <v>164060.3747492166</v>
      </c>
      <c r="D98" s="53">
        <v>712465120539.23621</v>
      </c>
      <c r="E98" s="53">
        <v>9537</v>
      </c>
    </row>
    <row r="99" spans="2:5" s="33" customFormat="1">
      <c r="B99" s="54" t="s">
        <v>90</v>
      </c>
      <c r="C99" s="55">
        <v>164826.5703461949</v>
      </c>
      <c r="D99" s="43">
        <v>763034079592.71826</v>
      </c>
      <c r="E99" s="43">
        <v>9829</v>
      </c>
    </row>
    <row r="100" spans="2:5" s="33" customFormat="1">
      <c r="B100" s="46" t="s">
        <v>91</v>
      </c>
      <c r="C100" s="47"/>
      <c r="D100" s="47"/>
      <c r="E100" s="48"/>
    </row>
    <row r="101" spans="2:5" s="33" customFormat="1">
      <c r="B101" s="49" t="s">
        <v>92</v>
      </c>
      <c r="C101" s="50">
        <v>165571.48364667711</v>
      </c>
      <c r="D101" s="42">
        <v>781187700376.99036</v>
      </c>
      <c r="E101" s="42">
        <v>10141</v>
      </c>
    </row>
    <row r="102" spans="2:5" s="33" customFormat="1">
      <c r="B102" s="51" t="s">
        <v>93</v>
      </c>
      <c r="C102" s="52">
        <v>166354.47785555659</v>
      </c>
      <c r="D102" s="53">
        <v>744844061358.38245</v>
      </c>
      <c r="E102" s="53">
        <v>10454</v>
      </c>
    </row>
    <row r="103" spans="2:5" s="33" customFormat="1">
      <c r="B103" s="54" t="s">
        <v>94</v>
      </c>
      <c r="C103" s="55">
        <v>167123.80737654961</v>
      </c>
      <c r="D103" s="43">
        <v>711858703294.66956</v>
      </c>
      <c r="E103" s="43">
        <v>10772</v>
      </c>
    </row>
    <row r="104" spans="2:5" s="33" customFormat="1">
      <c r="B104" s="46" t="s">
        <v>95</v>
      </c>
      <c r="C104" s="47"/>
      <c r="D104" s="47"/>
      <c r="E104" s="48"/>
    </row>
    <row r="105" spans="2:5" s="33" customFormat="1">
      <c r="B105" s="49" t="s">
        <v>96</v>
      </c>
      <c r="C105" s="50">
        <v>167913.19517015811</v>
      </c>
      <c r="D105" s="42">
        <v>670812991551.03711</v>
      </c>
      <c r="E105" s="42">
        <v>11086</v>
      </c>
    </row>
    <row r="106" spans="2:5" s="33" customFormat="1">
      <c r="B106" s="51" t="s">
        <v>97</v>
      </c>
      <c r="C106" s="52">
        <v>168712.33989093339</v>
      </c>
      <c r="D106" s="53">
        <v>688691931157.1731</v>
      </c>
      <c r="E106" s="53">
        <v>11399</v>
      </c>
    </row>
    <row r="107" spans="2:5" s="33" customFormat="1">
      <c r="B107" s="54" t="s">
        <v>98</v>
      </c>
      <c r="C107" s="55">
        <v>169487.1280199051</v>
      </c>
      <c r="D107" s="43">
        <v>629223432717.65063</v>
      </c>
      <c r="E107" s="43">
        <v>11697</v>
      </c>
    </row>
    <row r="108" spans="2:5" s="33" customFormat="1">
      <c r="B108" s="46" t="s">
        <v>526</v>
      </c>
      <c r="C108" s="47"/>
      <c r="D108" s="47"/>
      <c r="E108" s="48"/>
    </row>
    <row r="109" spans="2:5" s="33" customFormat="1">
      <c r="B109" s="49" t="s">
        <v>527</v>
      </c>
      <c r="C109" s="50">
        <v>170279.82617140701</v>
      </c>
      <c r="D109" s="42">
        <v>625451440699.63</v>
      </c>
      <c r="E109" s="42">
        <v>12023</v>
      </c>
    </row>
    <row r="110" spans="2:5" s="33" customFormat="1">
      <c r="B110" s="51" t="s">
        <v>528</v>
      </c>
      <c r="C110" s="52">
        <v>171054.85698937339</v>
      </c>
      <c r="D110" s="53">
        <v>601880536625.40466</v>
      </c>
      <c r="E110" s="53">
        <v>12361</v>
      </c>
    </row>
    <row r="111" spans="2:5" s="33" customFormat="1">
      <c r="B111" s="54" t="s">
        <v>529</v>
      </c>
      <c r="C111" s="55">
        <v>171860.93658112231</v>
      </c>
      <c r="D111" s="43">
        <v>598163697924.61975</v>
      </c>
      <c r="E111" s="43">
        <v>12629</v>
      </c>
    </row>
    <row r="112" spans="2:5" s="33" customFormat="1">
      <c r="B112" s="6"/>
      <c r="C112" s="57"/>
      <c r="D112" s="58"/>
      <c r="E112" s="59"/>
    </row>
    <row r="113" spans="2:8" s="33" customFormat="1">
      <c r="B113" s="178" t="s">
        <v>99</v>
      </c>
      <c r="C113" s="178"/>
      <c r="D113" s="178"/>
      <c r="E113" s="178"/>
      <c r="F113" s="178"/>
    </row>
    <row r="114" spans="2:8">
      <c r="B114" s="173" t="s">
        <v>100</v>
      </c>
      <c r="C114" s="173"/>
      <c r="D114" s="173"/>
      <c r="E114" s="173"/>
      <c r="F114" s="173"/>
    </row>
    <row r="115" spans="2:8" ht="16.5" customHeight="1">
      <c r="B115" s="173"/>
      <c r="C115" s="173"/>
      <c r="D115" s="173"/>
      <c r="E115" s="173"/>
      <c r="F115" s="173"/>
    </row>
    <row r="116" spans="2:8" ht="16.5" customHeight="1">
      <c r="B116" s="38"/>
      <c r="C116" s="38"/>
      <c r="D116" s="38"/>
      <c r="E116" s="38"/>
      <c r="F116" s="38"/>
    </row>
    <row r="117" spans="2:8">
      <c r="B117" s="39" t="s">
        <v>101</v>
      </c>
      <c r="C117" s="40">
        <f>+D89</f>
        <v>46022</v>
      </c>
      <c r="D117" s="40">
        <f>+E89</f>
        <v>45657</v>
      </c>
    </row>
    <row r="118" spans="2:8">
      <c r="B118" s="19" t="s">
        <v>102</v>
      </c>
      <c r="C118" s="79">
        <v>34561417959</v>
      </c>
      <c r="D118" s="124">
        <v>24101816893</v>
      </c>
      <c r="F118" s="24"/>
      <c r="H118" s="62"/>
    </row>
    <row r="119" spans="2:8">
      <c r="B119" s="22" t="s">
        <v>103</v>
      </c>
      <c r="C119" s="61">
        <v>15750240590</v>
      </c>
      <c r="D119" s="125">
        <v>54762586</v>
      </c>
      <c r="F119" s="24"/>
      <c r="H119" s="62"/>
    </row>
    <row r="120" spans="2:8">
      <c r="B120" s="22" t="s">
        <v>109</v>
      </c>
      <c r="C120" s="61">
        <v>5005186294</v>
      </c>
      <c r="D120" s="125">
        <v>671698</v>
      </c>
      <c r="F120" s="24"/>
      <c r="H120" s="62"/>
    </row>
    <row r="121" spans="2:8">
      <c r="B121" s="22" t="s">
        <v>106</v>
      </c>
      <c r="C121" s="61">
        <v>602564455</v>
      </c>
      <c r="D121" s="125">
        <v>22712409</v>
      </c>
      <c r="F121" s="24"/>
      <c r="H121" s="62"/>
    </row>
    <row r="122" spans="2:8">
      <c r="B122" s="22" t="s">
        <v>105</v>
      </c>
      <c r="C122" s="61">
        <v>265575082</v>
      </c>
      <c r="D122" s="125">
        <v>386967973</v>
      </c>
      <c r="F122" s="24"/>
      <c r="H122" s="62"/>
    </row>
    <row r="123" spans="2:8">
      <c r="B123" s="22" t="s">
        <v>104</v>
      </c>
      <c r="C123" s="61">
        <v>55872517</v>
      </c>
      <c r="D123" s="125">
        <v>32424496</v>
      </c>
      <c r="F123" s="24"/>
      <c r="H123" s="62"/>
    </row>
    <row r="124" spans="2:8">
      <c r="B124" s="22" t="s">
        <v>108</v>
      </c>
      <c r="C124" s="61">
        <v>10000000</v>
      </c>
      <c r="D124" s="125">
        <v>10000000</v>
      </c>
      <c r="F124" s="24"/>
      <c r="H124" s="62"/>
    </row>
    <row r="125" spans="2:8">
      <c r="B125" s="22" t="s">
        <v>107</v>
      </c>
      <c r="C125" s="87">
        <v>9560336</v>
      </c>
      <c r="D125" s="125">
        <v>0</v>
      </c>
      <c r="F125" s="24"/>
      <c r="H125" s="62"/>
    </row>
    <row r="126" spans="2:8">
      <c r="B126" s="117" t="s">
        <v>81</v>
      </c>
      <c r="C126" s="126">
        <f>SUM(C118:C125)</f>
        <v>56260417233</v>
      </c>
      <c r="D126" s="127">
        <f>SUM(D118:D125)</f>
        <v>24609356055</v>
      </c>
      <c r="F126" s="24"/>
      <c r="H126" s="62"/>
    </row>
    <row r="127" spans="2:8" s="193" customFormat="1">
      <c r="B127" s="191"/>
      <c r="C127" s="192"/>
      <c r="D127" s="192"/>
      <c r="F127" s="194"/>
      <c r="H127" s="195"/>
    </row>
    <row r="128" spans="2:8">
      <c r="B128" s="173" t="s">
        <v>110</v>
      </c>
      <c r="C128" s="173"/>
      <c r="D128" s="173"/>
      <c r="E128" s="173"/>
      <c r="F128" s="173"/>
    </row>
    <row r="129" spans="2:7">
      <c r="B129" s="173"/>
      <c r="C129" s="173"/>
      <c r="D129" s="173"/>
      <c r="E129" s="173"/>
      <c r="F129" s="173"/>
    </row>
    <row r="130" spans="2:7">
      <c r="B130" s="60" t="s">
        <v>42</v>
      </c>
      <c r="C130" s="40">
        <f>+C117</f>
        <v>46022</v>
      </c>
      <c r="D130" s="40">
        <f>+D117</f>
        <v>45657</v>
      </c>
      <c r="E130" s="38"/>
      <c r="F130" s="38"/>
    </row>
    <row r="131" spans="2:7">
      <c r="B131" s="116" t="s">
        <v>111</v>
      </c>
      <c r="C131" s="42">
        <v>12905131</v>
      </c>
      <c r="D131" s="42">
        <v>110564670</v>
      </c>
      <c r="E131" s="38"/>
      <c r="F131" s="38"/>
    </row>
    <row r="132" spans="2:7">
      <c r="B132" s="39" t="s">
        <v>81</v>
      </c>
      <c r="C132" s="44">
        <f>SUM(C131:C131)</f>
        <v>12905131</v>
      </c>
      <c r="D132" s="44">
        <f>SUM(D131:D131)</f>
        <v>110564670</v>
      </c>
      <c r="E132" s="38"/>
      <c r="F132" s="38"/>
    </row>
    <row r="133" spans="2:7" s="193" customFormat="1">
      <c r="B133" s="196"/>
      <c r="C133" s="197"/>
      <c r="D133" s="197"/>
      <c r="E133" s="196"/>
      <c r="F133" s="196"/>
    </row>
    <row r="135" spans="2:7">
      <c r="B135" s="173" t="s">
        <v>112</v>
      </c>
      <c r="C135" s="173"/>
      <c r="D135" s="173"/>
      <c r="E135" s="173"/>
      <c r="F135" s="173"/>
    </row>
    <row r="136" spans="2:7">
      <c r="B136" s="173"/>
      <c r="C136" s="173"/>
      <c r="D136" s="173"/>
      <c r="E136" s="173"/>
      <c r="F136" s="173"/>
    </row>
    <row r="137" spans="2:7">
      <c r="B137" s="39" t="s">
        <v>42</v>
      </c>
      <c r="C137" s="40">
        <f>+C117</f>
        <v>46022</v>
      </c>
      <c r="D137" s="40">
        <f>+D117</f>
        <v>45657</v>
      </c>
    </row>
    <row r="138" spans="2:7">
      <c r="B138" s="63" t="s">
        <v>29</v>
      </c>
      <c r="C138" s="64">
        <v>895777218</v>
      </c>
      <c r="D138" s="64">
        <v>1011712760</v>
      </c>
    </row>
    <row r="139" spans="2:7">
      <c r="B139" s="39" t="s">
        <v>81</v>
      </c>
      <c r="C139" s="44">
        <f>SUM(C138)</f>
        <v>895777218</v>
      </c>
      <c r="D139" s="44">
        <f>SUM(D138)</f>
        <v>1011712760</v>
      </c>
      <c r="F139" s="62"/>
      <c r="G139" s="62"/>
    </row>
    <row r="140" spans="2:7" s="193" customFormat="1">
      <c r="C140" s="195"/>
      <c r="D140" s="195"/>
    </row>
    <row r="141" spans="2:7" ht="16.5" customHeight="1">
      <c r="B141" s="173" t="s">
        <v>113</v>
      </c>
      <c r="C141" s="173"/>
      <c r="D141" s="173"/>
      <c r="E141" s="173"/>
      <c r="F141" s="173"/>
    </row>
    <row r="142" spans="2:7">
      <c r="B142" s="173"/>
      <c r="C142" s="173"/>
      <c r="D142" s="173"/>
      <c r="E142" s="173"/>
      <c r="F142" s="173"/>
    </row>
    <row r="143" spans="2:7">
      <c r="B143" s="173"/>
      <c r="C143" s="173"/>
      <c r="D143" s="173"/>
      <c r="E143" s="173"/>
      <c r="F143" s="173"/>
    </row>
    <row r="144" spans="2:7">
      <c r="B144" s="38"/>
      <c r="C144" s="38"/>
      <c r="D144" s="38"/>
      <c r="E144" s="38"/>
      <c r="F144" s="38"/>
    </row>
    <row r="145" spans="2:7">
      <c r="B145" s="39" t="s">
        <v>42</v>
      </c>
      <c r="C145" s="40">
        <f>+C137</f>
        <v>46022</v>
      </c>
      <c r="D145" s="40">
        <f>+D137</f>
        <v>45657</v>
      </c>
    </row>
    <row r="146" spans="2:7">
      <c r="B146" s="63" t="s">
        <v>114</v>
      </c>
      <c r="C146" s="165">
        <v>-1496286083.6115723</v>
      </c>
      <c r="D146" s="165">
        <v>12457441282</v>
      </c>
    </row>
    <row r="147" spans="2:7">
      <c r="B147" s="39" t="s">
        <v>81</v>
      </c>
      <c r="C147" s="166">
        <f>SUM(C146)</f>
        <v>-1496286083.6115723</v>
      </c>
      <c r="D147" s="166">
        <f>SUM(D146)</f>
        <v>12457441282</v>
      </c>
      <c r="F147" s="62"/>
    </row>
    <row r="148" spans="2:7" s="193" customFormat="1">
      <c r="C148" s="195"/>
      <c r="D148" s="195"/>
    </row>
    <row r="149" spans="2:7">
      <c r="B149" s="173" t="s">
        <v>115</v>
      </c>
      <c r="C149" s="173"/>
      <c r="D149" s="173"/>
      <c r="E149" s="173"/>
      <c r="F149" s="173"/>
    </row>
    <row r="150" spans="2:7">
      <c r="B150" s="173"/>
      <c r="C150" s="173"/>
      <c r="D150" s="173"/>
      <c r="E150" s="173"/>
      <c r="F150" s="173"/>
    </row>
    <row r="151" spans="2:7">
      <c r="B151" s="38"/>
      <c r="C151" s="38"/>
      <c r="D151" s="38"/>
      <c r="E151" s="38"/>
      <c r="F151" s="38"/>
    </row>
    <row r="152" spans="2:7">
      <c r="B152" s="39" t="s">
        <v>116</v>
      </c>
      <c r="C152" s="40">
        <f>+C145</f>
        <v>46022</v>
      </c>
      <c r="D152" s="40">
        <f>+D145</f>
        <v>45657</v>
      </c>
    </row>
    <row r="153" spans="2:7">
      <c r="B153" s="63" t="s">
        <v>117</v>
      </c>
      <c r="C153" s="64">
        <v>1588855665</v>
      </c>
      <c r="D153" s="64">
        <v>1444899516</v>
      </c>
    </row>
    <row r="154" spans="2:7" ht="16.5" customHeight="1">
      <c r="B154" s="63" t="s">
        <v>118</v>
      </c>
      <c r="C154" s="64">
        <v>1886330</v>
      </c>
      <c r="D154" s="64">
        <v>190504542</v>
      </c>
    </row>
    <row r="155" spans="2:7">
      <c r="B155" s="39" t="s">
        <v>81</v>
      </c>
      <c r="C155" s="44">
        <f>SUM(C153:C154)</f>
        <v>1590741995</v>
      </c>
      <c r="D155" s="44">
        <f>SUM(D153:D154)</f>
        <v>1635404058</v>
      </c>
      <c r="F155" s="65"/>
      <c r="G155" s="65"/>
    </row>
    <row r="156" spans="2:7" s="193" customFormat="1">
      <c r="C156" s="195"/>
      <c r="D156" s="195"/>
    </row>
    <row r="157" spans="2:7">
      <c r="B157" s="173" t="s">
        <v>119</v>
      </c>
      <c r="C157" s="173"/>
      <c r="D157" s="173"/>
      <c r="E157" s="173"/>
      <c r="F157" s="173"/>
    </row>
    <row r="158" spans="2:7">
      <c r="B158" s="173"/>
      <c r="C158" s="173"/>
      <c r="D158" s="173"/>
      <c r="E158" s="173"/>
      <c r="F158" s="173"/>
    </row>
    <row r="160" spans="2:7">
      <c r="B160" s="66">
        <f>+C145</f>
        <v>46022</v>
      </c>
    </row>
    <row r="161" spans="2:7" ht="30">
      <c r="B161" s="119" t="s">
        <v>120</v>
      </c>
      <c r="C161" s="119" t="s">
        <v>121</v>
      </c>
      <c r="D161" s="119" t="s">
        <v>122</v>
      </c>
      <c r="E161" s="119" t="s">
        <v>123</v>
      </c>
    </row>
    <row r="162" spans="2:7">
      <c r="B162" s="121">
        <v>46009</v>
      </c>
      <c r="C162" s="122">
        <v>10330434783</v>
      </c>
      <c r="D162" s="120">
        <v>10369067767</v>
      </c>
      <c r="E162" s="121">
        <v>46042</v>
      </c>
    </row>
    <row r="163" spans="2:7">
      <c r="B163" s="121">
        <v>46007</v>
      </c>
      <c r="C163" s="122">
        <v>10229834254</v>
      </c>
      <c r="D163" s="120">
        <v>10272435214</v>
      </c>
      <c r="E163" s="121">
        <v>46035</v>
      </c>
    </row>
    <row r="164" spans="2:7">
      <c r="B164" s="121">
        <v>46007</v>
      </c>
      <c r="C164" s="122">
        <v>10412328767</v>
      </c>
      <c r="D164" s="120">
        <v>10019388325</v>
      </c>
      <c r="E164" s="121">
        <v>46028</v>
      </c>
    </row>
    <row r="165" spans="2:7">
      <c r="B165" s="121">
        <v>45996</v>
      </c>
      <c r="C165" s="122">
        <v>7211115616</v>
      </c>
      <c r="D165" s="120">
        <v>7207997838</v>
      </c>
      <c r="E165" s="121">
        <v>46118</v>
      </c>
    </row>
    <row r="166" spans="2:7">
      <c r="B166" s="121">
        <v>45996</v>
      </c>
      <c r="C166" s="122">
        <v>7089528960</v>
      </c>
      <c r="D166" s="120">
        <v>7141972059</v>
      </c>
      <c r="E166" s="121">
        <v>46118</v>
      </c>
    </row>
    <row r="167" spans="2:7">
      <c r="B167" s="121">
        <v>45996</v>
      </c>
      <c r="C167" s="122">
        <v>4505782192</v>
      </c>
      <c r="D167" s="120">
        <v>4509742776</v>
      </c>
      <c r="E167" s="121">
        <v>46118</v>
      </c>
    </row>
    <row r="168" spans="2:7">
      <c r="B168" s="121">
        <v>45996</v>
      </c>
      <c r="C168" s="122">
        <v>4505782192</v>
      </c>
      <c r="D168" s="120">
        <v>4509742776</v>
      </c>
      <c r="E168" s="121">
        <v>46118</v>
      </c>
    </row>
    <row r="169" spans="2:7">
      <c r="B169" s="121">
        <v>45996</v>
      </c>
      <c r="C169" s="122">
        <v>1986810766</v>
      </c>
      <c r="D169" s="120">
        <v>2001507730</v>
      </c>
      <c r="E169" s="121">
        <v>46118</v>
      </c>
    </row>
    <row r="170" spans="2:7" ht="15.75" thickBot="1">
      <c r="B170" s="121">
        <v>45973</v>
      </c>
      <c r="C170" s="122">
        <v>1517547945</v>
      </c>
      <c r="D170" s="120">
        <v>1537296845</v>
      </c>
      <c r="E170" s="121">
        <v>46155</v>
      </c>
    </row>
    <row r="171" spans="2:7" ht="15.75" thickBot="1">
      <c r="B171" s="68"/>
      <c r="C171" s="69" t="s">
        <v>124</v>
      </c>
      <c r="D171" s="70">
        <f>SUM(D162:D170)</f>
        <v>57569151330</v>
      </c>
      <c r="E171" s="68"/>
      <c r="G171" s="62"/>
    </row>
    <row r="172" spans="2:7" s="193" customFormat="1">
      <c r="D172" s="195"/>
    </row>
    <row r="173" spans="2:7">
      <c r="C173" s="62"/>
      <c r="D173" s="62"/>
    </row>
    <row r="174" spans="2:7">
      <c r="B174" s="66">
        <f>+D152</f>
        <v>45657</v>
      </c>
      <c r="C174" s="62"/>
    </row>
    <row r="175" spans="2:7" ht="30">
      <c r="B175" s="67" t="s">
        <v>120</v>
      </c>
      <c r="C175" s="67" t="s">
        <v>121</v>
      </c>
      <c r="D175" s="67" t="s">
        <v>122</v>
      </c>
      <c r="E175" s="67" t="s">
        <v>123</v>
      </c>
    </row>
    <row r="176" spans="2:7">
      <c r="B176" s="123">
        <v>45642</v>
      </c>
      <c r="C176" s="64">
        <v>10107589041</v>
      </c>
      <c r="D176" s="120">
        <v>10136388753</v>
      </c>
      <c r="E176" s="123">
        <v>45672</v>
      </c>
    </row>
    <row r="177" spans="1:14">
      <c r="B177" s="121">
        <v>45642</v>
      </c>
      <c r="C177" s="122">
        <v>10414726027</v>
      </c>
      <c r="D177" s="118">
        <v>10005702229</v>
      </c>
      <c r="E177" s="121">
        <v>45672</v>
      </c>
    </row>
    <row r="178" spans="1:14">
      <c r="B178" s="121">
        <v>45637</v>
      </c>
      <c r="C178" s="122">
        <v>5184221311</v>
      </c>
      <c r="D178" s="120">
        <v>5009858868</v>
      </c>
      <c r="E178" s="121">
        <v>45667</v>
      </c>
    </row>
    <row r="179" spans="1:14">
      <c r="B179" s="121">
        <v>45637</v>
      </c>
      <c r="C179" s="122">
        <v>5184221311</v>
      </c>
      <c r="D179" s="120">
        <v>5009858868</v>
      </c>
      <c r="E179" s="121">
        <v>45667</v>
      </c>
    </row>
    <row r="180" spans="1:14">
      <c r="B180" s="121">
        <v>45637</v>
      </c>
      <c r="C180" s="122">
        <v>5184221311</v>
      </c>
      <c r="D180" s="120">
        <v>5009858868</v>
      </c>
      <c r="E180" s="121">
        <v>45667</v>
      </c>
    </row>
    <row r="181" spans="1:14">
      <c r="B181" s="121">
        <v>45637</v>
      </c>
      <c r="C181" s="122">
        <v>5184221311</v>
      </c>
      <c r="D181" s="120">
        <v>5009858868</v>
      </c>
      <c r="E181" s="121">
        <v>45667</v>
      </c>
    </row>
    <row r="182" spans="1:14" ht="15.75" thickBot="1">
      <c r="B182" s="121">
        <v>45497</v>
      </c>
      <c r="C182" s="122">
        <v>5023863014</v>
      </c>
      <c r="D182" s="120">
        <v>4987028733</v>
      </c>
      <c r="E182" s="121">
        <v>45677</v>
      </c>
    </row>
    <row r="183" spans="1:14" ht="15.75" thickBot="1">
      <c r="B183" s="68"/>
      <c r="C183" s="69" t="s">
        <v>124</v>
      </c>
      <c r="D183" s="70">
        <f>SUM(D176:D182)</f>
        <v>45168555187</v>
      </c>
      <c r="E183" s="68"/>
    </row>
    <row r="184" spans="1:14" s="193" customFormat="1">
      <c r="D184" s="195"/>
    </row>
    <row r="185" spans="1:14">
      <c r="A185" s="7"/>
      <c r="B185" s="10" t="s">
        <v>125</v>
      </c>
      <c r="C185" s="11"/>
      <c r="D185" s="11"/>
      <c r="E185" s="11"/>
      <c r="F185" s="11"/>
      <c r="G185" s="11"/>
      <c r="H185" s="11"/>
      <c r="I185" s="11"/>
      <c r="J185" s="11"/>
      <c r="K185" s="11"/>
      <c r="L185" s="11"/>
      <c r="M185" s="128"/>
    </row>
    <row r="186" spans="1:14">
      <c r="B186" s="12" t="s">
        <v>0</v>
      </c>
      <c r="C186" s="12"/>
      <c r="D186" s="12"/>
      <c r="E186" s="12"/>
      <c r="F186" s="12"/>
      <c r="G186" s="12"/>
      <c r="H186" s="12"/>
      <c r="I186" s="12"/>
      <c r="J186" s="12"/>
      <c r="K186" s="12"/>
      <c r="L186" s="12"/>
      <c r="M186" s="129"/>
    </row>
    <row r="187" spans="1:14">
      <c r="B187" s="12" t="s">
        <v>126</v>
      </c>
      <c r="C187" s="12"/>
      <c r="D187" s="12"/>
      <c r="E187" s="12"/>
      <c r="F187" s="12"/>
      <c r="G187" s="12"/>
      <c r="H187" s="12"/>
      <c r="I187" s="12"/>
      <c r="J187" s="12"/>
      <c r="K187" s="12"/>
      <c r="L187" s="12"/>
      <c r="M187" s="129"/>
    </row>
    <row r="188" spans="1:14">
      <c r="B188" s="13">
        <f>+EAN!C7</f>
        <v>46022</v>
      </c>
      <c r="C188" s="12"/>
      <c r="D188" s="12"/>
      <c r="E188" s="12"/>
      <c r="F188" s="12"/>
      <c r="G188" s="12"/>
      <c r="H188" s="12"/>
      <c r="I188" s="12"/>
      <c r="J188" s="12"/>
      <c r="K188" s="12"/>
      <c r="L188" s="12"/>
      <c r="M188" s="129"/>
      <c r="N188" s="8"/>
    </row>
    <row r="189" spans="1:14">
      <c r="B189" s="14"/>
      <c r="C189" s="15"/>
      <c r="D189" s="15"/>
      <c r="E189" s="15"/>
      <c r="F189" s="15"/>
      <c r="G189" s="15"/>
      <c r="H189" s="15"/>
      <c r="I189" s="15"/>
      <c r="J189" s="15"/>
      <c r="K189" s="15"/>
      <c r="L189" s="15"/>
      <c r="M189" s="130"/>
      <c r="N189" s="8"/>
    </row>
    <row r="190" spans="1:14">
      <c r="B190" s="180" t="s">
        <v>1065</v>
      </c>
      <c r="C190" s="180"/>
      <c r="D190" s="180"/>
      <c r="E190" s="180"/>
      <c r="F190" s="180"/>
      <c r="G190" s="180"/>
      <c r="H190" s="180"/>
      <c r="I190" s="180"/>
      <c r="J190" s="180"/>
      <c r="K190" s="180"/>
      <c r="L190" s="180"/>
      <c r="M190" s="180"/>
      <c r="N190" s="8"/>
    </row>
    <row r="191" spans="1:14">
      <c r="B191" s="180"/>
      <c r="C191" s="180"/>
      <c r="D191" s="180"/>
      <c r="E191" s="180"/>
      <c r="F191" s="180"/>
      <c r="G191" s="180"/>
      <c r="H191" s="180"/>
      <c r="I191" s="180"/>
      <c r="J191" s="180"/>
      <c r="K191" s="180"/>
      <c r="L191" s="180"/>
      <c r="M191" s="180"/>
      <c r="N191" s="8"/>
    </row>
    <row r="192" spans="1:14">
      <c r="B192" s="16"/>
      <c r="C192" s="17"/>
      <c r="D192" s="17"/>
      <c r="E192" s="17"/>
      <c r="F192" s="17"/>
      <c r="G192" s="17"/>
      <c r="H192" s="17"/>
      <c r="I192" s="17"/>
      <c r="J192" s="17"/>
      <c r="K192" s="17"/>
      <c r="L192" s="17"/>
      <c r="M192" s="131"/>
      <c r="N192" s="8"/>
    </row>
    <row r="193" spans="1:14">
      <c r="A193" s="9"/>
      <c r="B193" s="18" t="s">
        <v>127</v>
      </c>
      <c r="C193" s="18" t="s">
        <v>128</v>
      </c>
      <c r="D193" s="18" t="s">
        <v>129</v>
      </c>
      <c r="E193" s="18" t="s">
        <v>130</v>
      </c>
      <c r="F193" s="18" t="s">
        <v>131</v>
      </c>
      <c r="G193" s="18" t="s">
        <v>132</v>
      </c>
      <c r="H193" s="18" t="s">
        <v>133</v>
      </c>
      <c r="I193" s="18" t="s">
        <v>134</v>
      </c>
      <c r="J193" s="18" t="s">
        <v>135</v>
      </c>
      <c r="K193" s="18" t="s">
        <v>136</v>
      </c>
      <c r="L193" s="18" t="s">
        <v>137</v>
      </c>
      <c r="M193" s="132" t="s">
        <v>138</v>
      </c>
      <c r="N193" s="9"/>
    </row>
    <row r="194" spans="1:14">
      <c r="B194" s="136" t="s">
        <v>697</v>
      </c>
      <c r="C194" s="137" t="s">
        <v>140</v>
      </c>
      <c r="D194" s="21"/>
      <c r="E194" s="20" t="s">
        <v>141</v>
      </c>
      <c r="F194" s="20" t="s">
        <v>142</v>
      </c>
      <c r="G194" s="137" t="s">
        <v>145</v>
      </c>
      <c r="H194" s="137" t="s">
        <v>146</v>
      </c>
      <c r="I194" s="137" t="s">
        <v>143</v>
      </c>
      <c r="J194" s="153">
        <v>693391438</v>
      </c>
      <c r="K194" s="153">
        <v>601432520</v>
      </c>
      <c r="L194" s="153">
        <v>592779765.96000004</v>
      </c>
      <c r="M194" s="141">
        <v>8</v>
      </c>
    </row>
    <row r="195" spans="1:14">
      <c r="B195" s="139" t="s">
        <v>697</v>
      </c>
      <c r="C195" t="s">
        <v>140</v>
      </c>
      <c r="D195" s="23"/>
      <c r="E195" s="6" t="s">
        <v>141</v>
      </c>
      <c r="F195" s="6" t="s">
        <v>142</v>
      </c>
      <c r="G195" t="s">
        <v>147</v>
      </c>
      <c r="H195" t="s">
        <v>146</v>
      </c>
      <c r="I195" t="s">
        <v>143</v>
      </c>
      <c r="J195" s="154">
        <v>4818482876</v>
      </c>
      <c r="K195" s="154">
        <v>4179446331</v>
      </c>
      <c r="L195" s="154">
        <v>4119317018.75</v>
      </c>
      <c r="M195" s="142">
        <v>8</v>
      </c>
    </row>
    <row r="196" spans="1:14">
      <c r="B196" s="139" t="s">
        <v>697</v>
      </c>
      <c r="C196" t="s">
        <v>140</v>
      </c>
      <c r="D196" s="23"/>
      <c r="E196" s="6" t="s">
        <v>141</v>
      </c>
      <c r="F196" s="6" t="s">
        <v>142</v>
      </c>
      <c r="G196" t="s">
        <v>681</v>
      </c>
      <c r="H196" t="s">
        <v>146</v>
      </c>
      <c r="I196" t="s">
        <v>143</v>
      </c>
      <c r="J196" s="154">
        <v>11752397260</v>
      </c>
      <c r="K196" s="154">
        <v>10322179767</v>
      </c>
      <c r="L196" s="154">
        <v>10019291503.26</v>
      </c>
      <c r="M196" s="142">
        <v>8.59</v>
      </c>
    </row>
    <row r="197" spans="1:14">
      <c r="B197" s="139" t="s">
        <v>144</v>
      </c>
      <c r="C197" t="s">
        <v>149</v>
      </c>
      <c r="D197" s="23"/>
      <c r="E197" s="6" t="s">
        <v>141</v>
      </c>
      <c r="F197" s="6" t="s">
        <v>142</v>
      </c>
      <c r="G197" t="s">
        <v>698</v>
      </c>
      <c r="H197" t="s">
        <v>699</v>
      </c>
      <c r="I197" t="s">
        <v>143</v>
      </c>
      <c r="J197" s="154">
        <v>557591780</v>
      </c>
      <c r="K197" s="154">
        <v>500209002</v>
      </c>
      <c r="L197" s="154">
        <v>502408817.95999998</v>
      </c>
      <c r="M197" s="142">
        <v>7.7</v>
      </c>
    </row>
    <row r="198" spans="1:14">
      <c r="B198" s="139" t="s">
        <v>144</v>
      </c>
      <c r="C198" t="s">
        <v>149</v>
      </c>
      <c r="D198" s="23"/>
      <c r="E198" s="6" t="s">
        <v>141</v>
      </c>
      <c r="F198" s="6" t="s">
        <v>142</v>
      </c>
      <c r="G198" t="s">
        <v>700</v>
      </c>
      <c r="H198" t="s">
        <v>699</v>
      </c>
      <c r="I198" t="s">
        <v>143</v>
      </c>
      <c r="J198" s="154">
        <v>557591780</v>
      </c>
      <c r="K198" s="154">
        <v>500209002</v>
      </c>
      <c r="L198" s="154">
        <v>502408817.95999998</v>
      </c>
      <c r="M198" s="142">
        <v>7.7</v>
      </c>
    </row>
    <row r="199" spans="1:14">
      <c r="B199" s="139" t="s">
        <v>144</v>
      </c>
      <c r="C199" t="s">
        <v>149</v>
      </c>
      <c r="D199" s="23"/>
      <c r="E199" s="6" t="s">
        <v>141</v>
      </c>
      <c r="F199" s="6" t="s">
        <v>142</v>
      </c>
      <c r="G199" t="s">
        <v>701</v>
      </c>
      <c r="H199" t="s">
        <v>699</v>
      </c>
      <c r="I199" t="s">
        <v>143</v>
      </c>
      <c r="J199" s="154">
        <v>557591780</v>
      </c>
      <c r="K199" s="154">
        <v>500209002</v>
      </c>
      <c r="L199" s="154">
        <v>502408817.95999998</v>
      </c>
      <c r="M199" s="142">
        <v>7.7</v>
      </c>
    </row>
    <row r="200" spans="1:14">
      <c r="B200" s="139" t="s">
        <v>144</v>
      </c>
      <c r="C200" t="s">
        <v>149</v>
      </c>
      <c r="D200" s="23"/>
      <c r="E200" s="6" t="s">
        <v>141</v>
      </c>
      <c r="F200" s="6" t="s">
        <v>142</v>
      </c>
      <c r="G200" t="s">
        <v>702</v>
      </c>
      <c r="H200" t="s">
        <v>703</v>
      </c>
      <c r="I200" t="s">
        <v>143</v>
      </c>
      <c r="J200" s="154">
        <v>619671236</v>
      </c>
      <c r="K200" s="154">
        <v>500217067</v>
      </c>
      <c r="L200" s="154">
        <v>502501982.06999999</v>
      </c>
      <c r="M200" s="142">
        <v>8</v>
      </c>
    </row>
    <row r="201" spans="1:14">
      <c r="B201" s="139" t="s">
        <v>144</v>
      </c>
      <c r="C201" t="s">
        <v>149</v>
      </c>
      <c r="D201" s="23"/>
      <c r="E201" s="6" t="s">
        <v>141</v>
      </c>
      <c r="F201" s="6" t="s">
        <v>142</v>
      </c>
      <c r="G201" t="s">
        <v>704</v>
      </c>
      <c r="H201" t="s">
        <v>699</v>
      </c>
      <c r="I201" t="s">
        <v>143</v>
      </c>
      <c r="J201" s="154">
        <v>24534040</v>
      </c>
      <c r="K201" s="154">
        <v>22204209</v>
      </c>
      <c r="L201" s="154">
        <v>22106501.280000001</v>
      </c>
      <c r="M201" s="142">
        <v>7.7</v>
      </c>
    </row>
    <row r="202" spans="1:14">
      <c r="B202" s="139" t="s">
        <v>144</v>
      </c>
      <c r="C202" t="s">
        <v>149</v>
      </c>
      <c r="D202" s="23"/>
      <c r="E202" s="6" t="s">
        <v>141</v>
      </c>
      <c r="F202" s="6" t="s">
        <v>142</v>
      </c>
      <c r="G202" t="s">
        <v>705</v>
      </c>
      <c r="H202" t="s">
        <v>699</v>
      </c>
      <c r="I202" t="s">
        <v>143</v>
      </c>
      <c r="J202" s="154">
        <v>235303732</v>
      </c>
      <c r="K202" s="154">
        <v>212958543</v>
      </c>
      <c r="L202" s="154">
        <v>212021437.56</v>
      </c>
      <c r="M202" s="142">
        <v>7.7</v>
      </c>
    </row>
    <row r="203" spans="1:14">
      <c r="B203" s="139" t="s">
        <v>144</v>
      </c>
      <c r="C203" t="s">
        <v>149</v>
      </c>
      <c r="D203" s="23"/>
      <c r="E203" s="6" t="s">
        <v>141</v>
      </c>
      <c r="F203" s="6" t="s">
        <v>142</v>
      </c>
      <c r="G203" t="s">
        <v>706</v>
      </c>
      <c r="H203" t="s">
        <v>703</v>
      </c>
      <c r="I203" t="s">
        <v>143</v>
      </c>
      <c r="J203" s="154">
        <v>527999014</v>
      </c>
      <c r="K203" s="154">
        <v>435087891</v>
      </c>
      <c r="L203" s="154">
        <v>435179650.01999998</v>
      </c>
      <c r="M203" s="142">
        <v>8</v>
      </c>
    </row>
    <row r="204" spans="1:14">
      <c r="B204" s="139" t="s">
        <v>144</v>
      </c>
      <c r="C204" t="s">
        <v>185</v>
      </c>
      <c r="D204" s="23" t="s">
        <v>1064</v>
      </c>
      <c r="E204" s="6" t="s">
        <v>141</v>
      </c>
      <c r="F204" s="6" t="s">
        <v>142</v>
      </c>
      <c r="G204" t="s">
        <v>707</v>
      </c>
      <c r="H204" t="s">
        <v>708</v>
      </c>
      <c r="I204" t="s">
        <v>143</v>
      </c>
      <c r="J204" s="154">
        <v>2108799999</v>
      </c>
      <c r="K204" s="154">
        <v>1999999999</v>
      </c>
      <c r="L204" s="154">
        <v>2015587976.79</v>
      </c>
      <c r="M204" s="142">
        <v>7.3</v>
      </c>
    </row>
    <row r="205" spans="1:14">
      <c r="B205" s="139" t="s">
        <v>144</v>
      </c>
      <c r="C205" t="s">
        <v>185</v>
      </c>
      <c r="D205" s="23" t="s">
        <v>1064</v>
      </c>
      <c r="E205" s="6" t="s">
        <v>141</v>
      </c>
      <c r="F205" s="6" t="s">
        <v>142</v>
      </c>
      <c r="G205" t="s">
        <v>709</v>
      </c>
      <c r="H205" t="s">
        <v>565</v>
      </c>
      <c r="I205" t="s">
        <v>143</v>
      </c>
      <c r="J205" s="154">
        <v>2143999999</v>
      </c>
      <c r="K205" s="154">
        <v>2000000001</v>
      </c>
      <c r="L205" s="154">
        <v>2015713299.72</v>
      </c>
      <c r="M205" s="142">
        <v>7.3</v>
      </c>
    </row>
    <row r="206" spans="1:14">
      <c r="B206" s="139" t="s">
        <v>148</v>
      </c>
      <c r="C206" t="s">
        <v>185</v>
      </c>
      <c r="D206" s="23" t="s">
        <v>1064</v>
      </c>
      <c r="E206" s="6" t="s">
        <v>141</v>
      </c>
      <c r="F206" s="6" t="s">
        <v>142</v>
      </c>
      <c r="G206" t="s">
        <v>710</v>
      </c>
      <c r="H206" t="s">
        <v>711</v>
      </c>
      <c r="I206" t="s">
        <v>143</v>
      </c>
      <c r="J206" s="154">
        <v>851506853</v>
      </c>
      <c r="K206" s="154">
        <v>709388010</v>
      </c>
      <c r="L206" s="154">
        <v>706886482.10000002</v>
      </c>
      <c r="M206" s="142">
        <v>9.5</v>
      </c>
    </row>
    <row r="207" spans="1:14">
      <c r="B207" s="139" t="s">
        <v>148</v>
      </c>
      <c r="C207" t="s">
        <v>185</v>
      </c>
      <c r="D207" s="23" t="s">
        <v>1064</v>
      </c>
      <c r="E207" s="6" t="s">
        <v>141</v>
      </c>
      <c r="F207" s="6" t="s">
        <v>142</v>
      </c>
      <c r="G207" t="s">
        <v>712</v>
      </c>
      <c r="H207" t="s">
        <v>713</v>
      </c>
      <c r="I207" t="s">
        <v>143</v>
      </c>
      <c r="J207" s="154">
        <v>593835630</v>
      </c>
      <c r="K207" s="154">
        <v>452858166</v>
      </c>
      <c r="L207" s="154">
        <v>458253077.50999999</v>
      </c>
      <c r="M207" s="142">
        <v>10</v>
      </c>
    </row>
    <row r="208" spans="1:14">
      <c r="B208" s="139" t="s">
        <v>148</v>
      </c>
      <c r="C208" t="s">
        <v>185</v>
      </c>
      <c r="D208" s="23" t="s">
        <v>1064</v>
      </c>
      <c r="E208" s="6" t="s">
        <v>141</v>
      </c>
      <c r="F208" s="6" t="s">
        <v>142</v>
      </c>
      <c r="G208" t="s">
        <v>714</v>
      </c>
      <c r="H208" t="s">
        <v>715</v>
      </c>
      <c r="I208" t="s">
        <v>143</v>
      </c>
      <c r="J208" s="154">
        <v>268431507</v>
      </c>
      <c r="K208" s="154">
        <v>254076498</v>
      </c>
      <c r="L208" s="154">
        <v>254726656.30000001</v>
      </c>
      <c r="M208" s="142">
        <v>10.5</v>
      </c>
    </row>
    <row r="209" spans="2:13">
      <c r="B209" s="139" t="s">
        <v>144</v>
      </c>
      <c r="C209" t="s">
        <v>185</v>
      </c>
      <c r="D209" s="23" t="s">
        <v>1064</v>
      </c>
      <c r="E209" s="6" t="s">
        <v>141</v>
      </c>
      <c r="F209" s="6" t="s">
        <v>142</v>
      </c>
      <c r="G209" t="s">
        <v>716</v>
      </c>
      <c r="H209" t="s">
        <v>717</v>
      </c>
      <c r="I209" t="s">
        <v>143</v>
      </c>
      <c r="J209" s="154">
        <v>724568215</v>
      </c>
      <c r="K209" s="154">
        <v>580400546</v>
      </c>
      <c r="L209" s="154">
        <v>581721011.33000004</v>
      </c>
      <c r="M209" s="142">
        <v>10.5</v>
      </c>
    </row>
    <row r="210" spans="2:13">
      <c r="B210" s="139" t="s">
        <v>148</v>
      </c>
      <c r="C210" t="s">
        <v>519</v>
      </c>
      <c r="D210" s="23"/>
      <c r="E210" s="6" t="s">
        <v>141</v>
      </c>
      <c r="F210" s="6" t="s">
        <v>142</v>
      </c>
      <c r="G210" t="s">
        <v>718</v>
      </c>
      <c r="H210" t="s">
        <v>595</v>
      </c>
      <c r="I210" t="s">
        <v>143</v>
      </c>
      <c r="J210" s="154">
        <v>616825347</v>
      </c>
      <c r="K210" s="154">
        <v>575593086</v>
      </c>
      <c r="L210" s="154">
        <v>574889501.40999997</v>
      </c>
      <c r="M210" s="142">
        <v>8</v>
      </c>
    </row>
    <row r="211" spans="2:13">
      <c r="B211" s="139" t="s">
        <v>148</v>
      </c>
      <c r="C211" t="s">
        <v>519</v>
      </c>
      <c r="D211" s="23"/>
      <c r="E211" s="6" t="s">
        <v>141</v>
      </c>
      <c r="F211" s="6" t="s">
        <v>142</v>
      </c>
      <c r="G211" t="s">
        <v>719</v>
      </c>
      <c r="H211" t="s">
        <v>720</v>
      </c>
      <c r="I211" t="s">
        <v>143</v>
      </c>
      <c r="J211" s="154">
        <v>1103972604</v>
      </c>
      <c r="K211" s="154">
        <v>1011380360</v>
      </c>
      <c r="L211" s="154">
        <v>1006247937.6799999</v>
      </c>
      <c r="M211" s="142">
        <v>8.5</v>
      </c>
    </row>
    <row r="212" spans="2:13">
      <c r="B212" s="139" t="s">
        <v>148</v>
      </c>
      <c r="C212" t="s">
        <v>519</v>
      </c>
      <c r="D212" s="23"/>
      <c r="E212" s="6" t="s">
        <v>141</v>
      </c>
      <c r="F212" s="6" t="s">
        <v>142</v>
      </c>
      <c r="G212" t="s">
        <v>721</v>
      </c>
      <c r="H212" t="s">
        <v>720</v>
      </c>
      <c r="I212" t="s">
        <v>143</v>
      </c>
      <c r="J212" s="154">
        <v>1103972604</v>
      </c>
      <c r="K212" s="154">
        <v>1011380360</v>
      </c>
      <c r="L212" s="154">
        <v>1006247937.6799999</v>
      </c>
      <c r="M212" s="142">
        <v>8.5</v>
      </c>
    </row>
    <row r="213" spans="2:13">
      <c r="B213" s="139" t="s">
        <v>148</v>
      </c>
      <c r="C213" t="s">
        <v>519</v>
      </c>
      <c r="D213" s="23"/>
      <c r="E213" s="6" t="s">
        <v>141</v>
      </c>
      <c r="F213" s="6" t="s">
        <v>142</v>
      </c>
      <c r="G213" t="s">
        <v>722</v>
      </c>
      <c r="H213" t="s">
        <v>720</v>
      </c>
      <c r="I213" t="s">
        <v>143</v>
      </c>
      <c r="J213" s="154">
        <v>1103972604</v>
      </c>
      <c r="K213" s="154">
        <v>1011380360</v>
      </c>
      <c r="L213" s="154">
        <v>1006247937.6799999</v>
      </c>
      <c r="M213" s="142">
        <v>8.5</v>
      </c>
    </row>
    <row r="214" spans="2:13">
      <c r="B214" s="139" t="s">
        <v>148</v>
      </c>
      <c r="C214" t="s">
        <v>519</v>
      </c>
      <c r="D214" s="23"/>
      <c r="E214" s="6" t="s">
        <v>141</v>
      </c>
      <c r="F214" s="6" t="s">
        <v>142</v>
      </c>
      <c r="G214" t="s">
        <v>723</v>
      </c>
      <c r="H214" t="s">
        <v>720</v>
      </c>
      <c r="I214" t="s">
        <v>143</v>
      </c>
      <c r="J214" s="154">
        <v>1103972604</v>
      </c>
      <c r="K214" s="154">
        <v>1011380360</v>
      </c>
      <c r="L214" s="154">
        <v>1006247937.6799999</v>
      </c>
      <c r="M214" s="142">
        <v>8.5</v>
      </c>
    </row>
    <row r="215" spans="2:13">
      <c r="B215" s="139" t="s">
        <v>148</v>
      </c>
      <c r="C215" t="s">
        <v>519</v>
      </c>
      <c r="D215" s="23"/>
      <c r="E215" s="6" t="s">
        <v>141</v>
      </c>
      <c r="F215" s="6" t="s">
        <v>142</v>
      </c>
      <c r="G215" t="s">
        <v>724</v>
      </c>
      <c r="H215" t="s">
        <v>720</v>
      </c>
      <c r="I215" t="s">
        <v>143</v>
      </c>
      <c r="J215" s="154">
        <v>1103972604</v>
      </c>
      <c r="K215" s="154">
        <v>1011380360</v>
      </c>
      <c r="L215" s="154">
        <v>1006247937.6799999</v>
      </c>
      <c r="M215" s="142">
        <v>8.5</v>
      </c>
    </row>
    <row r="216" spans="2:13">
      <c r="B216" s="139" t="s">
        <v>148</v>
      </c>
      <c r="C216" t="s">
        <v>519</v>
      </c>
      <c r="D216" s="23"/>
      <c r="E216" s="6" t="s">
        <v>141</v>
      </c>
      <c r="F216" s="6" t="s">
        <v>142</v>
      </c>
      <c r="G216" t="s">
        <v>725</v>
      </c>
      <c r="H216" t="s">
        <v>720</v>
      </c>
      <c r="I216" t="s">
        <v>143</v>
      </c>
      <c r="J216" s="154">
        <v>1103972604</v>
      </c>
      <c r="K216" s="154">
        <v>1011380360</v>
      </c>
      <c r="L216" s="154">
        <v>1006247937.6799999</v>
      </c>
      <c r="M216" s="142">
        <v>8.5</v>
      </c>
    </row>
    <row r="217" spans="2:13">
      <c r="B217" s="139" t="s">
        <v>148</v>
      </c>
      <c r="C217" t="s">
        <v>519</v>
      </c>
      <c r="D217" s="23"/>
      <c r="E217" s="6" t="s">
        <v>141</v>
      </c>
      <c r="F217" s="6" t="s">
        <v>142</v>
      </c>
      <c r="G217" t="s">
        <v>726</v>
      </c>
      <c r="H217" t="s">
        <v>720</v>
      </c>
      <c r="I217" t="s">
        <v>143</v>
      </c>
      <c r="J217" s="154">
        <v>1103972604</v>
      </c>
      <c r="K217" s="154">
        <v>1011380360</v>
      </c>
      <c r="L217" s="154">
        <v>1006247937.6799999</v>
      </c>
      <c r="M217" s="142">
        <v>8.5</v>
      </c>
    </row>
    <row r="218" spans="2:13">
      <c r="B218" s="139" t="s">
        <v>148</v>
      </c>
      <c r="C218" t="s">
        <v>519</v>
      </c>
      <c r="D218" s="23"/>
      <c r="E218" s="6" t="s">
        <v>141</v>
      </c>
      <c r="F218" s="6" t="s">
        <v>142</v>
      </c>
      <c r="G218" t="s">
        <v>727</v>
      </c>
      <c r="H218" t="s">
        <v>720</v>
      </c>
      <c r="I218" t="s">
        <v>143</v>
      </c>
      <c r="J218" s="154">
        <v>1103972604</v>
      </c>
      <c r="K218" s="154">
        <v>1011380360</v>
      </c>
      <c r="L218" s="154">
        <v>1006247937.6799999</v>
      </c>
      <c r="M218" s="142">
        <v>8.5</v>
      </c>
    </row>
    <row r="219" spans="2:13">
      <c r="B219" s="139" t="s">
        <v>148</v>
      </c>
      <c r="C219" t="s">
        <v>519</v>
      </c>
      <c r="D219" s="23"/>
      <c r="E219" s="6" t="s">
        <v>141</v>
      </c>
      <c r="F219" s="6" t="s">
        <v>142</v>
      </c>
      <c r="G219" t="s">
        <v>728</v>
      </c>
      <c r="H219" t="s">
        <v>720</v>
      </c>
      <c r="I219" t="s">
        <v>143</v>
      </c>
      <c r="J219" s="154">
        <v>1103972604</v>
      </c>
      <c r="K219" s="154">
        <v>1011380360</v>
      </c>
      <c r="L219" s="154">
        <v>1006247937.6799999</v>
      </c>
      <c r="M219" s="142">
        <v>8.5</v>
      </c>
    </row>
    <row r="220" spans="2:13">
      <c r="B220" s="139" t="s">
        <v>148</v>
      </c>
      <c r="C220" t="s">
        <v>519</v>
      </c>
      <c r="D220" s="23"/>
      <c r="E220" s="6" t="s">
        <v>141</v>
      </c>
      <c r="F220" s="6" t="s">
        <v>142</v>
      </c>
      <c r="G220" t="s">
        <v>729</v>
      </c>
      <c r="H220" t="s">
        <v>720</v>
      </c>
      <c r="I220" t="s">
        <v>143</v>
      </c>
      <c r="J220" s="154">
        <v>1103972604</v>
      </c>
      <c r="K220" s="154">
        <v>1015321451</v>
      </c>
      <c r="L220" s="154">
        <v>1007851389.47</v>
      </c>
      <c r="M220" s="142">
        <v>8.25</v>
      </c>
    </row>
    <row r="221" spans="2:13">
      <c r="B221" s="139" t="s">
        <v>148</v>
      </c>
      <c r="C221" t="s">
        <v>519</v>
      </c>
      <c r="D221" s="23"/>
      <c r="E221" s="6" t="s">
        <v>141</v>
      </c>
      <c r="F221" s="6" t="s">
        <v>142</v>
      </c>
      <c r="G221" t="s">
        <v>730</v>
      </c>
      <c r="H221" t="s">
        <v>720</v>
      </c>
      <c r="I221" t="s">
        <v>143</v>
      </c>
      <c r="J221" s="154">
        <v>1103972604</v>
      </c>
      <c r="K221" s="154">
        <v>1015321451</v>
      </c>
      <c r="L221" s="154">
        <v>1007851389.47</v>
      </c>
      <c r="M221" s="142">
        <v>8.25</v>
      </c>
    </row>
    <row r="222" spans="2:13">
      <c r="B222" s="139" t="s">
        <v>148</v>
      </c>
      <c r="C222" t="s">
        <v>519</v>
      </c>
      <c r="D222" s="23"/>
      <c r="E222" s="6" t="s">
        <v>141</v>
      </c>
      <c r="F222" s="6" t="s">
        <v>142</v>
      </c>
      <c r="G222" t="s">
        <v>731</v>
      </c>
      <c r="H222" t="s">
        <v>720</v>
      </c>
      <c r="I222" t="s">
        <v>143</v>
      </c>
      <c r="J222" s="154">
        <v>1103972604</v>
      </c>
      <c r="K222" s="154">
        <v>1015321451</v>
      </c>
      <c r="L222" s="154">
        <v>1007851389.47</v>
      </c>
      <c r="M222" s="142">
        <v>8.25</v>
      </c>
    </row>
    <row r="223" spans="2:13">
      <c r="B223" s="139" t="s">
        <v>148</v>
      </c>
      <c r="C223" t="s">
        <v>519</v>
      </c>
      <c r="D223" s="23"/>
      <c r="E223" s="6" t="s">
        <v>141</v>
      </c>
      <c r="F223" s="6" t="s">
        <v>142</v>
      </c>
      <c r="G223" t="s">
        <v>732</v>
      </c>
      <c r="H223" t="s">
        <v>720</v>
      </c>
      <c r="I223" t="s">
        <v>143</v>
      </c>
      <c r="J223" s="154">
        <v>1103972604</v>
      </c>
      <c r="K223" s="154">
        <v>1015321451</v>
      </c>
      <c r="L223" s="154">
        <v>1007851389.47</v>
      </c>
      <c r="M223" s="142">
        <v>8.25</v>
      </c>
    </row>
    <row r="224" spans="2:13">
      <c r="B224" s="139" t="s">
        <v>148</v>
      </c>
      <c r="C224" t="s">
        <v>519</v>
      </c>
      <c r="D224" s="23"/>
      <c r="E224" s="6" t="s">
        <v>141</v>
      </c>
      <c r="F224" s="6" t="s">
        <v>142</v>
      </c>
      <c r="G224" t="s">
        <v>733</v>
      </c>
      <c r="H224" t="s">
        <v>720</v>
      </c>
      <c r="I224" t="s">
        <v>143</v>
      </c>
      <c r="J224" s="154">
        <v>1103972604</v>
      </c>
      <c r="K224" s="154">
        <v>1015321451</v>
      </c>
      <c r="L224" s="154">
        <v>1007851389.47</v>
      </c>
      <c r="M224" s="142">
        <v>8.25</v>
      </c>
    </row>
    <row r="225" spans="2:13">
      <c r="B225" s="139" t="s">
        <v>148</v>
      </c>
      <c r="C225" t="s">
        <v>519</v>
      </c>
      <c r="D225" s="23"/>
      <c r="E225" s="6" t="s">
        <v>141</v>
      </c>
      <c r="F225" s="6" t="s">
        <v>142</v>
      </c>
      <c r="G225" t="s">
        <v>734</v>
      </c>
      <c r="H225" t="s">
        <v>720</v>
      </c>
      <c r="I225" t="s">
        <v>143</v>
      </c>
      <c r="J225" s="154">
        <v>1103972604</v>
      </c>
      <c r="K225" s="154">
        <v>1015321451</v>
      </c>
      <c r="L225" s="154">
        <v>1007851389.47</v>
      </c>
      <c r="M225" s="142">
        <v>8.25</v>
      </c>
    </row>
    <row r="226" spans="2:13">
      <c r="B226" s="139" t="s">
        <v>148</v>
      </c>
      <c r="C226" t="s">
        <v>519</v>
      </c>
      <c r="D226" s="23"/>
      <c r="E226" s="6" t="s">
        <v>141</v>
      </c>
      <c r="F226" s="6" t="s">
        <v>142</v>
      </c>
      <c r="G226" t="s">
        <v>735</v>
      </c>
      <c r="H226" t="s">
        <v>720</v>
      </c>
      <c r="I226" t="s">
        <v>143</v>
      </c>
      <c r="J226" s="154">
        <v>1103972604</v>
      </c>
      <c r="K226" s="154">
        <v>1015321451</v>
      </c>
      <c r="L226" s="154">
        <v>1007851389.47</v>
      </c>
      <c r="M226" s="142">
        <v>8.25</v>
      </c>
    </row>
    <row r="227" spans="2:13">
      <c r="B227" s="139" t="s">
        <v>148</v>
      </c>
      <c r="C227" t="s">
        <v>519</v>
      </c>
      <c r="D227" s="23"/>
      <c r="E227" s="6" t="s">
        <v>141</v>
      </c>
      <c r="F227" s="6" t="s">
        <v>142</v>
      </c>
      <c r="G227" t="s">
        <v>736</v>
      </c>
      <c r="H227" t="s">
        <v>720</v>
      </c>
      <c r="I227" t="s">
        <v>143</v>
      </c>
      <c r="J227" s="154">
        <v>1103972604</v>
      </c>
      <c r="K227" s="154">
        <v>1015321451</v>
      </c>
      <c r="L227" s="154">
        <v>1007851389.47</v>
      </c>
      <c r="M227" s="142">
        <v>8.25</v>
      </c>
    </row>
    <row r="228" spans="2:13">
      <c r="B228" s="139" t="s">
        <v>148</v>
      </c>
      <c r="C228" t="s">
        <v>519</v>
      </c>
      <c r="D228" s="23"/>
      <c r="E228" s="6" t="s">
        <v>141</v>
      </c>
      <c r="F228" s="6" t="s">
        <v>142</v>
      </c>
      <c r="G228" t="s">
        <v>737</v>
      </c>
      <c r="H228" t="s">
        <v>720</v>
      </c>
      <c r="I228" t="s">
        <v>143</v>
      </c>
      <c r="J228" s="154">
        <v>1103972604</v>
      </c>
      <c r="K228" s="154">
        <v>1015321451</v>
      </c>
      <c r="L228" s="154">
        <v>1007851389.47</v>
      </c>
      <c r="M228" s="142">
        <v>8.25</v>
      </c>
    </row>
    <row r="229" spans="2:13">
      <c r="B229" s="139" t="s">
        <v>148</v>
      </c>
      <c r="C229" t="s">
        <v>519</v>
      </c>
      <c r="D229" s="23"/>
      <c r="E229" s="6" t="s">
        <v>141</v>
      </c>
      <c r="F229" s="6" t="s">
        <v>142</v>
      </c>
      <c r="G229" t="s">
        <v>738</v>
      </c>
      <c r="H229" t="s">
        <v>739</v>
      </c>
      <c r="I229" t="s">
        <v>143</v>
      </c>
      <c r="J229" s="154">
        <v>546712306</v>
      </c>
      <c r="K229" s="154">
        <v>487127198</v>
      </c>
      <c r="L229" s="154">
        <v>491657820.25</v>
      </c>
      <c r="M229" s="142">
        <v>10.5</v>
      </c>
    </row>
    <row r="230" spans="2:13">
      <c r="B230" s="139" t="s">
        <v>148</v>
      </c>
      <c r="C230" t="s">
        <v>519</v>
      </c>
      <c r="D230" s="23"/>
      <c r="E230" s="6" t="s">
        <v>141</v>
      </c>
      <c r="F230" s="6" t="s">
        <v>142</v>
      </c>
      <c r="G230" t="s">
        <v>740</v>
      </c>
      <c r="H230" t="s">
        <v>741</v>
      </c>
      <c r="I230" t="s">
        <v>143</v>
      </c>
      <c r="J230" s="154">
        <v>2012909585</v>
      </c>
      <c r="K230" s="154">
        <v>2001955560</v>
      </c>
      <c r="L230" s="154">
        <v>2010165472.48</v>
      </c>
      <c r="M230" s="142">
        <v>10</v>
      </c>
    </row>
    <row r="231" spans="2:13">
      <c r="B231" s="139" t="s">
        <v>148</v>
      </c>
      <c r="C231" t="s">
        <v>519</v>
      </c>
      <c r="D231" s="23"/>
      <c r="E231" s="6" t="s">
        <v>141</v>
      </c>
      <c r="F231" s="6" t="s">
        <v>142</v>
      </c>
      <c r="G231" t="s">
        <v>742</v>
      </c>
      <c r="H231" t="s">
        <v>743</v>
      </c>
      <c r="I231" t="s">
        <v>143</v>
      </c>
      <c r="J231" s="154">
        <v>147154658</v>
      </c>
      <c r="K231" s="154">
        <v>141096379</v>
      </c>
      <c r="L231" s="154">
        <v>141428361.56</v>
      </c>
      <c r="M231" s="142">
        <v>10</v>
      </c>
    </row>
    <row r="232" spans="2:13">
      <c r="B232" s="139" t="s">
        <v>148</v>
      </c>
      <c r="C232" t="s">
        <v>519</v>
      </c>
      <c r="D232" s="23"/>
      <c r="E232" s="6" t="s">
        <v>141</v>
      </c>
      <c r="F232" s="6" t="s">
        <v>142</v>
      </c>
      <c r="G232" t="s">
        <v>744</v>
      </c>
      <c r="H232" t="s">
        <v>743</v>
      </c>
      <c r="I232" t="s">
        <v>143</v>
      </c>
      <c r="J232" s="154">
        <v>147154658</v>
      </c>
      <c r="K232" s="154">
        <v>141096379</v>
      </c>
      <c r="L232" s="154">
        <v>141428361.56</v>
      </c>
      <c r="M232" s="142">
        <v>10</v>
      </c>
    </row>
    <row r="233" spans="2:13">
      <c r="B233" s="139" t="s">
        <v>148</v>
      </c>
      <c r="C233" t="s">
        <v>519</v>
      </c>
      <c r="D233" s="23"/>
      <c r="E233" s="6" t="s">
        <v>141</v>
      </c>
      <c r="F233" s="6" t="s">
        <v>142</v>
      </c>
      <c r="G233" t="s">
        <v>745</v>
      </c>
      <c r="H233" t="s">
        <v>746</v>
      </c>
      <c r="I233" t="s">
        <v>143</v>
      </c>
      <c r="J233" s="154">
        <v>1021095893</v>
      </c>
      <c r="K233" s="154">
        <v>1006008881</v>
      </c>
      <c r="L233" s="154">
        <v>1000494761.92</v>
      </c>
      <c r="M233" s="142">
        <v>11</v>
      </c>
    </row>
    <row r="234" spans="2:13">
      <c r="B234" s="139" t="s">
        <v>148</v>
      </c>
      <c r="C234" t="s">
        <v>236</v>
      </c>
      <c r="D234" s="23"/>
      <c r="E234" s="6" t="s">
        <v>141</v>
      </c>
      <c r="F234" s="6" t="s">
        <v>142</v>
      </c>
      <c r="G234" t="s">
        <v>238</v>
      </c>
      <c r="H234" t="s">
        <v>237</v>
      </c>
      <c r="I234" t="s">
        <v>143</v>
      </c>
      <c r="J234" s="154">
        <v>555200000</v>
      </c>
      <c r="K234" s="154">
        <v>504176949</v>
      </c>
      <c r="L234" s="154">
        <v>507436525.10000002</v>
      </c>
      <c r="M234" s="142">
        <v>7.2</v>
      </c>
    </row>
    <row r="235" spans="2:13">
      <c r="B235" s="139" t="s">
        <v>148</v>
      </c>
      <c r="C235" t="s">
        <v>236</v>
      </c>
      <c r="D235" s="23"/>
      <c r="E235" s="6" t="s">
        <v>141</v>
      </c>
      <c r="F235" s="6" t="s">
        <v>142</v>
      </c>
      <c r="G235" t="s">
        <v>239</v>
      </c>
      <c r="H235" t="s">
        <v>237</v>
      </c>
      <c r="I235" t="s">
        <v>143</v>
      </c>
      <c r="J235" s="154">
        <v>555200000</v>
      </c>
      <c r="K235" s="154">
        <v>504176949</v>
      </c>
      <c r="L235" s="154">
        <v>507436525.10000002</v>
      </c>
      <c r="M235" s="142">
        <v>7.2</v>
      </c>
    </row>
    <row r="236" spans="2:13">
      <c r="B236" s="139" t="s">
        <v>144</v>
      </c>
      <c r="C236" t="s">
        <v>236</v>
      </c>
      <c r="D236" s="23"/>
      <c r="E236" s="6" t="s">
        <v>141</v>
      </c>
      <c r="F236" s="6" t="s">
        <v>142</v>
      </c>
      <c r="G236" t="s">
        <v>550</v>
      </c>
      <c r="H236" t="s">
        <v>551</v>
      </c>
      <c r="I236" t="s">
        <v>143</v>
      </c>
      <c r="J236" s="154">
        <v>11430136988</v>
      </c>
      <c r="K236" s="154">
        <v>10000000000</v>
      </c>
      <c r="L236" s="154">
        <v>10003986229.059999</v>
      </c>
      <c r="M236" s="142">
        <v>7.25</v>
      </c>
    </row>
    <row r="237" spans="2:13">
      <c r="B237" s="139" t="s">
        <v>148</v>
      </c>
      <c r="C237" t="s">
        <v>236</v>
      </c>
      <c r="D237" s="23"/>
      <c r="E237" s="6" t="s">
        <v>141</v>
      </c>
      <c r="F237" s="6" t="s">
        <v>142</v>
      </c>
      <c r="G237" t="s">
        <v>552</v>
      </c>
      <c r="H237" t="s">
        <v>553</v>
      </c>
      <c r="I237" t="s">
        <v>143</v>
      </c>
      <c r="J237" s="154">
        <v>546200000</v>
      </c>
      <c r="K237" s="154">
        <v>501201045</v>
      </c>
      <c r="L237" s="154">
        <v>507435734.75</v>
      </c>
      <c r="M237" s="142">
        <v>7.2</v>
      </c>
    </row>
    <row r="238" spans="2:13">
      <c r="B238" s="139" t="s">
        <v>148</v>
      </c>
      <c r="C238" t="s">
        <v>236</v>
      </c>
      <c r="D238" s="23"/>
      <c r="E238" s="6" t="s">
        <v>141</v>
      </c>
      <c r="F238" s="6" t="s">
        <v>142</v>
      </c>
      <c r="G238" t="s">
        <v>554</v>
      </c>
      <c r="H238" t="s">
        <v>553</v>
      </c>
      <c r="I238" t="s">
        <v>143</v>
      </c>
      <c r="J238" s="154">
        <v>546200000</v>
      </c>
      <c r="K238" s="154">
        <v>501201045</v>
      </c>
      <c r="L238" s="154">
        <v>507435734.75</v>
      </c>
      <c r="M238" s="142">
        <v>7.2</v>
      </c>
    </row>
    <row r="239" spans="2:13">
      <c r="B239" s="139" t="s">
        <v>148</v>
      </c>
      <c r="C239" t="s">
        <v>236</v>
      </c>
      <c r="D239" s="23"/>
      <c r="E239" s="6" t="s">
        <v>141</v>
      </c>
      <c r="F239" s="6" t="s">
        <v>142</v>
      </c>
      <c r="G239" t="s">
        <v>555</v>
      </c>
      <c r="H239" t="s">
        <v>553</v>
      </c>
      <c r="I239" t="s">
        <v>143</v>
      </c>
      <c r="J239" s="154">
        <v>546200000</v>
      </c>
      <c r="K239" s="154">
        <v>501201045</v>
      </c>
      <c r="L239" s="154">
        <v>507435734.75</v>
      </c>
      <c r="M239" s="142">
        <v>7.2</v>
      </c>
    </row>
    <row r="240" spans="2:13">
      <c r="B240" s="139" t="s">
        <v>148</v>
      </c>
      <c r="C240" t="s">
        <v>236</v>
      </c>
      <c r="D240" s="23"/>
      <c r="E240" s="6" t="s">
        <v>141</v>
      </c>
      <c r="F240" s="6" t="s">
        <v>142</v>
      </c>
      <c r="G240" t="s">
        <v>557</v>
      </c>
      <c r="H240" t="s">
        <v>553</v>
      </c>
      <c r="I240" t="s">
        <v>143</v>
      </c>
      <c r="J240" s="154">
        <v>546200000</v>
      </c>
      <c r="K240" s="154">
        <v>506916681</v>
      </c>
      <c r="L240" s="154">
        <v>507435734.74000001</v>
      </c>
      <c r="M240" s="142">
        <v>7.2</v>
      </c>
    </row>
    <row r="241" spans="2:13">
      <c r="B241" s="139" t="s">
        <v>144</v>
      </c>
      <c r="C241" t="s">
        <v>236</v>
      </c>
      <c r="D241" s="23"/>
      <c r="E241" s="6" t="s">
        <v>141</v>
      </c>
      <c r="F241" s="6" t="s">
        <v>142</v>
      </c>
      <c r="G241" t="s">
        <v>747</v>
      </c>
      <c r="H241" t="s">
        <v>551</v>
      </c>
      <c r="I241" t="s">
        <v>143</v>
      </c>
      <c r="J241" s="154">
        <v>9593928588</v>
      </c>
      <c r="K241" s="154">
        <v>9024606945</v>
      </c>
      <c r="L241" s="154">
        <v>8960835524.3999996</v>
      </c>
      <c r="M241" s="142">
        <v>7.25</v>
      </c>
    </row>
    <row r="242" spans="2:13">
      <c r="B242" s="139" t="s">
        <v>144</v>
      </c>
      <c r="C242" t="s">
        <v>236</v>
      </c>
      <c r="D242" s="23"/>
      <c r="E242" s="6" t="s">
        <v>141</v>
      </c>
      <c r="F242" s="6" t="s">
        <v>142</v>
      </c>
      <c r="G242" t="s">
        <v>748</v>
      </c>
      <c r="H242" t="s">
        <v>551</v>
      </c>
      <c r="I242" t="s">
        <v>143</v>
      </c>
      <c r="J242" s="154">
        <v>460577123</v>
      </c>
      <c r="K242" s="154">
        <v>433245616</v>
      </c>
      <c r="L242" s="154">
        <v>430184132.56999999</v>
      </c>
      <c r="M242" s="142">
        <v>7.25</v>
      </c>
    </row>
    <row r="243" spans="2:13">
      <c r="B243" s="139" t="s">
        <v>148</v>
      </c>
      <c r="C243" t="s">
        <v>249</v>
      </c>
      <c r="D243" s="23"/>
      <c r="E243" s="6" t="s">
        <v>141</v>
      </c>
      <c r="F243" s="6" t="s">
        <v>142</v>
      </c>
      <c r="G243" t="s">
        <v>250</v>
      </c>
      <c r="H243" t="s">
        <v>251</v>
      </c>
      <c r="I243" t="s">
        <v>143</v>
      </c>
      <c r="J243" s="154">
        <v>812758350</v>
      </c>
      <c r="K243" s="154">
        <v>682871784</v>
      </c>
      <c r="L243" s="154">
        <v>682868736</v>
      </c>
      <c r="M243" s="142">
        <v>7</v>
      </c>
    </row>
    <row r="244" spans="2:13">
      <c r="B244" s="139" t="s">
        <v>148</v>
      </c>
      <c r="C244" t="s">
        <v>249</v>
      </c>
      <c r="D244" s="23"/>
      <c r="E244" s="6" t="s">
        <v>141</v>
      </c>
      <c r="F244" s="6" t="s">
        <v>142</v>
      </c>
      <c r="G244" t="s">
        <v>749</v>
      </c>
      <c r="H244" t="s">
        <v>750</v>
      </c>
      <c r="I244" t="s">
        <v>143</v>
      </c>
      <c r="J244" s="154">
        <v>2238082186</v>
      </c>
      <c r="K244" s="154">
        <v>2004248017</v>
      </c>
      <c r="L244" s="154">
        <v>2032755489.5</v>
      </c>
      <c r="M244" s="142">
        <v>7.75</v>
      </c>
    </row>
    <row r="245" spans="2:13">
      <c r="B245" s="139" t="s">
        <v>148</v>
      </c>
      <c r="C245" t="s">
        <v>249</v>
      </c>
      <c r="D245" s="23"/>
      <c r="E245" s="6" t="s">
        <v>141</v>
      </c>
      <c r="F245" s="6" t="s">
        <v>142</v>
      </c>
      <c r="G245" t="s">
        <v>751</v>
      </c>
      <c r="H245" t="s">
        <v>750</v>
      </c>
      <c r="I245" t="s">
        <v>143</v>
      </c>
      <c r="J245" s="154">
        <v>2238082186</v>
      </c>
      <c r="K245" s="154">
        <v>2004248017</v>
      </c>
      <c r="L245" s="154">
        <v>2032755489.5</v>
      </c>
      <c r="M245" s="142">
        <v>7.75</v>
      </c>
    </row>
    <row r="246" spans="2:13">
      <c r="B246" s="139" t="s">
        <v>148</v>
      </c>
      <c r="C246" t="s">
        <v>249</v>
      </c>
      <c r="D246" s="23"/>
      <c r="E246" s="6" t="s">
        <v>141</v>
      </c>
      <c r="F246" s="6" t="s">
        <v>142</v>
      </c>
      <c r="G246" t="s">
        <v>752</v>
      </c>
      <c r="H246" t="s">
        <v>750</v>
      </c>
      <c r="I246" t="s">
        <v>143</v>
      </c>
      <c r="J246" s="154">
        <v>2238082186</v>
      </c>
      <c r="K246" s="154">
        <v>2004248017</v>
      </c>
      <c r="L246" s="154">
        <v>2032755489.5</v>
      </c>
      <c r="M246" s="142">
        <v>7.75</v>
      </c>
    </row>
    <row r="247" spans="2:13">
      <c r="B247" s="139" t="s">
        <v>148</v>
      </c>
      <c r="C247" t="s">
        <v>249</v>
      </c>
      <c r="D247" s="23"/>
      <c r="E247" s="6" t="s">
        <v>141</v>
      </c>
      <c r="F247" s="6" t="s">
        <v>142</v>
      </c>
      <c r="G247" t="s">
        <v>753</v>
      </c>
      <c r="H247" t="s">
        <v>750</v>
      </c>
      <c r="I247" t="s">
        <v>143</v>
      </c>
      <c r="J247" s="154">
        <v>2238082186</v>
      </c>
      <c r="K247" s="154">
        <v>2004248017</v>
      </c>
      <c r="L247" s="154">
        <v>2032755489.5</v>
      </c>
      <c r="M247" s="142">
        <v>7.75</v>
      </c>
    </row>
    <row r="248" spans="2:13">
      <c r="B248" s="139" t="s">
        <v>148</v>
      </c>
      <c r="C248" t="s">
        <v>249</v>
      </c>
      <c r="D248" s="23"/>
      <c r="E248" s="6" t="s">
        <v>141</v>
      </c>
      <c r="F248" s="6" t="s">
        <v>142</v>
      </c>
      <c r="G248" t="s">
        <v>754</v>
      </c>
      <c r="H248" t="s">
        <v>750</v>
      </c>
      <c r="I248" t="s">
        <v>143</v>
      </c>
      <c r="J248" s="154">
        <v>2238082186</v>
      </c>
      <c r="K248" s="154">
        <v>2004248017</v>
      </c>
      <c r="L248" s="154">
        <v>2032755489.5</v>
      </c>
      <c r="M248" s="142">
        <v>7.75</v>
      </c>
    </row>
    <row r="249" spans="2:13">
      <c r="B249" s="139" t="s">
        <v>144</v>
      </c>
      <c r="C249" t="s">
        <v>249</v>
      </c>
      <c r="D249" s="23"/>
      <c r="E249" s="6" t="s">
        <v>141</v>
      </c>
      <c r="F249" s="6" t="s">
        <v>142</v>
      </c>
      <c r="G249" t="s">
        <v>755</v>
      </c>
      <c r="H249" t="s">
        <v>756</v>
      </c>
      <c r="I249" t="s">
        <v>143</v>
      </c>
      <c r="J249" s="154">
        <v>9235068492</v>
      </c>
      <c r="K249" s="154">
        <v>8051168000</v>
      </c>
      <c r="L249" s="154">
        <v>8001768790.5600004</v>
      </c>
      <c r="M249" s="142">
        <v>8.0500000000000007</v>
      </c>
    </row>
    <row r="250" spans="2:13">
      <c r="B250" s="139" t="s">
        <v>148</v>
      </c>
      <c r="C250" t="s">
        <v>249</v>
      </c>
      <c r="D250" s="23"/>
      <c r="E250" s="6" t="s">
        <v>141</v>
      </c>
      <c r="F250" s="6" t="s">
        <v>142</v>
      </c>
      <c r="G250" t="s">
        <v>757</v>
      </c>
      <c r="H250" t="s">
        <v>758</v>
      </c>
      <c r="I250" t="s">
        <v>143</v>
      </c>
      <c r="J250" s="154">
        <v>1088519178</v>
      </c>
      <c r="K250" s="154">
        <v>1006537968</v>
      </c>
      <c r="L250" s="154">
        <v>1040309941.65</v>
      </c>
      <c r="M250" s="142">
        <v>8.25</v>
      </c>
    </row>
    <row r="251" spans="2:13">
      <c r="B251" s="139" t="s">
        <v>148</v>
      </c>
      <c r="C251" t="s">
        <v>249</v>
      </c>
      <c r="D251" s="23"/>
      <c r="E251" s="6" t="s">
        <v>141</v>
      </c>
      <c r="F251" s="6" t="s">
        <v>142</v>
      </c>
      <c r="G251" t="s">
        <v>759</v>
      </c>
      <c r="H251" t="s">
        <v>758</v>
      </c>
      <c r="I251" t="s">
        <v>143</v>
      </c>
      <c r="J251" s="154">
        <v>1088519178</v>
      </c>
      <c r="K251" s="154">
        <v>1006537968</v>
      </c>
      <c r="L251" s="154">
        <v>1040309941.65</v>
      </c>
      <c r="M251" s="142">
        <v>8.25</v>
      </c>
    </row>
    <row r="252" spans="2:13">
      <c r="B252" s="139" t="s">
        <v>148</v>
      </c>
      <c r="C252" t="s">
        <v>249</v>
      </c>
      <c r="D252" s="23"/>
      <c r="E252" s="6" t="s">
        <v>141</v>
      </c>
      <c r="F252" s="6" t="s">
        <v>142</v>
      </c>
      <c r="G252" t="s">
        <v>760</v>
      </c>
      <c r="H252" t="s">
        <v>758</v>
      </c>
      <c r="I252" t="s">
        <v>143</v>
      </c>
      <c r="J252" s="154">
        <v>1088519178</v>
      </c>
      <c r="K252" s="154">
        <v>1006537968</v>
      </c>
      <c r="L252" s="154">
        <v>1040309941.65</v>
      </c>
      <c r="M252" s="142">
        <v>8.25</v>
      </c>
    </row>
    <row r="253" spans="2:13">
      <c r="B253" s="139" t="s">
        <v>148</v>
      </c>
      <c r="C253" t="s">
        <v>249</v>
      </c>
      <c r="D253" s="23"/>
      <c r="E253" s="6" t="s">
        <v>141</v>
      </c>
      <c r="F253" s="6" t="s">
        <v>142</v>
      </c>
      <c r="G253" t="s">
        <v>761</v>
      </c>
      <c r="H253" t="s">
        <v>758</v>
      </c>
      <c r="I253" t="s">
        <v>143</v>
      </c>
      <c r="J253" s="154">
        <v>1088519178</v>
      </c>
      <c r="K253" s="154">
        <v>1006537968</v>
      </c>
      <c r="L253" s="154">
        <v>1040309941.65</v>
      </c>
      <c r="M253" s="142">
        <v>8.25</v>
      </c>
    </row>
    <row r="254" spans="2:13">
      <c r="B254" s="139" t="s">
        <v>148</v>
      </c>
      <c r="C254" t="s">
        <v>249</v>
      </c>
      <c r="D254" s="23"/>
      <c r="E254" s="6" t="s">
        <v>141</v>
      </c>
      <c r="F254" s="6" t="s">
        <v>142</v>
      </c>
      <c r="G254" t="s">
        <v>762</v>
      </c>
      <c r="H254" t="s">
        <v>758</v>
      </c>
      <c r="I254" t="s">
        <v>143</v>
      </c>
      <c r="J254" s="154">
        <v>1088519178</v>
      </c>
      <c r="K254" s="154">
        <v>1006537968</v>
      </c>
      <c r="L254" s="154">
        <v>1040309941.65</v>
      </c>
      <c r="M254" s="142">
        <v>8.25</v>
      </c>
    </row>
    <row r="255" spans="2:13">
      <c r="B255" s="139" t="s">
        <v>148</v>
      </c>
      <c r="C255" t="s">
        <v>249</v>
      </c>
      <c r="D255" s="23"/>
      <c r="E255" s="6" t="s">
        <v>141</v>
      </c>
      <c r="F255" s="6" t="s">
        <v>142</v>
      </c>
      <c r="G255" t="s">
        <v>763</v>
      </c>
      <c r="H255" t="s">
        <v>758</v>
      </c>
      <c r="I255" t="s">
        <v>143</v>
      </c>
      <c r="J255" s="154">
        <v>1088519178</v>
      </c>
      <c r="K255" s="154">
        <v>1006537968</v>
      </c>
      <c r="L255" s="154">
        <v>1040309941.65</v>
      </c>
      <c r="M255" s="142">
        <v>8.25</v>
      </c>
    </row>
    <row r="256" spans="2:13">
      <c r="B256" s="139" t="s">
        <v>148</v>
      </c>
      <c r="C256" t="s">
        <v>249</v>
      </c>
      <c r="D256" s="23"/>
      <c r="E256" s="6" t="s">
        <v>141</v>
      </c>
      <c r="F256" s="6" t="s">
        <v>142</v>
      </c>
      <c r="G256" t="s">
        <v>764</v>
      </c>
      <c r="H256" t="s">
        <v>758</v>
      </c>
      <c r="I256" t="s">
        <v>143</v>
      </c>
      <c r="J256" s="154">
        <v>1088519178</v>
      </c>
      <c r="K256" s="154">
        <v>1006537968</v>
      </c>
      <c r="L256" s="154">
        <v>1040309941.65</v>
      </c>
      <c r="M256" s="142">
        <v>8.25</v>
      </c>
    </row>
    <row r="257" spans="2:13">
      <c r="B257" s="139" t="s">
        <v>148</v>
      </c>
      <c r="C257" t="s">
        <v>249</v>
      </c>
      <c r="D257" s="23"/>
      <c r="E257" s="6" t="s">
        <v>141</v>
      </c>
      <c r="F257" s="6" t="s">
        <v>142</v>
      </c>
      <c r="G257" t="s">
        <v>765</v>
      </c>
      <c r="H257" t="s">
        <v>758</v>
      </c>
      <c r="I257" t="s">
        <v>143</v>
      </c>
      <c r="J257" s="154">
        <v>1088519178</v>
      </c>
      <c r="K257" s="154">
        <v>1006537968</v>
      </c>
      <c r="L257" s="154">
        <v>1040309941.65</v>
      </c>
      <c r="M257" s="142">
        <v>8.25</v>
      </c>
    </row>
    <row r="258" spans="2:13">
      <c r="B258" s="139" t="s">
        <v>148</v>
      </c>
      <c r="C258" t="s">
        <v>249</v>
      </c>
      <c r="D258" s="23"/>
      <c r="E258" s="6" t="s">
        <v>141</v>
      </c>
      <c r="F258" s="6" t="s">
        <v>142</v>
      </c>
      <c r="G258" t="s">
        <v>766</v>
      </c>
      <c r="H258" t="s">
        <v>758</v>
      </c>
      <c r="I258" t="s">
        <v>143</v>
      </c>
      <c r="J258" s="154">
        <v>1088519178</v>
      </c>
      <c r="K258" s="154">
        <v>1006537968</v>
      </c>
      <c r="L258" s="154">
        <v>1040309941.65</v>
      </c>
      <c r="M258" s="142">
        <v>8.25</v>
      </c>
    </row>
    <row r="259" spans="2:13">
      <c r="B259" s="139" t="s">
        <v>148</v>
      </c>
      <c r="C259" t="s">
        <v>249</v>
      </c>
      <c r="D259" s="23"/>
      <c r="E259" s="6" t="s">
        <v>141</v>
      </c>
      <c r="F259" s="6" t="s">
        <v>142</v>
      </c>
      <c r="G259" t="s">
        <v>767</v>
      </c>
      <c r="H259" t="s">
        <v>758</v>
      </c>
      <c r="I259" t="s">
        <v>143</v>
      </c>
      <c r="J259" s="154">
        <v>1088519178</v>
      </c>
      <c r="K259" s="154">
        <v>1006537968</v>
      </c>
      <c r="L259" s="154">
        <v>1040309941.65</v>
      </c>
      <c r="M259" s="142">
        <v>8.25</v>
      </c>
    </row>
    <row r="260" spans="2:13">
      <c r="B260" s="139" t="s">
        <v>148</v>
      </c>
      <c r="C260" t="s">
        <v>249</v>
      </c>
      <c r="D260" s="23"/>
      <c r="E260" s="6" t="s">
        <v>141</v>
      </c>
      <c r="F260" s="6" t="s">
        <v>142</v>
      </c>
      <c r="G260" t="s">
        <v>768</v>
      </c>
      <c r="H260" t="s">
        <v>758</v>
      </c>
      <c r="I260" t="s">
        <v>143</v>
      </c>
      <c r="J260" s="154">
        <v>1088519178</v>
      </c>
      <c r="K260" s="154">
        <v>1006537968</v>
      </c>
      <c r="L260" s="154">
        <v>1040309941.65</v>
      </c>
      <c r="M260" s="142">
        <v>8.25</v>
      </c>
    </row>
    <row r="261" spans="2:13">
      <c r="B261" s="139" t="s">
        <v>139</v>
      </c>
      <c r="C261" t="s">
        <v>299</v>
      </c>
      <c r="D261" s="23"/>
      <c r="E261" s="6" t="s">
        <v>141</v>
      </c>
      <c r="F261" s="6" t="s">
        <v>142</v>
      </c>
      <c r="G261" t="s">
        <v>304</v>
      </c>
      <c r="H261" t="s">
        <v>305</v>
      </c>
      <c r="I261" t="s">
        <v>143</v>
      </c>
      <c r="J261" s="154">
        <v>766465832</v>
      </c>
      <c r="K261" s="154">
        <v>600000000</v>
      </c>
      <c r="L261" s="154">
        <v>257909994.00999999</v>
      </c>
      <c r="M261" s="142">
        <v>7.9</v>
      </c>
    </row>
    <row r="262" spans="2:13">
      <c r="B262" s="139" t="s">
        <v>139</v>
      </c>
      <c r="C262" t="s">
        <v>299</v>
      </c>
      <c r="D262" s="23"/>
      <c r="E262" s="6" t="s">
        <v>141</v>
      </c>
      <c r="F262" s="6" t="s">
        <v>142</v>
      </c>
      <c r="G262" t="s">
        <v>306</v>
      </c>
      <c r="H262" t="s">
        <v>307</v>
      </c>
      <c r="I262" t="s">
        <v>143</v>
      </c>
      <c r="J262" s="154">
        <v>547199659</v>
      </c>
      <c r="K262" s="154">
        <v>450000000</v>
      </c>
      <c r="L262" s="154">
        <v>250677599.09999999</v>
      </c>
      <c r="M262" s="142">
        <v>7.25</v>
      </c>
    </row>
    <row r="263" spans="2:13">
      <c r="B263" s="139" t="s">
        <v>139</v>
      </c>
      <c r="C263" t="s">
        <v>299</v>
      </c>
      <c r="D263" s="23"/>
      <c r="E263" s="6" t="s">
        <v>141</v>
      </c>
      <c r="F263" s="6" t="s">
        <v>142</v>
      </c>
      <c r="G263" t="s">
        <v>558</v>
      </c>
      <c r="H263" t="s">
        <v>559</v>
      </c>
      <c r="I263" t="s">
        <v>143</v>
      </c>
      <c r="J263" s="154">
        <v>34670102741</v>
      </c>
      <c r="K263" s="154">
        <v>30999999999</v>
      </c>
      <c r="L263" s="154">
        <v>24973496511.380001</v>
      </c>
      <c r="M263" s="142">
        <v>6.3</v>
      </c>
    </row>
    <row r="264" spans="2:13">
      <c r="B264" s="139" t="s">
        <v>139</v>
      </c>
      <c r="C264" t="s">
        <v>299</v>
      </c>
      <c r="D264" s="23"/>
      <c r="E264" s="6" t="s">
        <v>141</v>
      </c>
      <c r="F264" s="6" t="s">
        <v>142</v>
      </c>
      <c r="G264" t="s">
        <v>769</v>
      </c>
      <c r="H264" t="s">
        <v>559</v>
      </c>
      <c r="I264" t="s">
        <v>143</v>
      </c>
      <c r="J264" s="154">
        <v>29113356165</v>
      </c>
      <c r="K264" s="154">
        <v>27025684932</v>
      </c>
      <c r="L264" s="154">
        <v>24169796373.799999</v>
      </c>
      <c r="M264" s="142">
        <v>6.25</v>
      </c>
    </row>
    <row r="265" spans="2:13">
      <c r="B265" s="139" t="s">
        <v>139</v>
      </c>
      <c r="C265" t="s">
        <v>299</v>
      </c>
      <c r="D265" s="23"/>
      <c r="E265" s="6" t="s">
        <v>141</v>
      </c>
      <c r="F265" s="6" t="s">
        <v>142</v>
      </c>
      <c r="G265" t="s">
        <v>770</v>
      </c>
      <c r="H265" t="s">
        <v>771</v>
      </c>
      <c r="I265" t="s">
        <v>143</v>
      </c>
      <c r="J265" s="154">
        <v>598346434</v>
      </c>
      <c r="K265" s="154">
        <v>460000005</v>
      </c>
      <c r="L265" s="154">
        <v>461114773.77999997</v>
      </c>
      <c r="M265" s="142">
        <v>7.4</v>
      </c>
    </row>
    <row r="266" spans="2:13">
      <c r="B266" s="139" t="s">
        <v>148</v>
      </c>
      <c r="C266" t="s">
        <v>675</v>
      </c>
      <c r="D266" s="23"/>
      <c r="E266" s="6" t="s">
        <v>141</v>
      </c>
      <c r="F266" s="6" t="s">
        <v>142</v>
      </c>
      <c r="G266" t="s">
        <v>568</v>
      </c>
      <c r="H266" t="s">
        <v>569</v>
      </c>
      <c r="I266" t="s">
        <v>143</v>
      </c>
      <c r="J266" s="154">
        <v>1254762769</v>
      </c>
      <c r="K266" s="154">
        <v>1050449238</v>
      </c>
      <c r="L266" s="154">
        <v>1046207516.09</v>
      </c>
      <c r="M266" s="142">
        <v>9.25</v>
      </c>
    </row>
    <row r="267" spans="2:13">
      <c r="B267" s="139" t="s">
        <v>148</v>
      </c>
      <c r="C267" t="s">
        <v>675</v>
      </c>
      <c r="D267" s="23"/>
      <c r="E267" s="6" t="s">
        <v>141</v>
      </c>
      <c r="F267" s="6" t="s">
        <v>142</v>
      </c>
      <c r="G267" t="s">
        <v>772</v>
      </c>
      <c r="H267" t="s">
        <v>773</v>
      </c>
      <c r="I267" t="s">
        <v>143</v>
      </c>
      <c r="J267" s="154">
        <v>1275634955</v>
      </c>
      <c r="K267" s="154">
        <v>1002925436</v>
      </c>
      <c r="L267" s="154">
        <v>1011275407.95</v>
      </c>
      <c r="M267" s="142">
        <v>7.1</v>
      </c>
    </row>
    <row r="268" spans="2:13">
      <c r="B268" s="139" t="s">
        <v>148</v>
      </c>
      <c r="C268" t="s">
        <v>675</v>
      </c>
      <c r="D268" s="23"/>
      <c r="E268" s="6" t="s">
        <v>141</v>
      </c>
      <c r="F268" s="6" t="s">
        <v>142</v>
      </c>
      <c r="G268" t="s">
        <v>774</v>
      </c>
      <c r="H268" t="s">
        <v>773</v>
      </c>
      <c r="I268" t="s">
        <v>143</v>
      </c>
      <c r="J268" s="154">
        <v>1275634955</v>
      </c>
      <c r="K268" s="154">
        <v>1002925436</v>
      </c>
      <c r="L268" s="154">
        <v>1011275407.95</v>
      </c>
      <c r="M268" s="142">
        <v>7.1</v>
      </c>
    </row>
    <row r="269" spans="2:13">
      <c r="B269" s="139" t="s">
        <v>148</v>
      </c>
      <c r="C269" t="s">
        <v>675</v>
      </c>
      <c r="D269" s="23"/>
      <c r="E269" s="6" t="s">
        <v>141</v>
      </c>
      <c r="F269" s="6" t="s">
        <v>142</v>
      </c>
      <c r="G269" t="s">
        <v>775</v>
      </c>
      <c r="H269" t="s">
        <v>773</v>
      </c>
      <c r="I269" t="s">
        <v>143</v>
      </c>
      <c r="J269" s="154">
        <v>1275634955</v>
      </c>
      <c r="K269" s="154">
        <v>1002925436</v>
      </c>
      <c r="L269" s="154">
        <v>1011275407.95</v>
      </c>
      <c r="M269" s="142">
        <v>7.1</v>
      </c>
    </row>
    <row r="270" spans="2:13">
      <c r="B270" s="139" t="s">
        <v>144</v>
      </c>
      <c r="C270" t="s">
        <v>675</v>
      </c>
      <c r="D270" s="23"/>
      <c r="E270" s="6" t="s">
        <v>141</v>
      </c>
      <c r="F270" s="6" t="s">
        <v>142</v>
      </c>
      <c r="G270" t="s">
        <v>776</v>
      </c>
      <c r="H270" t="s">
        <v>563</v>
      </c>
      <c r="I270" t="s">
        <v>143</v>
      </c>
      <c r="J270" s="154">
        <v>2658963288</v>
      </c>
      <c r="K270" s="154">
        <v>2485216439</v>
      </c>
      <c r="L270" s="154">
        <v>2435618456.2600002</v>
      </c>
      <c r="M270" s="142">
        <v>7.2</v>
      </c>
    </row>
    <row r="271" spans="2:13">
      <c r="B271" s="139" t="s">
        <v>144</v>
      </c>
      <c r="C271" t="s">
        <v>675</v>
      </c>
      <c r="D271" s="23"/>
      <c r="E271" s="6" t="s">
        <v>141</v>
      </c>
      <c r="F271" s="6" t="s">
        <v>142</v>
      </c>
      <c r="G271" t="s">
        <v>777</v>
      </c>
      <c r="H271" t="s">
        <v>563</v>
      </c>
      <c r="I271" t="s">
        <v>143</v>
      </c>
      <c r="J271" s="154">
        <v>2144000000</v>
      </c>
      <c r="K271" s="154">
        <v>2000000000</v>
      </c>
      <c r="L271" s="154">
        <v>2029677929.3699999</v>
      </c>
      <c r="M271" s="142">
        <v>7.2</v>
      </c>
    </row>
    <row r="272" spans="2:13">
      <c r="B272" s="139" t="s">
        <v>144</v>
      </c>
      <c r="C272" t="s">
        <v>675</v>
      </c>
      <c r="D272" s="23"/>
      <c r="E272" s="6" t="s">
        <v>141</v>
      </c>
      <c r="F272" s="6" t="s">
        <v>142</v>
      </c>
      <c r="G272" t="s">
        <v>778</v>
      </c>
      <c r="H272" t="s">
        <v>316</v>
      </c>
      <c r="I272" t="s">
        <v>143</v>
      </c>
      <c r="J272" s="154">
        <v>1245479452</v>
      </c>
      <c r="K272" s="154">
        <v>1025698631</v>
      </c>
      <c r="L272" s="154">
        <v>1021058250.03</v>
      </c>
      <c r="M272" s="142">
        <v>7</v>
      </c>
    </row>
    <row r="273" spans="2:13">
      <c r="B273" s="139" t="s">
        <v>144</v>
      </c>
      <c r="C273" t="s">
        <v>675</v>
      </c>
      <c r="D273" s="23"/>
      <c r="E273" s="6" t="s">
        <v>141</v>
      </c>
      <c r="F273" s="6" t="s">
        <v>142</v>
      </c>
      <c r="G273" t="s">
        <v>779</v>
      </c>
      <c r="H273" t="s">
        <v>565</v>
      </c>
      <c r="I273" t="s">
        <v>143</v>
      </c>
      <c r="J273" s="154">
        <v>8373392000</v>
      </c>
      <c r="K273" s="154">
        <v>7971561788</v>
      </c>
      <c r="L273" s="154">
        <v>7916131274.4899998</v>
      </c>
      <c r="M273" s="142">
        <v>7.2</v>
      </c>
    </row>
    <row r="274" spans="2:13">
      <c r="B274" s="139" t="s">
        <v>144</v>
      </c>
      <c r="C274" t="s">
        <v>675</v>
      </c>
      <c r="D274" s="23"/>
      <c r="E274" s="6" t="s">
        <v>141</v>
      </c>
      <c r="F274" s="6" t="s">
        <v>142</v>
      </c>
      <c r="G274" t="s">
        <v>780</v>
      </c>
      <c r="H274" t="s">
        <v>565</v>
      </c>
      <c r="I274" t="s">
        <v>143</v>
      </c>
      <c r="J274" s="154">
        <v>2346608000</v>
      </c>
      <c r="K274" s="154">
        <v>2233996767</v>
      </c>
      <c r="L274" s="154">
        <v>2218462598.52</v>
      </c>
      <c r="M274" s="142">
        <v>7.2</v>
      </c>
    </row>
    <row r="275" spans="2:13">
      <c r="B275" s="139" t="s">
        <v>148</v>
      </c>
      <c r="C275" t="s">
        <v>675</v>
      </c>
      <c r="D275" s="23"/>
      <c r="E275" s="6" t="s">
        <v>141</v>
      </c>
      <c r="F275" s="6" t="s">
        <v>142</v>
      </c>
      <c r="G275" t="s">
        <v>781</v>
      </c>
      <c r="H275" t="s">
        <v>782</v>
      </c>
      <c r="I275" t="s">
        <v>143</v>
      </c>
      <c r="J275" s="154">
        <v>1222919764</v>
      </c>
      <c r="K275" s="154">
        <v>1000027390</v>
      </c>
      <c r="L275" s="154">
        <v>1012249106.25</v>
      </c>
      <c r="M275" s="142">
        <v>7.1</v>
      </c>
    </row>
    <row r="276" spans="2:13">
      <c r="B276" s="139" t="s">
        <v>148</v>
      </c>
      <c r="C276" t="s">
        <v>675</v>
      </c>
      <c r="D276" s="23"/>
      <c r="E276" s="6" t="s">
        <v>141</v>
      </c>
      <c r="F276" s="6" t="s">
        <v>142</v>
      </c>
      <c r="G276" t="s">
        <v>783</v>
      </c>
      <c r="H276" t="s">
        <v>782</v>
      </c>
      <c r="I276" t="s">
        <v>143</v>
      </c>
      <c r="J276" s="154">
        <v>1222919764</v>
      </c>
      <c r="K276" s="154">
        <v>1000027390</v>
      </c>
      <c r="L276" s="154">
        <v>1012249106.25</v>
      </c>
      <c r="M276" s="142">
        <v>7.1</v>
      </c>
    </row>
    <row r="277" spans="2:13">
      <c r="B277" s="139" t="s">
        <v>148</v>
      </c>
      <c r="C277" t="s">
        <v>675</v>
      </c>
      <c r="D277" s="23"/>
      <c r="E277" s="6" t="s">
        <v>141</v>
      </c>
      <c r="F277" s="6" t="s">
        <v>142</v>
      </c>
      <c r="G277" t="s">
        <v>784</v>
      </c>
      <c r="H277" t="s">
        <v>782</v>
      </c>
      <c r="I277" t="s">
        <v>143</v>
      </c>
      <c r="J277" s="154">
        <v>1222919764</v>
      </c>
      <c r="K277" s="154">
        <v>1000027390</v>
      </c>
      <c r="L277" s="154">
        <v>1012249106.25</v>
      </c>
      <c r="M277" s="142">
        <v>7.1</v>
      </c>
    </row>
    <row r="278" spans="2:13">
      <c r="B278" s="139" t="s">
        <v>148</v>
      </c>
      <c r="C278" t="s">
        <v>675</v>
      </c>
      <c r="D278" s="23"/>
      <c r="E278" s="6" t="s">
        <v>141</v>
      </c>
      <c r="F278" s="6" t="s">
        <v>142</v>
      </c>
      <c r="G278" t="s">
        <v>785</v>
      </c>
      <c r="H278" t="s">
        <v>782</v>
      </c>
      <c r="I278" t="s">
        <v>143</v>
      </c>
      <c r="J278" s="154">
        <v>1222919764</v>
      </c>
      <c r="K278" s="154">
        <v>1000027390</v>
      </c>
      <c r="L278" s="154">
        <v>1012249106.25</v>
      </c>
      <c r="M278" s="142">
        <v>7.1</v>
      </c>
    </row>
    <row r="279" spans="2:13">
      <c r="B279" s="139" t="s">
        <v>148</v>
      </c>
      <c r="C279" t="s">
        <v>675</v>
      </c>
      <c r="D279" s="23"/>
      <c r="E279" s="6" t="s">
        <v>141</v>
      </c>
      <c r="F279" s="6" t="s">
        <v>142</v>
      </c>
      <c r="G279" t="s">
        <v>785</v>
      </c>
      <c r="H279" t="s">
        <v>782</v>
      </c>
      <c r="I279" t="s">
        <v>143</v>
      </c>
      <c r="J279" s="154">
        <v>1222919764</v>
      </c>
      <c r="K279" s="154">
        <v>1000027390</v>
      </c>
      <c r="L279" s="154">
        <v>1012249106.25</v>
      </c>
      <c r="M279" s="142">
        <v>7.1</v>
      </c>
    </row>
    <row r="280" spans="2:13">
      <c r="B280" s="139" t="s">
        <v>148</v>
      </c>
      <c r="C280" t="s">
        <v>675</v>
      </c>
      <c r="D280" s="23"/>
      <c r="E280" s="6" t="s">
        <v>141</v>
      </c>
      <c r="F280" s="6" t="s">
        <v>142</v>
      </c>
      <c r="G280" t="s">
        <v>786</v>
      </c>
      <c r="H280" t="s">
        <v>782</v>
      </c>
      <c r="I280" t="s">
        <v>143</v>
      </c>
      <c r="J280" s="154">
        <v>1222919764</v>
      </c>
      <c r="K280" s="154">
        <v>1000027390</v>
      </c>
      <c r="L280" s="154">
        <v>1012249106.25</v>
      </c>
      <c r="M280" s="142">
        <v>7.1</v>
      </c>
    </row>
    <row r="281" spans="2:13">
      <c r="B281" s="139" t="s">
        <v>148</v>
      </c>
      <c r="C281" t="s">
        <v>675</v>
      </c>
      <c r="D281" s="23"/>
      <c r="E281" s="6" t="s">
        <v>141</v>
      </c>
      <c r="F281" s="6" t="s">
        <v>142</v>
      </c>
      <c r="G281" t="s">
        <v>787</v>
      </c>
      <c r="H281" t="s">
        <v>782</v>
      </c>
      <c r="I281" t="s">
        <v>143</v>
      </c>
      <c r="J281" s="154">
        <v>1222919764</v>
      </c>
      <c r="K281" s="154">
        <v>1000027390</v>
      </c>
      <c r="L281" s="154">
        <v>1012249106.25</v>
      </c>
      <c r="M281" s="142">
        <v>7.1</v>
      </c>
    </row>
    <row r="282" spans="2:13">
      <c r="B282" s="139" t="s">
        <v>144</v>
      </c>
      <c r="C282" t="s">
        <v>675</v>
      </c>
      <c r="D282" s="23"/>
      <c r="E282" s="6" t="s">
        <v>141</v>
      </c>
      <c r="F282" s="6" t="s">
        <v>142</v>
      </c>
      <c r="G282" t="s">
        <v>788</v>
      </c>
      <c r="H282" t="s">
        <v>316</v>
      </c>
      <c r="I282" t="s">
        <v>143</v>
      </c>
      <c r="J282" s="154">
        <v>1815287671</v>
      </c>
      <c r="K282" s="154">
        <v>1515821919</v>
      </c>
      <c r="L282" s="154">
        <v>1531607668.3299999</v>
      </c>
      <c r="M282" s="142">
        <v>6.99</v>
      </c>
    </row>
    <row r="283" spans="2:13">
      <c r="B283" s="139" t="s">
        <v>144</v>
      </c>
      <c r="C283" t="s">
        <v>675</v>
      </c>
      <c r="D283" s="23"/>
      <c r="E283" s="6" t="s">
        <v>141</v>
      </c>
      <c r="F283" s="6" t="s">
        <v>142</v>
      </c>
      <c r="G283" t="s">
        <v>789</v>
      </c>
      <c r="H283" t="s">
        <v>316</v>
      </c>
      <c r="I283" t="s">
        <v>143</v>
      </c>
      <c r="J283" s="154">
        <v>2057326027</v>
      </c>
      <c r="K283" s="154">
        <v>1717931507</v>
      </c>
      <c r="L283" s="154">
        <v>1735822024.03</v>
      </c>
      <c r="M283" s="142">
        <v>6.99</v>
      </c>
    </row>
    <row r="284" spans="2:13">
      <c r="B284" s="139" t="s">
        <v>148</v>
      </c>
      <c r="C284" t="s">
        <v>675</v>
      </c>
      <c r="D284" s="23"/>
      <c r="E284" s="6" t="s">
        <v>141</v>
      </c>
      <c r="F284" s="6" t="s">
        <v>142</v>
      </c>
      <c r="G284" t="s">
        <v>790</v>
      </c>
      <c r="H284" t="s">
        <v>782</v>
      </c>
      <c r="I284" t="s">
        <v>143</v>
      </c>
      <c r="J284" s="154">
        <v>1222919764</v>
      </c>
      <c r="K284" s="154">
        <v>1004271306</v>
      </c>
      <c r="L284" s="154">
        <v>1010733050.1799999</v>
      </c>
      <c r="M284" s="142">
        <v>7.15</v>
      </c>
    </row>
    <row r="285" spans="2:13">
      <c r="B285" s="139" t="s">
        <v>148</v>
      </c>
      <c r="C285" t="s">
        <v>675</v>
      </c>
      <c r="D285" s="23"/>
      <c r="E285" s="6" t="s">
        <v>141</v>
      </c>
      <c r="F285" s="6" t="s">
        <v>142</v>
      </c>
      <c r="G285" t="s">
        <v>791</v>
      </c>
      <c r="H285" t="s">
        <v>782</v>
      </c>
      <c r="I285" t="s">
        <v>143</v>
      </c>
      <c r="J285" s="154">
        <v>1222919764</v>
      </c>
      <c r="K285" s="154">
        <v>1004271306</v>
      </c>
      <c r="L285" s="154">
        <v>1010733050.1799999</v>
      </c>
      <c r="M285" s="142">
        <v>7.15</v>
      </c>
    </row>
    <row r="286" spans="2:13">
      <c r="B286" s="139" t="s">
        <v>148</v>
      </c>
      <c r="C286" t="s">
        <v>675</v>
      </c>
      <c r="D286" s="23"/>
      <c r="E286" s="6" t="s">
        <v>141</v>
      </c>
      <c r="F286" s="6" t="s">
        <v>142</v>
      </c>
      <c r="G286" t="s">
        <v>792</v>
      </c>
      <c r="H286" t="s">
        <v>782</v>
      </c>
      <c r="I286" t="s">
        <v>143</v>
      </c>
      <c r="J286" s="154">
        <v>1222919764</v>
      </c>
      <c r="K286" s="154">
        <v>1004271306</v>
      </c>
      <c r="L286" s="154">
        <v>1010733050.1799999</v>
      </c>
      <c r="M286" s="142">
        <v>7.15</v>
      </c>
    </row>
    <row r="287" spans="2:13">
      <c r="B287" s="139" t="s">
        <v>148</v>
      </c>
      <c r="C287" t="s">
        <v>675</v>
      </c>
      <c r="D287" s="23"/>
      <c r="E287" s="6" t="s">
        <v>141</v>
      </c>
      <c r="F287" s="6" t="s">
        <v>142</v>
      </c>
      <c r="G287" t="s">
        <v>793</v>
      </c>
      <c r="H287" t="s">
        <v>315</v>
      </c>
      <c r="I287" t="s">
        <v>143</v>
      </c>
      <c r="J287" s="154">
        <v>1219588732</v>
      </c>
      <c r="K287" s="154">
        <v>1008621050</v>
      </c>
      <c r="L287" s="154">
        <v>1011117029.8</v>
      </c>
      <c r="M287" s="142">
        <v>7</v>
      </c>
    </row>
    <row r="288" spans="2:13">
      <c r="B288" s="139" t="s">
        <v>148</v>
      </c>
      <c r="C288" t="s">
        <v>675</v>
      </c>
      <c r="D288" s="23"/>
      <c r="E288" s="6" t="s">
        <v>141</v>
      </c>
      <c r="F288" s="6" t="s">
        <v>142</v>
      </c>
      <c r="G288" t="s">
        <v>794</v>
      </c>
      <c r="H288" t="s">
        <v>315</v>
      </c>
      <c r="I288" t="s">
        <v>143</v>
      </c>
      <c r="J288" s="154">
        <v>1219588732</v>
      </c>
      <c r="K288" s="154">
        <v>1008621050</v>
      </c>
      <c r="L288" s="154">
        <v>1011117029.8</v>
      </c>
      <c r="M288" s="142">
        <v>7</v>
      </c>
    </row>
    <row r="289" spans="2:13">
      <c r="B289" s="139" t="s">
        <v>148</v>
      </c>
      <c r="C289" t="s">
        <v>675</v>
      </c>
      <c r="D289" s="23"/>
      <c r="E289" s="6" t="s">
        <v>141</v>
      </c>
      <c r="F289" s="6" t="s">
        <v>142</v>
      </c>
      <c r="G289" t="s">
        <v>795</v>
      </c>
      <c r="H289" t="s">
        <v>315</v>
      </c>
      <c r="I289" t="s">
        <v>143</v>
      </c>
      <c r="J289" s="154">
        <v>1219588732</v>
      </c>
      <c r="K289" s="154">
        <v>1008621050</v>
      </c>
      <c r="L289" s="154">
        <v>1011117029.8</v>
      </c>
      <c r="M289" s="142">
        <v>7</v>
      </c>
    </row>
    <row r="290" spans="2:13">
      <c r="B290" s="139" t="s">
        <v>148</v>
      </c>
      <c r="C290" t="s">
        <v>675</v>
      </c>
      <c r="D290" s="23"/>
      <c r="E290" s="6" t="s">
        <v>141</v>
      </c>
      <c r="F290" s="6" t="s">
        <v>142</v>
      </c>
      <c r="G290" t="s">
        <v>796</v>
      </c>
      <c r="H290" t="s">
        <v>315</v>
      </c>
      <c r="I290" t="s">
        <v>143</v>
      </c>
      <c r="J290" s="154">
        <v>1219588732</v>
      </c>
      <c r="K290" s="154">
        <v>1008621050</v>
      </c>
      <c r="L290" s="154">
        <v>1011117029.8</v>
      </c>
      <c r="M290" s="142">
        <v>7</v>
      </c>
    </row>
    <row r="291" spans="2:13">
      <c r="B291" s="139" t="s">
        <v>148</v>
      </c>
      <c r="C291" t="s">
        <v>675</v>
      </c>
      <c r="D291" s="23"/>
      <c r="E291" s="6" t="s">
        <v>141</v>
      </c>
      <c r="F291" s="6" t="s">
        <v>142</v>
      </c>
      <c r="G291" t="s">
        <v>797</v>
      </c>
      <c r="H291" t="s">
        <v>315</v>
      </c>
      <c r="I291" t="s">
        <v>143</v>
      </c>
      <c r="J291" s="154">
        <v>1219588732</v>
      </c>
      <c r="K291" s="154">
        <v>1008621050</v>
      </c>
      <c r="L291" s="154">
        <v>1011117029.8</v>
      </c>
      <c r="M291" s="142">
        <v>7</v>
      </c>
    </row>
    <row r="292" spans="2:13">
      <c r="B292" s="139" t="s">
        <v>148</v>
      </c>
      <c r="C292" t="s">
        <v>675</v>
      </c>
      <c r="D292" s="23"/>
      <c r="E292" s="6" t="s">
        <v>141</v>
      </c>
      <c r="F292" s="6" t="s">
        <v>142</v>
      </c>
      <c r="G292" t="s">
        <v>798</v>
      </c>
      <c r="H292" t="s">
        <v>315</v>
      </c>
      <c r="I292" t="s">
        <v>143</v>
      </c>
      <c r="J292" s="154">
        <v>1219588732</v>
      </c>
      <c r="K292" s="154">
        <v>1008621050</v>
      </c>
      <c r="L292" s="154">
        <v>1011117029.8</v>
      </c>
      <c r="M292" s="142">
        <v>7</v>
      </c>
    </row>
    <row r="293" spans="2:13">
      <c r="B293" s="139" t="s">
        <v>148</v>
      </c>
      <c r="C293" t="s">
        <v>675</v>
      </c>
      <c r="D293" s="23"/>
      <c r="E293" s="6" t="s">
        <v>141</v>
      </c>
      <c r="F293" s="6" t="s">
        <v>142</v>
      </c>
      <c r="G293" t="s">
        <v>799</v>
      </c>
      <c r="H293" t="s">
        <v>315</v>
      </c>
      <c r="I293" t="s">
        <v>143</v>
      </c>
      <c r="J293" s="154">
        <v>1219588732</v>
      </c>
      <c r="K293" s="154">
        <v>1008621050</v>
      </c>
      <c r="L293" s="154">
        <v>1011117029.8</v>
      </c>
      <c r="M293" s="142">
        <v>7</v>
      </c>
    </row>
    <row r="294" spans="2:13">
      <c r="B294" s="139" t="s">
        <v>148</v>
      </c>
      <c r="C294" t="s">
        <v>675</v>
      </c>
      <c r="D294" s="23"/>
      <c r="E294" s="6" t="s">
        <v>141</v>
      </c>
      <c r="F294" s="6" t="s">
        <v>142</v>
      </c>
      <c r="G294" t="s">
        <v>799</v>
      </c>
      <c r="H294" t="s">
        <v>315</v>
      </c>
      <c r="I294" t="s">
        <v>143</v>
      </c>
      <c r="J294" s="154">
        <v>1219588732</v>
      </c>
      <c r="K294" s="154">
        <v>1008621050</v>
      </c>
      <c r="L294" s="154">
        <v>1011117029.8</v>
      </c>
      <c r="M294" s="142">
        <v>7</v>
      </c>
    </row>
    <row r="295" spans="2:13">
      <c r="B295" s="139" t="s">
        <v>148</v>
      </c>
      <c r="C295" t="s">
        <v>675</v>
      </c>
      <c r="D295" s="23"/>
      <c r="E295" s="6" t="s">
        <v>141</v>
      </c>
      <c r="F295" s="6" t="s">
        <v>142</v>
      </c>
      <c r="G295" t="s">
        <v>800</v>
      </c>
      <c r="H295" t="s">
        <v>315</v>
      </c>
      <c r="I295" t="s">
        <v>143</v>
      </c>
      <c r="J295" s="154">
        <v>1219588732</v>
      </c>
      <c r="K295" s="154">
        <v>1008621050</v>
      </c>
      <c r="L295" s="154">
        <v>1011117029.8</v>
      </c>
      <c r="M295" s="142">
        <v>7</v>
      </c>
    </row>
    <row r="296" spans="2:13">
      <c r="B296" s="139" t="s">
        <v>148</v>
      </c>
      <c r="C296" t="s">
        <v>675</v>
      </c>
      <c r="D296" s="23"/>
      <c r="E296" s="6" t="s">
        <v>141</v>
      </c>
      <c r="F296" s="6" t="s">
        <v>142</v>
      </c>
      <c r="G296" t="s">
        <v>801</v>
      </c>
      <c r="H296" t="s">
        <v>315</v>
      </c>
      <c r="I296" t="s">
        <v>143</v>
      </c>
      <c r="J296" s="154">
        <v>1219588732</v>
      </c>
      <c r="K296" s="154">
        <v>1008621050</v>
      </c>
      <c r="L296" s="154">
        <v>1011117029.8</v>
      </c>
      <c r="M296" s="142">
        <v>7</v>
      </c>
    </row>
    <row r="297" spans="2:13">
      <c r="B297" s="139" t="s">
        <v>148</v>
      </c>
      <c r="C297" t="s">
        <v>675</v>
      </c>
      <c r="D297" s="23"/>
      <c r="E297" s="6" t="s">
        <v>141</v>
      </c>
      <c r="F297" s="6" t="s">
        <v>142</v>
      </c>
      <c r="G297" t="s">
        <v>802</v>
      </c>
      <c r="H297" t="s">
        <v>315</v>
      </c>
      <c r="I297" t="s">
        <v>143</v>
      </c>
      <c r="J297" s="154">
        <v>1219588732</v>
      </c>
      <c r="K297" s="154">
        <v>1008621050</v>
      </c>
      <c r="L297" s="154">
        <v>1011117029.8</v>
      </c>
      <c r="M297" s="142">
        <v>7</v>
      </c>
    </row>
    <row r="298" spans="2:13">
      <c r="B298" s="139" t="s">
        <v>148</v>
      </c>
      <c r="C298" t="s">
        <v>675</v>
      </c>
      <c r="D298" s="23"/>
      <c r="E298" s="6" t="s">
        <v>141</v>
      </c>
      <c r="F298" s="6" t="s">
        <v>142</v>
      </c>
      <c r="G298" t="s">
        <v>803</v>
      </c>
      <c r="H298" t="s">
        <v>315</v>
      </c>
      <c r="I298" t="s">
        <v>143</v>
      </c>
      <c r="J298" s="154">
        <v>1219588732</v>
      </c>
      <c r="K298" s="154">
        <v>1008621050</v>
      </c>
      <c r="L298" s="154">
        <v>1011117029.8</v>
      </c>
      <c r="M298" s="142">
        <v>7</v>
      </c>
    </row>
    <row r="299" spans="2:13">
      <c r="B299" s="139" t="s">
        <v>148</v>
      </c>
      <c r="C299" t="s">
        <v>675</v>
      </c>
      <c r="D299" s="23"/>
      <c r="E299" s="6" t="s">
        <v>141</v>
      </c>
      <c r="F299" s="6" t="s">
        <v>142</v>
      </c>
      <c r="G299" t="s">
        <v>804</v>
      </c>
      <c r="H299" t="s">
        <v>315</v>
      </c>
      <c r="I299" t="s">
        <v>143</v>
      </c>
      <c r="J299" s="154">
        <v>1219588732</v>
      </c>
      <c r="K299" s="154">
        <v>1008621050</v>
      </c>
      <c r="L299" s="154">
        <v>1011117029.8</v>
      </c>
      <c r="M299" s="142">
        <v>7</v>
      </c>
    </row>
    <row r="300" spans="2:13">
      <c r="B300" s="139" t="s">
        <v>148</v>
      </c>
      <c r="C300" t="s">
        <v>675</v>
      </c>
      <c r="D300" s="23"/>
      <c r="E300" s="6" t="s">
        <v>141</v>
      </c>
      <c r="F300" s="6" t="s">
        <v>142</v>
      </c>
      <c r="G300" t="s">
        <v>805</v>
      </c>
      <c r="H300" t="s">
        <v>315</v>
      </c>
      <c r="I300" t="s">
        <v>143</v>
      </c>
      <c r="J300" s="154">
        <v>1219588732</v>
      </c>
      <c r="K300" s="154">
        <v>1008621050</v>
      </c>
      <c r="L300" s="154">
        <v>1011117029.8</v>
      </c>
      <c r="M300" s="142">
        <v>7</v>
      </c>
    </row>
    <row r="301" spans="2:13">
      <c r="B301" s="139" t="s">
        <v>148</v>
      </c>
      <c r="C301" t="s">
        <v>675</v>
      </c>
      <c r="D301" s="23"/>
      <c r="E301" s="6" t="s">
        <v>141</v>
      </c>
      <c r="F301" s="6" t="s">
        <v>142</v>
      </c>
      <c r="G301" t="s">
        <v>806</v>
      </c>
      <c r="H301" t="s">
        <v>315</v>
      </c>
      <c r="I301" t="s">
        <v>143</v>
      </c>
      <c r="J301" s="154">
        <v>1219588732</v>
      </c>
      <c r="K301" s="154">
        <v>1008621050</v>
      </c>
      <c r="L301" s="154">
        <v>1011117029.8</v>
      </c>
      <c r="M301" s="142">
        <v>7</v>
      </c>
    </row>
    <row r="302" spans="2:13">
      <c r="B302" s="139" t="s">
        <v>148</v>
      </c>
      <c r="C302" t="s">
        <v>675</v>
      </c>
      <c r="D302" s="23"/>
      <c r="E302" s="6" t="s">
        <v>141</v>
      </c>
      <c r="F302" s="6" t="s">
        <v>142</v>
      </c>
      <c r="G302" t="s">
        <v>807</v>
      </c>
      <c r="H302" t="s">
        <v>315</v>
      </c>
      <c r="I302" t="s">
        <v>143</v>
      </c>
      <c r="J302" s="154">
        <v>1219588732</v>
      </c>
      <c r="K302" s="154">
        <v>1008621050</v>
      </c>
      <c r="L302" s="154">
        <v>1011117029.8</v>
      </c>
      <c r="M302" s="142">
        <v>7</v>
      </c>
    </row>
    <row r="303" spans="2:13">
      <c r="B303" s="139" t="s">
        <v>148</v>
      </c>
      <c r="C303" t="s">
        <v>675</v>
      </c>
      <c r="D303" s="23"/>
      <c r="E303" s="6" t="s">
        <v>141</v>
      </c>
      <c r="F303" s="6" t="s">
        <v>142</v>
      </c>
      <c r="G303" t="s">
        <v>808</v>
      </c>
      <c r="H303" t="s">
        <v>315</v>
      </c>
      <c r="I303" t="s">
        <v>143</v>
      </c>
      <c r="J303" s="154">
        <v>1219588732</v>
      </c>
      <c r="K303" s="154">
        <v>1008621050</v>
      </c>
      <c r="L303" s="154">
        <v>1011117029.8</v>
      </c>
      <c r="M303" s="142">
        <v>7</v>
      </c>
    </row>
    <row r="304" spans="2:13">
      <c r="B304" s="139" t="s">
        <v>148</v>
      </c>
      <c r="C304" t="s">
        <v>675</v>
      </c>
      <c r="D304" s="23"/>
      <c r="E304" s="6" t="s">
        <v>141</v>
      </c>
      <c r="F304" s="6" t="s">
        <v>142</v>
      </c>
      <c r="G304" t="s">
        <v>809</v>
      </c>
      <c r="H304" t="s">
        <v>315</v>
      </c>
      <c r="I304" t="s">
        <v>143</v>
      </c>
      <c r="J304" s="154">
        <v>1219588732</v>
      </c>
      <c r="K304" s="154">
        <v>1008621050</v>
      </c>
      <c r="L304" s="154">
        <v>1011117029.8</v>
      </c>
      <c r="M304" s="142">
        <v>7</v>
      </c>
    </row>
    <row r="305" spans="2:13">
      <c r="B305" s="139" t="s">
        <v>148</v>
      </c>
      <c r="C305" t="s">
        <v>675</v>
      </c>
      <c r="D305" s="23"/>
      <c r="E305" s="6" t="s">
        <v>141</v>
      </c>
      <c r="F305" s="6" t="s">
        <v>142</v>
      </c>
      <c r="G305" t="s">
        <v>810</v>
      </c>
      <c r="H305" t="s">
        <v>315</v>
      </c>
      <c r="I305" t="s">
        <v>143</v>
      </c>
      <c r="J305" s="154">
        <v>1219588732</v>
      </c>
      <c r="K305" s="154">
        <v>1008621050</v>
      </c>
      <c r="L305" s="154">
        <v>1011117029.8</v>
      </c>
      <c r="M305" s="142">
        <v>7</v>
      </c>
    </row>
    <row r="306" spans="2:13">
      <c r="B306" s="139" t="s">
        <v>148</v>
      </c>
      <c r="C306" t="s">
        <v>675</v>
      </c>
      <c r="D306" s="23"/>
      <c r="E306" s="6" t="s">
        <v>141</v>
      </c>
      <c r="F306" s="6" t="s">
        <v>142</v>
      </c>
      <c r="G306" t="s">
        <v>811</v>
      </c>
      <c r="H306" t="s">
        <v>315</v>
      </c>
      <c r="I306" t="s">
        <v>143</v>
      </c>
      <c r="J306" s="154">
        <v>1219588732</v>
      </c>
      <c r="K306" s="154">
        <v>1008621050</v>
      </c>
      <c r="L306" s="154">
        <v>1011117029.8</v>
      </c>
      <c r="M306" s="142">
        <v>7</v>
      </c>
    </row>
    <row r="307" spans="2:13">
      <c r="B307" s="139" t="s">
        <v>148</v>
      </c>
      <c r="C307" t="s">
        <v>675</v>
      </c>
      <c r="D307" s="23"/>
      <c r="E307" s="6" t="s">
        <v>141</v>
      </c>
      <c r="F307" s="6" t="s">
        <v>142</v>
      </c>
      <c r="G307" t="s">
        <v>812</v>
      </c>
      <c r="H307" t="s">
        <v>315</v>
      </c>
      <c r="I307" t="s">
        <v>143</v>
      </c>
      <c r="J307" s="154">
        <v>1219588732</v>
      </c>
      <c r="K307" s="154">
        <v>1008621050</v>
      </c>
      <c r="L307" s="154">
        <v>1011117029.8</v>
      </c>
      <c r="M307" s="142">
        <v>7</v>
      </c>
    </row>
    <row r="308" spans="2:13">
      <c r="B308" s="139" t="s">
        <v>148</v>
      </c>
      <c r="C308" t="s">
        <v>675</v>
      </c>
      <c r="D308" s="23"/>
      <c r="E308" s="6" t="s">
        <v>141</v>
      </c>
      <c r="F308" s="6" t="s">
        <v>142</v>
      </c>
      <c r="G308" t="s">
        <v>813</v>
      </c>
      <c r="H308" t="s">
        <v>315</v>
      </c>
      <c r="I308" t="s">
        <v>143</v>
      </c>
      <c r="J308" s="154">
        <v>1219588732</v>
      </c>
      <c r="K308" s="154">
        <v>1008621050</v>
      </c>
      <c r="L308" s="154">
        <v>1011117029.8</v>
      </c>
      <c r="M308" s="142">
        <v>7</v>
      </c>
    </row>
    <row r="309" spans="2:13">
      <c r="B309" s="139" t="s">
        <v>148</v>
      </c>
      <c r="C309" t="s">
        <v>675</v>
      </c>
      <c r="D309" s="23"/>
      <c r="E309" s="6" t="s">
        <v>141</v>
      </c>
      <c r="F309" s="6" t="s">
        <v>142</v>
      </c>
      <c r="G309" t="s">
        <v>814</v>
      </c>
      <c r="H309" t="s">
        <v>315</v>
      </c>
      <c r="I309" t="s">
        <v>143</v>
      </c>
      <c r="J309" s="154">
        <v>1219588732</v>
      </c>
      <c r="K309" s="154">
        <v>1008621050</v>
      </c>
      <c r="L309" s="154">
        <v>1011117029.8</v>
      </c>
      <c r="M309" s="142">
        <v>7</v>
      </c>
    </row>
    <row r="310" spans="2:13">
      <c r="B310" s="139" t="s">
        <v>148</v>
      </c>
      <c r="C310" t="s">
        <v>675</v>
      </c>
      <c r="D310" s="23"/>
      <c r="E310" s="6" t="s">
        <v>141</v>
      </c>
      <c r="F310" s="6" t="s">
        <v>142</v>
      </c>
      <c r="G310" t="s">
        <v>815</v>
      </c>
      <c r="H310" t="s">
        <v>315</v>
      </c>
      <c r="I310" t="s">
        <v>143</v>
      </c>
      <c r="J310" s="154">
        <v>1219588732</v>
      </c>
      <c r="K310" s="154">
        <v>1008621050</v>
      </c>
      <c r="L310" s="154">
        <v>1011117029.8</v>
      </c>
      <c r="M310" s="142">
        <v>7</v>
      </c>
    </row>
    <row r="311" spans="2:13">
      <c r="B311" s="139" t="s">
        <v>148</v>
      </c>
      <c r="C311" t="s">
        <v>675</v>
      </c>
      <c r="D311" s="23"/>
      <c r="E311" s="6" t="s">
        <v>141</v>
      </c>
      <c r="F311" s="6" t="s">
        <v>142</v>
      </c>
      <c r="G311" t="s">
        <v>816</v>
      </c>
      <c r="H311" t="s">
        <v>315</v>
      </c>
      <c r="I311" t="s">
        <v>143</v>
      </c>
      <c r="J311" s="154">
        <v>1219588732</v>
      </c>
      <c r="K311" s="154">
        <v>1008621050</v>
      </c>
      <c r="L311" s="154">
        <v>1011117029.8</v>
      </c>
      <c r="M311" s="142">
        <v>7</v>
      </c>
    </row>
    <row r="312" spans="2:13">
      <c r="B312" s="139" t="s">
        <v>148</v>
      </c>
      <c r="C312" t="s">
        <v>675</v>
      </c>
      <c r="D312" s="23"/>
      <c r="E312" s="6" t="s">
        <v>141</v>
      </c>
      <c r="F312" s="6" t="s">
        <v>142</v>
      </c>
      <c r="G312" t="s">
        <v>817</v>
      </c>
      <c r="H312" t="s">
        <v>315</v>
      </c>
      <c r="I312" t="s">
        <v>143</v>
      </c>
      <c r="J312" s="154">
        <v>1219588732</v>
      </c>
      <c r="K312" s="154">
        <v>1008621050</v>
      </c>
      <c r="L312" s="154">
        <v>1011117029.8</v>
      </c>
      <c r="M312" s="142">
        <v>7</v>
      </c>
    </row>
    <row r="313" spans="2:13">
      <c r="B313" s="139" t="s">
        <v>148</v>
      </c>
      <c r="C313" t="s">
        <v>675</v>
      </c>
      <c r="D313" s="23"/>
      <c r="E313" s="6" t="s">
        <v>141</v>
      </c>
      <c r="F313" s="6" t="s">
        <v>142</v>
      </c>
      <c r="G313" t="s">
        <v>818</v>
      </c>
      <c r="H313" t="s">
        <v>315</v>
      </c>
      <c r="I313" t="s">
        <v>143</v>
      </c>
      <c r="J313" s="154">
        <v>1219588732</v>
      </c>
      <c r="K313" s="154">
        <v>1008621050</v>
      </c>
      <c r="L313" s="154">
        <v>1011117029.8</v>
      </c>
      <c r="M313" s="142">
        <v>7</v>
      </c>
    </row>
    <row r="314" spans="2:13">
      <c r="B314" s="139" t="s">
        <v>148</v>
      </c>
      <c r="C314" t="s">
        <v>675</v>
      </c>
      <c r="D314" s="23"/>
      <c r="E314" s="6" t="s">
        <v>141</v>
      </c>
      <c r="F314" s="6" t="s">
        <v>142</v>
      </c>
      <c r="G314" t="s">
        <v>819</v>
      </c>
      <c r="H314" t="s">
        <v>315</v>
      </c>
      <c r="I314" t="s">
        <v>143</v>
      </c>
      <c r="J314" s="154">
        <v>1219588732</v>
      </c>
      <c r="K314" s="154">
        <v>1008621050</v>
      </c>
      <c r="L314" s="154">
        <v>1011117029.8</v>
      </c>
      <c r="M314" s="142">
        <v>7</v>
      </c>
    </row>
    <row r="315" spans="2:13">
      <c r="B315" s="139" t="s">
        <v>148</v>
      </c>
      <c r="C315" t="s">
        <v>675</v>
      </c>
      <c r="D315" s="23"/>
      <c r="E315" s="6" t="s">
        <v>141</v>
      </c>
      <c r="F315" s="6" t="s">
        <v>142</v>
      </c>
      <c r="G315" t="s">
        <v>819</v>
      </c>
      <c r="H315" t="s">
        <v>315</v>
      </c>
      <c r="I315" t="s">
        <v>143</v>
      </c>
      <c r="J315" s="154">
        <v>1219588732</v>
      </c>
      <c r="K315" s="154">
        <v>1008621050</v>
      </c>
      <c r="L315" s="154">
        <v>1011117029.8</v>
      </c>
      <c r="M315" s="142">
        <v>7</v>
      </c>
    </row>
    <row r="316" spans="2:13">
      <c r="B316" s="139" t="s">
        <v>148</v>
      </c>
      <c r="C316" t="s">
        <v>675</v>
      </c>
      <c r="D316" s="23"/>
      <c r="E316" s="6" t="s">
        <v>141</v>
      </c>
      <c r="F316" s="6" t="s">
        <v>142</v>
      </c>
      <c r="G316" t="s">
        <v>820</v>
      </c>
      <c r="H316" t="s">
        <v>315</v>
      </c>
      <c r="I316" t="s">
        <v>143</v>
      </c>
      <c r="J316" s="154">
        <v>1219588732</v>
      </c>
      <c r="K316" s="154">
        <v>1008621050</v>
      </c>
      <c r="L316" s="154">
        <v>1011117029.8</v>
      </c>
      <c r="M316" s="142">
        <v>7</v>
      </c>
    </row>
    <row r="317" spans="2:13">
      <c r="B317" s="139" t="s">
        <v>144</v>
      </c>
      <c r="C317" t="s">
        <v>675</v>
      </c>
      <c r="D317" s="23"/>
      <c r="E317" s="6" t="s">
        <v>141</v>
      </c>
      <c r="F317" s="6" t="s">
        <v>142</v>
      </c>
      <c r="G317" t="s">
        <v>821</v>
      </c>
      <c r="H317" t="s">
        <v>822</v>
      </c>
      <c r="I317" t="s">
        <v>143</v>
      </c>
      <c r="J317" s="154">
        <v>605143835</v>
      </c>
      <c r="K317" s="154">
        <v>500000000</v>
      </c>
      <c r="L317" s="154">
        <v>501685013.63999999</v>
      </c>
      <c r="M317" s="142">
        <v>10.5</v>
      </c>
    </row>
    <row r="318" spans="2:13">
      <c r="B318" s="139" t="s">
        <v>144</v>
      </c>
      <c r="C318" t="s">
        <v>675</v>
      </c>
      <c r="D318" s="23"/>
      <c r="E318" s="6" t="s">
        <v>141</v>
      </c>
      <c r="F318" s="6" t="s">
        <v>142</v>
      </c>
      <c r="G318" t="s">
        <v>823</v>
      </c>
      <c r="H318" t="s">
        <v>822</v>
      </c>
      <c r="I318" t="s">
        <v>143</v>
      </c>
      <c r="J318" s="154">
        <v>605143835</v>
      </c>
      <c r="K318" s="154">
        <v>500000000</v>
      </c>
      <c r="L318" s="154">
        <v>501685013.63999999</v>
      </c>
      <c r="M318" s="142">
        <v>10.5</v>
      </c>
    </row>
    <row r="319" spans="2:13">
      <c r="B319" s="139" t="s">
        <v>144</v>
      </c>
      <c r="C319" t="s">
        <v>675</v>
      </c>
      <c r="D319" s="23"/>
      <c r="E319" s="6" t="s">
        <v>141</v>
      </c>
      <c r="F319" s="6" t="s">
        <v>142</v>
      </c>
      <c r="G319" t="s">
        <v>824</v>
      </c>
      <c r="H319" t="s">
        <v>822</v>
      </c>
      <c r="I319" t="s">
        <v>143</v>
      </c>
      <c r="J319" s="154">
        <v>605143835</v>
      </c>
      <c r="K319" s="154">
        <v>500000000</v>
      </c>
      <c r="L319" s="154">
        <v>501685013.63999999</v>
      </c>
      <c r="M319" s="142">
        <v>10.5</v>
      </c>
    </row>
    <row r="320" spans="2:13">
      <c r="B320" s="139" t="s">
        <v>144</v>
      </c>
      <c r="C320" t="s">
        <v>675</v>
      </c>
      <c r="D320" s="23"/>
      <c r="E320" s="6" t="s">
        <v>141</v>
      </c>
      <c r="F320" s="6" t="s">
        <v>142</v>
      </c>
      <c r="G320" t="s">
        <v>825</v>
      </c>
      <c r="H320" t="s">
        <v>822</v>
      </c>
      <c r="I320" t="s">
        <v>143</v>
      </c>
      <c r="J320" s="154">
        <v>605143835</v>
      </c>
      <c r="K320" s="154">
        <v>500000000</v>
      </c>
      <c r="L320" s="154">
        <v>501685013.63999999</v>
      </c>
      <c r="M320" s="142">
        <v>10.5</v>
      </c>
    </row>
    <row r="321" spans="2:13">
      <c r="B321" s="139" t="s">
        <v>144</v>
      </c>
      <c r="C321" t="s">
        <v>675</v>
      </c>
      <c r="D321" s="23"/>
      <c r="E321" s="6" t="s">
        <v>141</v>
      </c>
      <c r="F321" s="6" t="s">
        <v>142</v>
      </c>
      <c r="G321" t="s">
        <v>826</v>
      </c>
      <c r="H321" t="s">
        <v>822</v>
      </c>
      <c r="I321" t="s">
        <v>143</v>
      </c>
      <c r="J321" s="154">
        <v>605143835</v>
      </c>
      <c r="K321" s="154">
        <v>500000000</v>
      </c>
      <c r="L321" s="154">
        <v>501685013.63999999</v>
      </c>
      <c r="M321" s="142">
        <v>10.5</v>
      </c>
    </row>
    <row r="322" spans="2:13">
      <c r="B322" s="139" t="s">
        <v>144</v>
      </c>
      <c r="C322" t="s">
        <v>675</v>
      </c>
      <c r="D322" s="23"/>
      <c r="E322" s="6" t="s">
        <v>141</v>
      </c>
      <c r="F322" s="6" t="s">
        <v>142</v>
      </c>
      <c r="G322" t="s">
        <v>827</v>
      </c>
      <c r="H322" t="s">
        <v>822</v>
      </c>
      <c r="I322" t="s">
        <v>143</v>
      </c>
      <c r="J322" s="154">
        <v>605143835</v>
      </c>
      <c r="K322" s="154">
        <v>500000000</v>
      </c>
      <c r="L322" s="154">
        <v>501685013.63999999</v>
      </c>
      <c r="M322" s="142">
        <v>10.5</v>
      </c>
    </row>
    <row r="323" spans="2:13">
      <c r="B323" s="139" t="s">
        <v>144</v>
      </c>
      <c r="C323" t="s">
        <v>675</v>
      </c>
      <c r="D323" s="23"/>
      <c r="E323" s="6" t="s">
        <v>141</v>
      </c>
      <c r="F323" s="6" t="s">
        <v>142</v>
      </c>
      <c r="G323" t="s">
        <v>828</v>
      </c>
      <c r="H323" t="s">
        <v>822</v>
      </c>
      <c r="I323" t="s">
        <v>143</v>
      </c>
      <c r="J323" s="154">
        <v>605143835</v>
      </c>
      <c r="K323" s="154">
        <v>500000000</v>
      </c>
      <c r="L323" s="154">
        <v>501685013.63999999</v>
      </c>
      <c r="M323" s="142">
        <v>10.5</v>
      </c>
    </row>
    <row r="324" spans="2:13">
      <c r="B324" s="139" t="s">
        <v>144</v>
      </c>
      <c r="C324" t="s">
        <v>675</v>
      </c>
      <c r="D324" s="23"/>
      <c r="E324" s="6" t="s">
        <v>141</v>
      </c>
      <c r="F324" s="6" t="s">
        <v>142</v>
      </c>
      <c r="G324" t="s">
        <v>829</v>
      </c>
      <c r="H324" t="s">
        <v>563</v>
      </c>
      <c r="I324" t="s">
        <v>143</v>
      </c>
      <c r="J324" s="154">
        <v>466155616</v>
      </c>
      <c r="K324" s="154">
        <v>453516164</v>
      </c>
      <c r="L324" s="154">
        <v>454391852.41000003</v>
      </c>
      <c r="M324" s="142">
        <v>9</v>
      </c>
    </row>
    <row r="325" spans="2:13">
      <c r="B325" s="139" t="s">
        <v>144</v>
      </c>
      <c r="C325" t="s">
        <v>675</v>
      </c>
      <c r="D325" s="23"/>
      <c r="E325" s="6" t="s">
        <v>141</v>
      </c>
      <c r="F325" s="6" t="s">
        <v>142</v>
      </c>
      <c r="G325" t="s">
        <v>830</v>
      </c>
      <c r="H325" t="s">
        <v>316</v>
      </c>
      <c r="I325" t="s">
        <v>143</v>
      </c>
      <c r="J325" s="154">
        <v>2420383562</v>
      </c>
      <c r="K325" s="154">
        <v>2041808219</v>
      </c>
      <c r="L325" s="154">
        <v>2042192808.1700001</v>
      </c>
      <c r="M325" s="142">
        <v>7</v>
      </c>
    </row>
    <row r="326" spans="2:13">
      <c r="B326" s="139" t="s">
        <v>148</v>
      </c>
      <c r="C326" t="s">
        <v>317</v>
      </c>
      <c r="D326" s="23"/>
      <c r="E326" s="6" t="s">
        <v>141</v>
      </c>
      <c r="F326" s="6" t="s">
        <v>142</v>
      </c>
      <c r="G326" t="s">
        <v>321</v>
      </c>
      <c r="H326" t="s">
        <v>318</v>
      </c>
      <c r="I326" t="s">
        <v>143</v>
      </c>
      <c r="J326" s="154">
        <v>2472290411</v>
      </c>
      <c r="K326" s="154">
        <v>2000000000</v>
      </c>
      <c r="L326" s="154">
        <v>2131239444.74</v>
      </c>
      <c r="M326" s="142">
        <v>7.85</v>
      </c>
    </row>
    <row r="327" spans="2:13">
      <c r="B327" s="139" t="s">
        <v>148</v>
      </c>
      <c r="C327" t="s">
        <v>317</v>
      </c>
      <c r="D327" s="23"/>
      <c r="E327" s="6" t="s">
        <v>141</v>
      </c>
      <c r="F327" s="6" t="s">
        <v>142</v>
      </c>
      <c r="G327" t="s">
        <v>322</v>
      </c>
      <c r="H327" t="s">
        <v>318</v>
      </c>
      <c r="I327" t="s">
        <v>143</v>
      </c>
      <c r="J327" s="154">
        <v>2472290411</v>
      </c>
      <c r="K327" s="154">
        <v>2000000000</v>
      </c>
      <c r="L327" s="154">
        <v>2131239444.74</v>
      </c>
      <c r="M327" s="142">
        <v>7.85</v>
      </c>
    </row>
    <row r="328" spans="2:13">
      <c r="B328" s="139" t="s">
        <v>148</v>
      </c>
      <c r="C328" t="s">
        <v>317</v>
      </c>
      <c r="D328" s="23"/>
      <c r="E328" s="6" t="s">
        <v>141</v>
      </c>
      <c r="F328" s="6" t="s">
        <v>142</v>
      </c>
      <c r="G328" t="s">
        <v>323</v>
      </c>
      <c r="H328" t="s">
        <v>318</v>
      </c>
      <c r="I328" t="s">
        <v>143</v>
      </c>
      <c r="J328" s="154">
        <v>1236145205</v>
      </c>
      <c r="K328" s="154">
        <v>1000000000</v>
      </c>
      <c r="L328" s="154">
        <v>1065619722.5599999</v>
      </c>
      <c r="M328" s="142">
        <v>7.85</v>
      </c>
    </row>
    <row r="329" spans="2:13">
      <c r="B329" s="139" t="s">
        <v>148</v>
      </c>
      <c r="C329" t="s">
        <v>317</v>
      </c>
      <c r="D329" s="23"/>
      <c r="E329" s="6" t="s">
        <v>141</v>
      </c>
      <c r="F329" s="6" t="s">
        <v>142</v>
      </c>
      <c r="G329" t="s">
        <v>324</v>
      </c>
      <c r="H329" t="s">
        <v>318</v>
      </c>
      <c r="I329" t="s">
        <v>143</v>
      </c>
      <c r="J329" s="154">
        <v>1236145205</v>
      </c>
      <c r="K329" s="154">
        <v>1000000000</v>
      </c>
      <c r="L329" s="154">
        <v>1065619722.5599999</v>
      </c>
      <c r="M329" s="142">
        <v>7.85</v>
      </c>
    </row>
    <row r="330" spans="2:13">
      <c r="B330" s="139" t="s">
        <v>148</v>
      </c>
      <c r="C330" t="s">
        <v>317</v>
      </c>
      <c r="D330" s="23"/>
      <c r="E330" s="6" t="s">
        <v>141</v>
      </c>
      <c r="F330" s="6" t="s">
        <v>142</v>
      </c>
      <c r="G330" t="s">
        <v>324</v>
      </c>
      <c r="H330" t="s">
        <v>318</v>
      </c>
      <c r="I330" t="s">
        <v>143</v>
      </c>
      <c r="J330" s="154">
        <v>1236145205</v>
      </c>
      <c r="K330" s="154">
        <v>1000000000</v>
      </c>
      <c r="L330" s="154">
        <v>1065619722.5599999</v>
      </c>
      <c r="M330" s="142">
        <v>7.85</v>
      </c>
    </row>
    <row r="331" spans="2:13">
      <c r="B331" s="139" t="s">
        <v>148</v>
      </c>
      <c r="C331" t="s">
        <v>317</v>
      </c>
      <c r="D331" s="23"/>
      <c r="E331" s="6" t="s">
        <v>141</v>
      </c>
      <c r="F331" s="6" t="s">
        <v>142</v>
      </c>
      <c r="G331" t="s">
        <v>325</v>
      </c>
      <c r="H331" t="s">
        <v>318</v>
      </c>
      <c r="I331" t="s">
        <v>143</v>
      </c>
      <c r="J331" s="154">
        <v>1236145205</v>
      </c>
      <c r="K331" s="154">
        <v>1000000000</v>
      </c>
      <c r="L331" s="154">
        <v>1065619722.5599999</v>
      </c>
      <c r="M331" s="142">
        <v>7.85</v>
      </c>
    </row>
    <row r="332" spans="2:13">
      <c r="B332" s="139" t="s">
        <v>148</v>
      </c>
      <c r="C332" t="s">
        <v>317</v>
      </c>
      <c r="D332" s="23"/>
      <c r="E332" s="6" t="s">
        <v>141</v>
      </c>
      <c r="F332" s="6" t="s">
        <v>142</v>
      </c>
      <c r="G332" t="s">
        <v>326</v>
      </c>
      <c r="H332" t="s">
        <v>318</v>
      </c>
      <c r="I332" t="s">
        <v>143</v>
      </c>
      <c r="J332" s="154">
        <v>1236145205</v>
      </c>
      <c r="K332" s="154">
        <v>1000000000</v>
      </c>
      <c r="L332" s="154">
        <v>1065619722.5599999</v>
      </c>
      <c r="M332" s="142">
        <v>7.85</v>
      </c>
    </row>
    <row r="333" spans="2:13">
      <c r="B333" s="139" t="s">
        <v>148</v>
      </c>
      <c r="C333" t="s">
        <v>317</v>
      </c>
      <c r="D333" s="23"/>
      <c r="E333" s="6" t="s">
        <v>141</v>
      </c>
      <c r="F333" s="6" t="s">
        <v>142</v>
      </c>
      <c r="G333" t="s">
        <v>327</v>
      </c>
      <c r="H333" t="s">
        <v>318</v>
      </c>
      <c r="I333" t="s">
        <v>143</v>
      </c>
      <c r="J333" s="154">
        <v>1236145205</v>
      </c>
      <c r="K333" s="154">
        <v>1000000000</v>
      </c>
      <c r="L333" s="154">
        <v>1065619722.5599999</v>
      </c>
      <c r="M333" s="142">
        <v>7.85</v>
      </c>
    </row>
    <row r="334" spans="2:13">
      <c r="B334" s="139" t="s">
        <v>148</v>
      </c>
      <c r="C334" t="s">
        <v>317</v>
      </c>
      <c r="D334" s="23"/>
      <c r="E334" s="6" t="s">
        <v>141</v>
      </c>
      <c r="F334" s="6" t="s">
        <v>142</v>
      </c>
      <c r="G334" t="s">
        <v>328</v>
      </c>
      <c r="H334" t="s">
        <v>318</v>
      </c>
      <c r="I334" t="s">
        <v>143</v>
      </c>
      <c r="J334" s="154">
        <v>1236145205</v>
      </c>
      <c r="K334" s="154">
        <v>1000000000</v>
      </c>
      <c r="L334" s="154">
        <v>1065619722.5599999</v>
      </c>
      <c r="M334" s="142">
        <v>7.85</v>
      </c>
    </row>
    <row r="335" spans="2:13">
      <c r="B335" s="139" t="s">
        <v>148</v>
      </c>
      <c r="C335" t="s">
        <v>317</v>
      </c>
      <c r="D335" s="23"/>
      <c r="E335" s="6" t="s">
        <v>141</v>
      </c>
      <c r="F335" s="6" t="s">
        <v>142</v>
      </c>
      <c r="G335" t="s">
        <v>329</v>
      </c>
      <c r="H335" t="s">
        <v>318</v>
      </c>
      <c r="I335" t="s">
        <v>143</v>
      </c>
      <c r="J335" s="154">
        <v>1236145205</v>
      </c>
      <c r="K335" s="154">
        <v>1000000000</v>
      </c>
      <c r="L335" s="154">
        <v>1065619722.5599999</v>
      </c>
      <c r="M335" s="142">
        <v>7.85</v>
      </c>
    </row>
    <row r="336" spans="2:13">
      <c r="B336" s="139" t="s">
        <v>148</v>
      </c>
      <c r="C336" t="s">
        <v>317</v>
      </c>
      <c r="D336" s="23"/>
      <c r="E336" s="6" t="s">
        <v>141</v>
      </c>
      <c r="F336" s="6" t="s">
        <v>142</v>
      </c>
      <c r="G336" t="s">
        <v>330</v>
      </c>
      <c r="H336" t="s">
        <v>318</v>
      </c>
      <c r="I336" t="s">
        <v>143</v>
      </c>
      <c r="J336" s="154">
        <v>1236145205</v>
      </c>
      <c r="K336" s="154">
        <v>1000000000</v>
      </c>
      <c r="L336" s="154">
        <v>1065619722.5599999</v>
      </c>
      <c r="M336" s="142">
        <v>7.85</v>
      </c>
    </row>
    <row r="337" spans="2:13">
      <c r="B337" s="139" t="s">
        <v>148</v>
      </c>
      <c r="C337" t="s">
        <v>317</v>
      </c>
      <c r="D337" s="23"/>
      <c r="E337" s="6" t="s">
        <v>141</v>
      </c>
      <c r="F337" s="6" t="s">
        <v>142</v>
      </c>
      <c r="G337" t="s">
        <v>331</v>
      </c>
      <c r="H337" t="s">
        <v>318</v>
      </c>
      <c r="I337" t="s">
        <v>143</v>
      </c>
      <c r="J337" s="154">
        <v>1236145205</v>
      </c>
      <c r="K337" s="154">
        <v>1000000000</v>
      </c>
      <c r="L337" s="154">
        <v>1065619722.5599999</v>
      </c>
      <c r="M337" s="142">
        <v>7.85</v>
      </c>
    </row>
    <row r="338" spans="2:13">
      <c r="B338" s="139" t="s">
        <v>148</v>
      </c>
      <c r="C338" t="s">
        <v>317</v>
      </c>
      <c r="D338" s="23"/>
      <c r="E338" s="6" t="s">
        <v>141</v>
      </c>
      <c r="F338" s="6" t="s">
        <v>142</v>
      </c>
      <c r="G338" t="s">
        <v>332</v>
      </c>
      <c r="H338" t="s">
        <v>318</v>
      </c>
      <c r="I338" t="s">
        <v>143</v>
      </c>
      <c r="J338" s="154">
        <v>1236145205</v>
      </c>
      <c r="K338" s="154">
        <v>1000000000</v>
      </c>
      <c r="L338" s="154">
        <v>1065619722.5599999</v>
      </c>
      <c r="M338" s="142">
        <v>7.85</v>
      </c>
    </row>
    <row r="339" spans="2:13">
      <c r="B339" s="139" t="s">
        <v>148</v>
      </c>
      <c r="C339" t="s">
        <v>317</v>
      </c>
      <c r="D339" s="23"/>
      <c r="E339" s="6" t="s">
        <v>141</v>
      </c>
      <c r="F339" s="6" t="s">
        <v>142</v>
      </c>
      <c r="G339" t="s">
        <v>333</v>
      </c>
      <c r="H339" t="s">
        <v>318</v>
      </c>
      <c r="I339" t="s">
        <v>143</v>
      </c>
      <c r="J339" s="154">
        <v>1236145205</v>
      </c>
      <c r="K339" s="154">
        <v>1000000000</v>
      </c>
      <c r="L339" s="154">
        <v>1065619722.5599999</v>
      </c>
      <c r="M339" s="142">
        <v>7.85</v>
      </c>
    </row>
    <row r="340" spans="2:13">
      <c r="B340" s="139" t="s">
        <v>148</v>
      </c>
      <c r="C340" t="s">
        <v>317</v>
      </c>
      <c r="D340" s="23"/>
      <c r="E340" s="6" t="s">
        <v>141</v>
      </c>
      <c r="F340" s="6" t="s">
        <v>142</v>
      </c>
      <c r="G340" t="s">
        <v>334</v>
      </c>
      <c r="H340" t="s">
        <v>318</v>
      </c>
      <c r="I340" t="s">
        <v>143</v>
      </c>
      <c r="J340" s="154">
        <v>1236145205</v>
      </c>
      <c r="K340" s="154">
        <v>1000000000</v>
      </c>
      <c r="L340" s="154">
        <v>1065619722.5599999</v>
      </c>
      <c r="M340" s="142">
        <v>7.85</v>
      </c>
    </row>
    <row r="341" spans="2:13">
      <c r="B341" s="139" t="s">
        <v>148</v>
      </c>
      <c r="C341" t="s">
        <v>317</v>
      </c>
      <c r="D341" s="23"/>
      <c r="E341" s="6" t="s">
        <v>141</v>
      </c>
      <c r="F341" s="6" t="s">
        <v>142</v>
      </c>
      <c r="G341" t="s">
        <v>335</v>
      </c>
      <c r="H341" t="s">
        <v>318</v>
      </c>
      <c r="I341" t="s">
        <v>143</v>
      </c>
      <c r="J341" s="154">
        <v>1236145205</v>
      </c>
      <c r="K341" s="154">
        <v>1000000000</v>
      </c>
      <c r="L341" s="154">
        <v>1065619722.5599999</v>
      </c>
      <c r="M341" s="142">
        <v>7.85</v>
      </c>
    </row>
    <row r="342" spans="2:13">
      <c r="B342" s="139" t="s">
        <v>148</v>
      </c>
      <c r="C342" t="s">
        <v>317</v>
      </c>
      <c r="D342" s="23"/>
      <c r="E342" s="6" t="s">
        <v>141</v>
      </c>
      <c r="F342" s="6" t="s">
        <v>142</v>
      </c>
      <c r="G342" t="s">
        <v>336</v>
      </c>
      <c r="H342" t="s">
        <v>318</v>
      </c>
      <c r="I342" t="s">
        <v>143</v>
      </c>
      <c r="J342" s="154">
        <v>1236145205</v>
      </c>
      <c r="K342" s="154">
        <v>1000000000</v>
      </c>
      <c r="L342" s="154">
        <v>1065619722.5599999</v>
      </c>
      <c r="M342" s="142">
        <v>7.85</v>
      </c>
    </row>
    <row r="343" spans="2:13">
      <c r="B343" s="139" t="s">
        <v>148</v>
      </c>
      <c r="C343" t="s">
        <v>317</v>
      </c>
      <c r="D343" s="23"/>
      <c r="E343" s="6" t="s">
        <v>141</v>
      </c>
      <c r="F343" s="6" t="s">
        <v>142</v>
      </c>
      <c r="G343" t="s">
        <v>337</v>
      </c>
      <c r="H343" t="s">
        <v>318</v>
      </c>
      <c r="I343" t="s">
        <v>143</v>
      </c>
      <c r="J343" s="154">
        <v>1236145205</v>
      </c>
      <c r="K343" s="154">
        <v>1000000000</v>
      </c>
      <c r="L343" s="154">
        <v>1065619722.5599999</v>
      </c>
      <c r="M343" s="142">
        <v>7.85</v>
      </c>
    </row>
    <row r="344" spans="2:13">
      <c r="B344" s="139" t="s">
        <v>148</v>
      </c>
      <c r="C344" t="s">
        <v>317</v>
      </c>
      <c r="D344" s="23"/>
      <c r="E344" s="6" t="s">
        <v>141</v>
      </c>
      <c r="F344" s="6" t="s">
        <v>142</v>
      </c>
      <c r="G344" t="s">
        <v>338</v>
      </c>
      <c r="H344" t="s">
        <v>318</v>
      </c>
      <c r="I344" t="s">
        <v>143</v>
      </c>
      <c r="J344" s="154">
        <v>1236145205</v>
      </c>
      <c r="K344" s="154">
        <v>1000000000</v>
      </c>
      <c r="L344" s="154">
        <v>1065619722.5599999</v>
      </c>
      <c r="M344" s="142">
        <v>7.85</v>
      </c>
    </row>
    <row r="345" spans="2:13">
      <c r="B345" s="139" t="s">
        <v>148</v>
      </c>
      <c r="C345" t="s">
        <v>317</v>
      </c>
      <c r="D345" s="23"/>
      <c r="E345" s="6" t="s">
        <v>141</v>
      </c>
      <c r="F345" s="6" t="s">
        <v>142</v>
      </c>
      <c r="G345" t="s">
        <v>339</v>
      </c>
      <c r="H345" t="s">
        <v>318</v>
      </c>
      <c r="I345" t="s">
        <v>143</v>
      </c>
      <c r="J345" s="154">
        <v>1236145205</v>
      </c>
      <c r="K345" s="154">
        <v>1000000000</v>
      </c>
      <c r="L345" s="154">
        <v>1065619722.5599999</v>
      </c>
      <c r="M345" s="142">
        <v>7.85</v>
      </c>
    </row>
    <row r="346" spans="2:13">
      <c r="B346" s="139" t="s">
        <v>148</v>
      </c>
      <c r="C346" t="s">
        <v>317</v>
      </c>
      <c r="D346" s="23"/>
      <c r="E346" s="6" t="s">
        <v>141</v>
      </c>
      <c r="F346" s="6" t="s">
        <v>142</v>
      </c>
      <c r="G346" t="s">
        <v>340</v>
      </c>
      <c r="H346" t="s">
        <v>318</v>
      </c>
      <c r="I346" t="s">
        <v>143</v>
      </c>
      <c r="J346" s="154">
        <v>1236145205</v>
      </c>
      <c r="K346" s="154">
        <v>1000000000</v>
      </c>
      <c r="L346" s="154">
        <v>1065619722.5599999</v>
      </c>
      <c r="M346" s="142">
        <v>7.85</v>
      </c>
    </row>
    <row r="347" spans="2:13">
      <c r="B347" s="139" t="s">
        <v>148</v>
      </c>
      <c r="C347" t="s">
        <v>317</v>
      </c>
      <c r="D347" s="23"/>
      <c r="E347" s="6" t="s">
        <v>141</v>
      </c>
      <c r="F347" s="6" t="s">
        <v>142</v>
      </c>
      <c r="G347" t="s">
        <v>341</v>
      </c>
      <c r="H347" t="s">
        <v>318</v>
      </c>
      <c r="I347" t="s">
        <v>143</v>
      </c>
      <c r="J347" s="154">
        <v>1236145205</v>
      </c>
      <c r="K347" s="154">
        <v>1000000000</v>
      </c>
      <c r="L347" s="154">
        <v>1065619722.5599999</v>
      </c>
      <c r="M347" s="142">
        <v>7.85</v>
      </c>
    </row>
    <row r="348" spans="2:13">
      <c r="B348" s="139" t="s">
        <v>148</v>
      </c>
      <c r="C348" t="s">
        <v>317</v>
      </c>
      <c r="D348" s="23"/>
      <c r="E348" s="6" t="s">
        <v>141</v>
      </c>
      <c r="F348" s="6" t="s">
        <v>142</v>
      </c>
      <c r="G348" t="s">
        <v>342</v>
      </c>
      <c r="H348" t="s">
        <v>318</v>
      </c>
      <c r="I348" t="s">
        <v>143</v>
      </c>
      <c r="J348" s="154">
        <v>1236145205</v>
      </c>
      <c r="K348" s="154">
        <v>1000000000</v>
      </c>
      <c r="L348" s="154">
        <v>1065619722.5599999</v>
      </c>
      <c r="M348" s="142">
        <v>7.85</v>
      </c>
    </row>
    <row r="349" spans="2:13">
      <c r="B349" s="139" t="s">
        <v>148</v>
      </c>
      <c r="C349" t="s">
        <v>317</v>
      </c>
      <c r="D349" s="23"/>
      <c r="E349" s="6" t="s">
        <v>141</v>
      </c>
      <c r="F349" s="6" t="s">
        <v>142</v>
      </c>
      <c r="G349" t="s">
        <v>343</v>
      </c>
      <c r="H349" t="s">
        <v>318</v>
      </c>
      <c r="I349" t="s">
        <v>143</v>
      </c>
      <c r="J349" s="154">
        <v>1236145205</v>
      </c>
      <c r="K349" s="154">
        <v>1000000000</v>
      </c>
      <c r="L349" s="154">
        <v>1065619722.5599999</v>
      </c>
      <c r="M349" s="142">
        <v>7.85</v>
      </c>
    </row>
    <row r="350" spans="2:13">
      <c r="B350" s="139" t="s">
        <v>148</v>
      </c>
      <c r="C350" t="s">
        <v>317</v>
      </c>
      <c r="D350" s="23"/>
      <c r="E350" s="6" t="s">
        <v>141</v>
      </c>
      <c r="F350" s="6" t="s">
        <v>142</v>
      </c>
      <c r="G350" t="s">
        <v>344</v>
      </c>
      <c r="H350" t="s">
        <v>318</v>
      </c>
      <c r="I350" t="s">
        <v>143</v>
      </c>
      <c r="J350" s="154">
        <v>1236145205</v>
      </c>
      <c r="K350" s="154">
        <v>1000000000</v>
      </c>
      <c r="L350" s="154">
        <v>1065619722.5599999</v>
      </c>
      <c r="M350" s="142">
        <v>7.85</v>
      </c>
    </row>
    <row r="351" spans="2:13">
      <c r="B351" s="139" t="s">
        <v>148</v>
      </c>
      <c r="C351" t="s">
        <v>317</v>
      </c>
      <c r="D351" s="23"/>
      <c r="E351" s="6" t="s">
        <v>141</v>
      </c>
      <c r="F351" s="6" t="s">
        <v>142</v>
      </c>
      <c r="G351" t="s">
        <v>344</v>
      </c>
      <c r="H351" t="s">
        <v>318</v>
      </c>
      <c r="I351" t="s">
        <v>143</v>
      </c>
      <c r="J351" s="154">
        <v>1236145205</v>
      </c>
      <c r="K351" s="154">
        <v>1000000000</v>
      </c>
      <c r="L351" s="154">
        <v>1065619722.5599999</v>
      </c>
      <c r="M351" s="142">
        <v>7.85</v>
      </c>
    </row>
    <row r="352" spans="2:13">
      <c r="B352" s="139" t="s">
        <v>148</v>
      </c>
      <c r="C352" t="s">
        <v>317</v>
      </c>
      <c r="D352" s="23"/>
      <c r="E352" s="6" t="s">
        <v>141</v>
      </c>
      <c r="F352" s="6" t="s">
        <v>142</v>
      </c>
      <c r="G352" t="s">
        <v>345</v>
      </c>
      <c r="H352" t="s">
        <v>318</v>
      </c>
      <c r="I352" t="s">
        <v>143</v>
      </c>
      <c r="J352" s="154">
        <v>1236145205</v>
      </c>
      <c r="K352" s="154">
        <v>1000000000</v>
      </c>
      <c r="L352" s="154">
        <v>1065619722.5599999</v>
      </c>
      <c r="M352" s="142">
        <v>7.85</v>
      </c>
    </row>
    <row r="353" spans="2:13">
      <c r="B353" s="139" t="s">
        <v>148</v>
      </c>
      <c r="C353" t="s">
        <v>317</v>
      </c>
      <c r="D353" s="23"/>
      <c r="E353" s="6" t="s">
        <v>141</v>
      </c>
      <c r="F353" s="6" t="s">
        <v>142</v>
      </c>
      <c r="G353" t="s">
        <v>346</v>
      </c>
      <c r="H353" t="s">
        <v>318</v>
      </c>
      <c r="I353" t="s">
        <v>143</v>
      </c>
      <c r="J353" s="154">
        <v>1236145205</v>
      </c>
      <c r="K353" s="154">
        <v>1013127931</v>
      </c>
      <c r="L353" s="154">
        <v>1065619722.5599999</v>
      </c>
      <c r="M353" s="142">
        <v>7.85</v>
      </c>
    </row>
    <row r="354" spans="2:13">
      <c r="B354" s="139" t="s">
        <v>148</v>
      </c>
      <c r="C354" t="s">
        <v>317</v>
      </c>
      <c r="D354" s="23"/>
      <c r="E354" s="6" t="s">
        <v>141</v>
      </c>
      <c r="F354" s="6" t="s">
        <v>142</v>
      </c>
      <c r="G354" t="s">
        <v>347</v>
      </c>
      <c r="H354" t="s">
        <v>318</v>
      </c>
      <c r="I354" t="s">
        <v>143</v>
      </c>
      <c r="J354" s="154">
        <v>1236145205</v>
      </c>
      <c r="K354" s="154">
        <v>1018806814</v>
      </c>
      <c r="L354" s="154">
        <v>1065619722.5599999</v>
      </c>
      <c r="M354" s="142">
        <v>7.85</v>
      </c>
    </row>
    <row r="355" spans="2:13">
      <c r="B355" s="139" t="s">
        <v>148</v>
      </c>
      <c r="C355" t="s">
        <v>317</v>
      </c>
      <c r="D355" s="23"/>
      <c r="E355" s="6" t="s">
        <v>141</v>
      </c>
      <c r="F355" s="6" t="s">
        <v>142</v>
      </c>
      <c r="G355" t="s">
        <v>348</v>
      </c>
      <c r="H355" t="s">
        <v>318</v>
      </c>
      <c r="I355" t="s">
        <v>143</v>
      </c>
      <c r="J355" s="154">
        <v>1236145205</v>
      </c>
      <c r="K355" s="154">
        <v>1022398726</v>
      </c>
      <c r="L355" s="154">
        <v>1065619722.5599999</v>
      </c>
      <c r="M355" s="142">
        <v>7.85</v>
      </c>
    </row>
    <row r="356" spans="2:13">
      <c r="B356" s="139" t="s">
        <v>148</v>
      </c>
      <c r="C356" t="s">
        <v>317</v>
      </c>
      <c r="D356" s="23"/>
      <c r="E356" s="6" t="s">
        <v>141</v>
      </c>
      <c r="F356" s="6" t="s">
        <v>142</v>
      </c>
      <c r="G356" t="s">
        <v>588</v>
      </c>
      <c r="H356" t="s">
        <v>318</v>
      </c>
      <c r="I356" t="s">
        <v>143</v>
      </c>
      <c r="J356" s="154">
        <v>2472290411</v>
      </c>
      <c r="K356" s="154">
        <v>2110132691</v>
      </c>
      <c r="L356" s="154">
        <v>2131222102.9400001</v>
      </c>
      <c r="M356" s="142">
        <v>7.85</v>
      </c>
    </row>
    <row r="357" spans="2:13">
      <c r="B357" s="139" t="s">
        <v>148</v>
      </c>
      <c r="C357" t="s">
        <v>317</v>
      </c>
      <c r="D357" s="23"/>
      <c r="E357" s="6" t="s">
        <v>141</v>
      </c>
      <c r="F357" s="6" t="s">
        <v>142</v>
      </c>
      <c r="G357" t="s">
        <v>589</v>
      </c>
      <c r="H357" t="s">
        <v>318</v>
      </c>
      <c r="I357" t="s">
        <v>143</v>
      </c>
      <c r="J357" s="154">
        <v>2472290411</v>
      </c>
      <c r="K357" s="154">
        <v>2110132691</v>
      </c>
      <c r="L357" s="154">
        <v>2131222102.9400001</v>
      </c>
      <c r="M357" s="142">
        <v>7.85</v>
      </c>
    </row>
    <row r="358" spans="2:13">
      <c r="B358" s="139" t="s">
        <v>148</v>
      </c>
      <c r="C358" t="s">
        <v>317</v>
      </c>
      <c r="D358" s="23"/>
      <c r="E358" s="6" t="s">
        <v>141</v>
      </c>
      <c r="F358" s="6" t="s">
        <v>142</v>
      </c>
      <c r="G358" t="s">
        <v>590</v>
      </c>
      <c r="H358" t="s">
        <v>318</v>
      </c>
      <c r="I358" t="s">
        <v>143</v>
      </c>
      <c r="J358" s="154">
        <v>2472290411</v>
      </c>
      <c r="K358" s="154">
        <v>2116696243</v>
      </c>
      <c r="L358" s="154">
        <v>2131222103.25</v>
      </c>
      <c r="M358" s="142">
        <v>7.85</v>
      </c>
    </row>
    <row r="359" spans="2:13">
      <c r="B359" s="139" t="s">
        <v>148</v>
      </c>
      <c r="C359" t="s">
        <v>317</v>
      </c>
      <c r="D359" s="23"/>
      <c r="E359" s="6" t="s">
        <v>141</v>
      </c>
      <c r="F359" s="6" t="s">
        <v>142</v>
      </c>
      <c r="G359" t="s">
        <v>591</v>
      </c>
      <c r="H359" t="s">
        <v>318</v>
      </c>
      <c r="I359" t="s">
        <v>143</v>
      </c>
      <c r="J359" s="154">
        <v>2472290411</v>
      </c>
      <c r="K359" s="154">
        <v>2116696243</v>
      </c>
      <c r="L359" s="154">
        <v>2131222103.25</v>
      </c>
      <c r="M359" s="142">
        <v>7.85</v>
      </c>
    </row>
    <row r="360" spans="2:13">
      <c r="B360" s="139" t="s">
        <v>148</v>
      </c>
      <c r="C360" t="s">
        <v>317</v>
      </c>
      <c r="D360" s="23"/>
      <c r="E360" s="6" t="s">
        <v>141</v>
      </c>
      <c r="F360" s="6" t="s">
        <v>142</v>
      </c>
      <c r="G360" t="s">
        <v>592</v>
      </c>
      <c r="H360" t="s">
        <v>318</v>
      </c>
      <c r="I360" t="s">
        <v>143</v>
      </c>
      <c r="J360" s="154">
        <v>2472290411</v>
      </c>
      <c r="K360" s="154">
        <v>2116696243</v>
      </c>
      <c r="L360" s="154">
        <v>2131222103.25</v>
      </c>
      <c r="M360" s="142">
        <v>7.85</v>
      </c>
    </row>
    <row r="361" spans="2:13">
      <c r="B361" s="139" t="s">
        <v>148</v>
      </c>
      <c r="C361" t="s">
        <v>317</v>
      </c>
      <c r="D361" s="23"/>
      <c r="E361" s="6" t="s">
        <v>141</v>
      </c>
      <c r="F361" s="6" t="s">
        <v>142</v>
      </c>
      <c r="G361" t="s">
        <v>593</v>
      </c>
      <c r="H361" t="s">
        <v>318</v>
      </c>
      <c r="I361" t="s">
        <v>143</v>
      </c>
      <c r="J361" s="154">
        <v>2472290411</v>
      </c>
      <c r="K361" s="154">
        <v>2116696243</v>
      </c>
      <c r="L361" s="154">
        <v>2131222103.25</v>
      </c>
      <c r="M361" s="142">
        <v>7.85</v>
      </c>
    </row>
    <row r="362" spans="2:13">
      <c r="B362" s="139" t="s">
        <v>148</v>
      </c>
      <c r="C362" t="s">
        <v>317</v>
      </c>
      <c r="D362" s="23"/>
      <c r="E362" s="6" t="s">
        <v>141</v>
      </c>
      <c r="F362" s="6" t="s">
        <v>142</v>
      </c>
      <c r="G362" t="s">
        <v>831</v>
      </c>
      <c r="H362" t="s">
        <v>832</v>
      </c>
      <c r="I362" t="s">
        <v>143</v>
      </c>
      <c r="J362" s="154">
        <v>1124841095</v>
      </c>
      <c r="K362" s="154">
        <v>1032888917</v>
      </c>
      <c r="L362" s="154">
        <v>1024467634.89</v>
      </c>
      <c r="M362" s="142">
        <v>8.25</v>
      </c>
    </row>
    <row r="363" spans="2:13">
      <c r="B363" s="139" t="s">
        <v>148</v>
      </c>
      <c r="C363" t="s">
        <v>317</v>
      </c>
      <c r="D363" s="23"/>
      <c r="E363" s="6" t="s">
        <v>141</v>
      </c>
      <c r="F363" s="6" t="s">
        <v>142</v>
      </c>
      <c r="G363" t="s">
        <v>833</v>
      </c>
      <c r="H363" t="s">
        <v>832</v>
      </c>
      <c r="I363" t="s">
        <v>143</v>
      </c>
      <c r="J363" s="154">
        <v>1124841095</v>
      </c>
      <c r="K363" s="154">
        <v>1032888917</v>
      </c>
      <c r="L363" s="154">
        <v>1024467634.89</v>
      </c>
      <c r="M363" s="142">
        <v>8.25</v>
      </c>
    </row>
    <row r="364" spans="2:13">
      <c r="B364" s="139" t="s">
        <v>148</v>
      </c>
      <c r="C364" t="s">
        <v>317</v>
      </c>
      <c r="D364" s="23"/>
      <c r="E364" s="6" t="s">
        <v>141</v>
      </c>
      <c r="F364" s="6" t="s">
        <v>142</v>
      </c>
      <c r="G364" t="s">
        <v>834</v>
      </c>
      <c r="H364" t="s">
        <v>832</v>
      </c>
      <c r="I364" t="s">
        <v>143</v>
      </c>
      <c r="J364" s="154">
        <v>1124841095</v>
      </c>
      <c r="K364" s="154">
        <v>1032888917</v>
      </c>
      <c r="L364" s="154">
        <v>1024467634.89</v>
      </c>
      <c r="M364" s="142">
        <v>8.25</v>
      </c>
    </row>
    <row r="365" spans="2:13">
      <c r="B365" s="139" t="s">
        <v>148</v>
      </c>
      <c r="C365" t="s">
        <v>317</v>
      </c>
      <c r="D365" s="23"/>
      <c r="E365" s="6" t="s">
        <v>141</v>
      </c>
      <c r="F365" s="6" t="s">
        <v>142</v>
      </c>
      <c r="G365" t="s">
        <v>835</v>
      </c>
      <c r="H365" t="s">
        <v>832</v>
      </c>
      <c r="I365" t="s">
        <v>143</v>
      </c>
      <c r="J365" s="154">
        <v>1124841095</v>
      </c>
      <c r="K365" s="154">
        <v>1032888917</v>
      </c>
      <c r="L365" s="154">
        <v>1024467634.89</v>
      </c>
      <c r="M365" s="142">
        <v>8.25</v>
      </c>
    </row>
    <row r="366" spans="2:13">
      <c r="B366" s="139" t="s">
        <v>148</v>
      </c>
      <c r="C366" t="s">
        <v>317</v>
      </c>
      <c r="D366" s="23"/>
      <c r="E366" s="6" t="s">
        <v>141</v>
      </c>
      <c r="F366" s="6" t="s">
        <v>142</v>
      </c>
      <c r="G366" t="s">
        <v>836</v>
      </c>
      <c r="H366" t="s">
        <v>832</v>
      </c>
      <c r="I366" t="s">
        <v>143</v>
      </c>
      <c r="J366" s="154">
        <v>1124841095</v>
      </c>
      <c r="K366" s="154">
        <v>1032888917</v>
      </c>
      <c r="L366" s="154">
        <v>1024467634.89</v>
      </c>
      <c r="M366" s="142">
        <v>8.25</v>
      </c>
    </row>
    <row r="367" spans="2:13">
      <c r="B367" s="139" t="s">
        <v>148</v>
      </c>
      <c r="C367" t="s">
        <v>317</v>
      </c>
      <c r="D367" s="23"/>
      <c r="E367" s="6" t="s">
        <v>141</v>
      </c>
      <c r="F367" s="6" t="s">
        <v>142</v>
      </c>
      <c r="G367" t="s">
        <v>837</v>
      </c>
      <c r="H367" t="s">
        <v>832</v>
      </c>
      <c r="I367" t="s">
        <v>143</v>
      </c>
      <c r="J367" s="154">
        <v>1124841095</v>
      </c>
      <c r="K367" s="154">
        <v>1032888917</v>
      </c>
      <c r="L367" s="154">
        <v>1024467634.89</v>
      </c>
      <c r="M367" s="142">
        <v>8.25</v>
      </c>
    </row>
    <row r="368" spans="2:13">
      <c r="B368" s="139" t="s">
        <v>148</v>
      </c>
      <c r="C368" t="s">
        <v>317</v>
      </c>
      <c r="D368" s="23"/>
      <c r="E368" s="6" t="s">
        <v>141</v>
      </c>
      <c r="F368" s="6" t="s">
        <v>142</v>
      </c>
      <c r="G368" t="s">
        <v>838</v>
      </c>
      <c r="H368" t="s">
        <v>839</v>
      </c>
      <c r="I368" t="s">
        <v>143</v>
      </c>
      <c r="J368" s="154">
        <v>1147804932</v>
      </c>
      <c r="K368" s="154">
        <v>1011238967</v>
      </c>
      <c r="L368" s="154">
        <v>1007524883.42</v>
      </c>
      <c r="M368" s="142">
        <v>8.25</v>
      </c>
    </row>
    <row r="369" spans="2:13">
      <c r="B369" s="139" t="s">
        <v>148</v>
      </c>
      <c r="C369" t="s">
        <v>317</v>
      </c>
      <c r="D369" s="23"/>
      <c r="E369" s="6" t="s">
        <v>141</v>
      </c>
      <c r="F369" s="6" t="s">
        <v>142</v>
      </c>
      <c r="G369" t="s">
        <v>840</v>
      </c>
      <c r="H369" t="s">
        <v>839</v>
      </c>
      <c r="I369" t="s">
        <v>143</v>
      </c>
      <c r="J369" s="154">
        <v>1147804932</v>
      </c>
      <c r="K369" s="154">
        <v>1011238967</v>
      </c>
      <c r="L369" s="154">
        <v>1007524883.42</v>
      </c>
      <c r="M369" s="142">
        <v>8.25</v>
      </c>
    </row>
    <row r="370" spans="2:13">
      <c r="B370" s="139" t="s">
        <v>148</v>
      </c>
      <c r="C370" t="s">
        <v>317</v>
      </c>
      <c r="D370" s="23"/>
      <c r="E370" s="6" t="s">
        <v>141</v>
      </c>
      <c r="F370" s="6" t="s">
        <v>142</v>
      </c>
      <c r="G370" t="s">
        <v>841</v>
      </c>
      <c r="H370" t="s">
        <v>839</v>
      </c>
      <c r="I370" t="s">
        <v>143</v>
      </c>
      <c r="J370" s="154">
        <v>1147804932</v>
      </c>
      <c r="K370" s="154">
        <v>1011238967</v>
      </c>
      <c r="L370" s="154">
        <v>1007524883.42</v>
      </c>
      <c r="M370" s="142">
        <v>8.25</v>
      </c>
    </row>
    <row r="371" spans="2:13">
      <c r="B371" s="139" t="s">
        <v>148</v>
      </c>
      <c r="C371" t="s">
        <v>317</v>
      </c>
      <c r="D371" s="23"/>
      <c r="E371" s="6" t="s">
        <v>141</v>
      </c>
      <c r="F371" s="6" t="s">
        <v>142</v>
      </c>
      <c r="G371" t="s">
        <v>842</v>
      </c>
      <c r="H371" t="s">
        <v>839</v>
      </c>
      <c r="I371" t="s">
        <v>143</v>
      </c>
      <c r="J371" s="154">
        <v>1147804932</v>
      </c>
      <c r="K371" s="154">
        <v>1011238967</v>
      </c>
      <c r="L371" s="154">
        <v>1007524883.42</v>
      </c>
      <c r="M371" s="142">
        <v>8.25</v>
      </c>
    </row>
    <row r="372" spans="2:13">
      <c r="B372" s="139" t="s">
        <v>148</v>
      </c>
      <c r="C372" t="s">
        <v>317</v>
      </c>
      <c r="D372" s="23"/>
      <c r="E372" s="6" t="s">
        <v>141</v>
      </c>
      <c r="F372" s="6" t="s">
        <v>142</v>
      </c>
      <c r="G372" t="s">
        <v>843</v>
      </c>
      <c r="H372" t="s">
        <v>318</v>
      </c>
      <c r="I372" t="s">
        <v>143</v>
      </c>
      <c r="J372" s="154">
        <v>2314860274</v>
      </c>
      <c r="K372" s="154">
        <v>2072477156</v>
      </c>
      <c r="L372" s="154">
        <v>2131222103.25</v>
      </c>
      <c r="M372" s="142">
        <v>7.85</v>
      </c>
    </row>
    <row r="373" spans="2:13">
      <c r="B373" s="139" t="s">
        <v>148</v>
      </c>
      <c r="C373" t="s">
        <v>317</v>
      </c>
      <c r="D373" s="23"/>
      <c r="E373" s="6" t="s">
        <v>141</v>
      </c>
      <c r="F373" s="6" t="s">
        <v>142</v>
      </c>
      <c r="G373" t="s">
        <v>844</v>
      </c>
      <c r="H373" t="s">
        <v>318</v>
      </c>
      <c r="I373" t="s">
        <v>143</v>
      </c>
      <c r="J373" s="154">
        <v>2314860274</v>
      </c>
      <c r="K373" s="154">
        <v>2072477156</v>
      </c>
      <c r="L373" s="154">
        <v>2131222103.25</v>
      </c>
      <c r="M373" s="142">
        <v>7.85</v>
      </c>
    </row>
    <row r="374" spans="2:13">
      <c r="B374" s="139" t="s">
        <v>148</v>
      </c>
      <c r="C374" t="s">
        <v>349</v>
      </c>
      <c r="D374" s="23"/>
      <c r="E374" s="6" t="s">
        <v>141</v>
      </c>
      <c r="F374" s="6" t="s">
        <v>142</v>
      </c>
      <c r="G374" t="s">
        <v>845</v>
      </c>
      <c r="H374" t="s">
        <v>846</v>
      </c>
      <c r="I374" t="s">
        <v>143</v>
      </c>
      <c r="J374" s="154">
        <v>1331500000</v>
      </c>
      <c r="K374" s="154">
        <v>1027600430</v>
      </c>
      <c r="L374" s="154">
        <v>1031499069.36</v>
      </c>
      <c r="M374" s="142">
        <v>10</v>
      </c>
    </row>
    <row r="375" spans="2:13">
      <c r="B375" s="139" t="s">
        <v>148</v>
      </c>
      <c r="C375" t="s">
        <v>349</v>
      </c>
      <c r="D375" s="23"/>
      <c r="E375" s="6" t="s">
        <v>141</v>
      </c>
      <c r="F375" s="6" t="s">
        <v>142</v>
      </c>
      <c r="G375" t="s">
        <v>847</v>
      </c>
      <c r="H375" t="s">
        <v>846</v>
      </c>
      <c r="I375" t="s">
        <v>143</v>
      </c>
      <c r="J375" s="154">
        <v>1331500000</v>
      </c>
      <c r="K375" s="154">
        <v>1027600430</v>
      </c>
      <c r="L375" s="154">
        <v>1031499069.36</v>
      </c>
      <c r="M375" s="142">
        <v>10</v>
      </c>
    </row>
    <row r="376" spans="2:13">
      <c r="B376" s="139" t="s">
        <v>148</v>
      </c>
      <c r="C376" t="s">
        <v>349</v>
      </c>
      <c r="D376" s="23"/>
      <c r="E376" s="6" t="s">
        <v>141</v>
      </c>
      <c r="F376" s="6" t="s">
        <v>142</v>
      </c>
      <c r="G376" t="s">
        <v>848</v>
      </c>
      <c r="H376" t="s">
        <v>846</v>
      </c>
      <c r="I376" t="s">
        <v>143</v>
      </c>
      <c r="J376" s="154">
        <v>1331500000</v>
      </c>
      <c r="K376" s="154">
        <v>1027600430</v>
      </c>
      <c r="L376" s="154">
        <v>1031499069.36</v>
      </c>
      <c r="M376" s="142">
        <v>10</v>
      </c>
    </row>
    <row r="377" spans="2:13">
      <c r="B377" s="139" t="s">
        <v>148</v>
      </c>
      <c r="C377" t="s">
        <v>349</v>
      </c>
      <c r="D377" s="23"/>
      <c r="E377" s="6" t="s">
        <v>141</v>
      </c>
      <c r="F377" s="6" t="s">
        <v>142</v>
      </c>
      <c r="G377" t="s">
        <v>849</v>
      </c>
      <c r="H377" t="s">
        <v>846</v>
      </c>
      <c r="I377" t="s">
        <v>143</v>
      </c>
      <c r="J377" s="154">
        <v>1331500000</v>
      </c>
      <c r="K377" s="154">
        <v>1027600430</v>
      </c>
      <c r="L377" s="154">
        <v>1031499069.36</v>
      </c>
      <c r="M377" s="142">
        <v>10</v>
      </c>
    </row>
    <row r="378" spans="2:13">
      <c r="B378" s="139" t="s">
        <v>148</v>
      </c>
      <c r="C378" t="s">
        <v>349</v>
      </c>
      <c r="D378" s="23"/>
      <c r="E378" s="6" t="s">
        <v>141</v>
      </c>
      <c r="F378" s="6" t="s">
        <v>142</v>
      </c>
      <c r="G378" t="s">
        <v>850</v>
      </c>
      <c r="H378" t="s">
        <v>846</v>
      </c>
      <c r="I378" t="s">
        <v>143</v>
      </c>
      <c r="J378" s="154">
        <v>1331500000</v>
      </c>
      <c r="K378" s="154">
        <v>1027600430</v>
      </c>
      <c r="L378" s="154">
        <v>1031499069.36</v>
      </c>
      <c r="M378" s="142">
        <v>10</v>
      </c>
    </row>
    <row r="379" spans="2:13">
      <c r="B379" s="139" t="s">
        <v>148</v>
      </c>
      <c r="C379" t="s">
        <v>349</v>
      </c>
      <c r="D379" s="23"/>
      <c r="E379" s="6" t="s">
        <v>141</v>
      </c>
      <c r="F379" s="6" t="s">
        <v>142</v>
      </c>
      <c r="G379" t="s">
        <v>851</v>
      </c>
      <c r="H379" t="s">
        <v>846</v>
      </c>
      <c r="I379" t="s">
        <v>143</v>
      </c>
      <c r="J379" s="154">
        <v>1331500000</v>
      </c>
      <c r="K379" s="154">
        <v>1027600430</v>
      </c>
      <c r="L379" s="154">
        <v>1031499069.36</v>
      </c>
      <c r="M379" s="142">
        <v>10</v>
      </c>
    </row>
    <row r="380" spans="2:13">
      <c r="B380" s="139" t="s">
        <v>148</v>
      </c>
      <c r="C380" t="s">
        <v>349</v>
      </c>
      <c r="D380" s="23"/>
      <c r="E380" s="6" t="s">
        <v>141</v>
      </c>
      <c r="F380" s="6" t="s">
        <v>142</v>
      </c>
      <c r="G380" t="s">
        <v>852</v>
      </c>
      <c r="H380" t="s">
        <v>846</v>
      </c>
      <c r="I380" t="s">
        <v>143</v>
      </c>
      <c r="J380" s="154">
        <v>1331500000</v>
      </c>
      <c r="K380" s="154">
        <v>1027600430</v>
      </c>
      <c r="L380" s="154">
        <v>1031499069.36</v>
      </c>
      <c r="M380" s="142">
        <v>10</v>
      </c>
    </row>
    <row r="381" spans="2:13">
      <c r="B381" s="139" t="s">
        <v>148</v>
      </c>
      <c r="C381" t="s">
        <v>349</v>
      </c>
      <c r="D381" s="23"/>
      <c r="E381" s="6" t="s">
        <v>141</v>
      </c>
      <c r="F381" s="6" t="s">
        <v>142</v>
      </c>
      <c r="G381" t="s">
        <v>853</v>
      </c>
      <c r="H381" t="s">
        <v>846</v>
      </c>
      <c r="I381" t="s">
        <v>143</v>
      </c>
      <c r="J381" s="154">
        <v>1331500000</v>
      </c>
      <c r="K381" s="154">
        <v>1027600430</v>
      </c>
      <c r="L381" s="154">
        <v>1031499069.36</v>
      </c>
      <c r="M381" s="142">
        <v>10</v>
      </c>
    </row>
    <row r="382" spans="2:13">
      <c r="B382" s="139" t="s">
        <v>148</v>
      </c>
      <c r="C382" t="s">
        <v>349</v>
      </c>
      <c r="D382" s="23"/>
      <c r="E382" s="6" t="s">
        <v>141</v>
      </c>
      <c r="F382" s="6" t="s">
        <v>142</v>
      </c>
      <c r="G382" t="s">
        <v>854</v>
      </c>
      <c r="H382" t="s">
        <v>846</v>
      </c>
      <c r="I382" t="s">
        <v>143</v>
      </c>
      <c r="J382" s="154">
        <v>1331500000</v>
      </c>
      <c r="K382" s="154">
        <v>1027600430</v>
      </c>
      <c r="L382" s="154">
        <v>1031499069.36</v>
      </c>
      <c r="M382" s="142">
        <v>10</v>
      </c>
    </row>
    <row r="383" spans="2:13">
      <c r="B383" s="139" t="s">
        <v>148</v>
      </c>
      <c r="C383" t="s">
        <v>349</v>
      </c>
      <c r="D383" s="23"/>
      <c r="E383" s="6" t="s">
        <v>141</v>
      </c>
      <c r="F383" s="6" t="s">
        <v>142</v>
      </c>
      <c r="G383" t="s">
        <v>854</v>
      </c>
      <c r="H383" t="s">
        <v>846</v>
      </c>
      <c r="I383" t="s">
        <v>143</v>
      </c>
      <c r="J383" s="154">
        <v>1331500000</v>
      </c>
      <c r="K383" s="154">
        <v>1027600430</v>
      </c>
      <c r="L383" s="154">
        <v>1031499069.36</v>
      </c>
      <c r="M383" s="142">
        <v>10</v>
      </c>
    </row>
    <row r="384" spans="2:13">
      <c r="B384" s="139" t="s">
        <v>148</v>
      </c>
      <c r="C384" t="s">
        <v>349</v>
      </c>
      <c r="D384" s="23"/>
      <c r="E384" s="6" t="s">
        <v>141</v>
      </c>
      <c r="F384" s="6" t="s">
        <v>142</v>
      </c>
      <c r="G384" t="s">
        <v>855</v>
      </c>
      <c r="H384" t="s">
        <v>846</v>
      </c>
      <c r="I384" t="s">
        <v>143</v>
      </c>
      <c r="J384" s="154">
        <v>1331500000</v>
      </c>
      <c r="K384" s="154">
        <v>1027600430</v>
      </c>
      <c r="L384" s="154">
        <v>1031499069.36</v>
      </c>
      <c r="M384" s="142">
        <v>10</v>
      </c>
    </row>
    <row r="385" spans="2:13">
      <c r="B385" s="139" t="s">
        <v>148</v>
      </c>
      <c r="C385" t="s">
        <v>349</v>
      </c>
      <c r="D385" s="23"/>
      <c r="E385" s="6" t="s">
        <v>141</v>
      </c>
      <c r="F385" s="6" t="s">
        <v>142</v>
      </c>
      <c r="G385" t="s">
        <v>856</v>
      </c>
      <c r="H385" t="s">
        <v>846</v>
      </c>
      <c r="I385" t="s">
        <v>143</v>
      </c>
      <c r="J385" s="154">
        <v>1331500000</v>
      </c>
      <c r="K385" s="154">
        <v>1027600430</v>
      </c>
      <c r="L385" s="154">
        <v>1031499069.36</v>
      </c>
      <c r="M385" s="142">
        <v>10</v>
      </c>
    </row>
    <row r="386" spans="2:13">
      <c r="B386" s="139" t="s">
        <v>148</v>
      </c>
      <c r="C386" t="s">
        <v>349</v>
      </c>
      <c r="D386" s="23"/>
      <c r="E386" s="6" t="s">
        <v>141</v>
      </c>
      <c r="F386" s="6" t="s">
        <v>142</v>
      </c>
      <c r="G386" t="s">
        <v>856</v>
      </c>
      <c r="H386" t="s">
        <v>846</v>
      </c>
      <c r="I386" t="s">
        <v>143</v>
      </c>
      <c r="J386" s="154">
        <v>1331500000</v>
      </c>
      <c r="K386" s="154">
        <v>1027600430</v>
      </c>
      <c r="L386" s="154">
        <v>1031499069.36</v>
      </c>
      <c r="M386" s="142">
        <v>10</v>
      </c>
    </row>
    <row r="387" spans="2:13">
      <c r="B387" s="139" t="s">
        <v>139</v>
      </c>
      <c r="C387" t="s">
        <v>676</v>
      </c>
      <c r="D387" s="23"/>
      <c r="E387" s="6" t="s">
        <v>141</v>
      </c>
      <c r="F387" s="6" t="s">
        <v>142</v>
      </c>
      <c r="G387" t="s">
        <v>350</v>
      </c>
      <c r="H387" t="s">
        <v>351</v>
      </c>
      <c r="I387" t="s">
        <v>143</v>
      </c>
      <c r="J387" s="154">
        <v>1140328013</v>
      </c>
      <c r="K387" s="154">
        <v>970000000</v>
      </c>
      <c r="L387" s="154">
        <v>501020465.88999999</v>
      </c>
      <c r="M387" s="142">
        <v>7.75</v>
      </c>
    </row>
    <row r="388" spans="2:13">
      <c r="B388" s="139" t="s">
        <v>139</v>
      </c>
      <c r="C388" t="s">
        <v>676</v>
      </c>
      <c r="D388" s="23"/>
      <c r="E388" s="6" t="s">
        <v>141</v>
      </c>
      <c r="F388" s="6" t="s">
        <v>142</v>
      </c>
      <c r="G388" t="s">
        <v>605</v>
      </c>
      <c r="H388" t="s">
        <v>606</v>
      </c>
      <c r="I388" t="s">
        <v>143</v>
      </c>
      <c r="J388" s="154">
        <v>1147118151</v>
      </c>
      <c r="K388" s="154">
        <v>1000000000</v>
      </c>
      <c r="L388" s="154">
        <v>752905337.34000003</v>
      </c>
      <c r="M388" s="142">
        <v>6.5</v>
      </c>
    </row>
    <row r="389" spans="2:13">
      <c r="B389" s="139" t="s">
        <v>139</v>
      </c>
      <c r="C389" t="s">
        <v>676</v>
      </c>
      <c r="D389" s="23"/>
      <c r="E389" s="6" t="s">
        <v>141</v>
      </c>
      <c r="F389" s="6" t="s">
        <v>142</v>
      </c>
      <c r="G389" t="s">
        <v>857</v>
      </c>
      <c r="H389" t="s">
        <v>858</v>
      </c>
      <c r="I389" t="s">
        <v>143</v>
      </c>
      <c r="J389" s="154">
        <v>1200431203</v>
      </c>
      <c r="K389" s="154">
        <v>1000000002</v>
      </c>
      <c r="L389" s="154">
        <v>1013004221.34</v>
      </c>
      <c r="M389" s="142">
        <v>6.65</v>
      </c>
    </row>
    <row r="390" spans="2:13">
      <c r="B390" s="139" t="s">
        <v>139</v>
      </c>
      <c r="C390" t="s">
        <v>859</v>
      </c>
      <c r="D390" s="23"/>
      <c r="E390" s="6" t="s">
        <v>860</v>
      </c>
      <c r="F390" s="6" t="s">
        <v>142</v>
      </c>
      <c r="G390" t="s">
        <v>861</v>
      </c>
      <c r="H390" t="s">
        <v>862</v>
      </c>
      <c r="I390" t="s">
        <v>143</v>
      </c>
      <c r="J390" s="154">
        <v>1256630139</v>
      </c>
      <c r="K390" s="154">
        <v>1018397260</v>
      </c>
      <c r="L390" s="154">
        <v>1013239988.9</v>
      </c>
      <c r="M390" s="142">
        <v>8.5</v>
      </c>
    </row>
    <row r="391" spans="2:13">
      <c r="B391" s="139" t="s">
        <v>139</v>
      </c>
      <c r="C391" t="s">
        <v>859</v>
      </c>
      <c r="D391" s="23"/>
      <c r="E391" s="6" t="s">
        <v>860</v>
      </c>
      <c r="F391" s="6" t="s">
        <v>142</v>
      </c>
      <c r="G391" t="s">
        <v>863</v>
      </c>
      <c r="H391" t="s">
        <v>862</v>
      </c>
      <c r="I391" t="s">
        <v>143</v>
      </c>
      <c r="J391" s="154">
        <v>1256630139</v>
      </c>
      <c r="K391" s="154">
        <v>1018397260</v>
      </c>
      <c r="L391" s="154">
        <v>1013239988.9</v>
      </c>
      <c r="M391" s="142">
        <v>8.5</v>
      </c>
    </row>
    <row r="392" spans="2:13">
      <c r="B392" s="139" t="s">
        <v>139</v>
      </c>
      <c r="C392" t="s">
        <v>859</v>
      </c>
      <c r="D392" s="23"/>
      <c r="E392" s="6" t="s">
        <v>860</v>
      </c>
      <c r="F392" s="6" t="s">
        <v>142</v>
      </c>
      <c r="G392" t="s">
        <v>864</v>
      </c>
      <c r="H392" t="s">
        <v>862</v>
      </c>
      <c r="I392" t="s">
        <v>143</v>
      </c>
      <c r="J392" s="154">
        <v>1256630139</v>
      </c>
      <c r="K392" s="154">
        <v>1018397260</v>
      </c>
      <c r="L392" s="154">
        <v>1013239988.9</v>
      </c>
      <c r="M392" s="142">
        <v>8.5</v>
      </c>
    </row>
    <row r="393" spans="2:13">
      <c r="B393" s="139" t="s">
        <v>139</v>
      </c>
      <c r="C393" t="s">
        <v>859</v>
      </c>
      <c r="D393" s="23"/>
      <c r="E393" s="6" t="s">
        <v>860</v>
      </c>
      <c r="F393" s="6" t="s">
        <v>142</v>
      </c>
      <c r="G393" t="s">
        <v>865</v>
      </c>
      <c r="H393" t="s">
        <v>862</v>
      </c>
      <c r="I393" t="s">
        <v>143</v>
      </c>
      <c r="J393" s="154">
        <v>1256630139</v>
      </c>
      <c r="K393" s="154">
        <v>1018397260</v>
      </c>
      <c r="L393" s="154">
        <v>1013239988.9</v>
      </c>
      <c r="M393" s="142">
        <v>8.5</v>
      </c>
    </row>
    <row r="394" spans="2:13">
      <c r="B394" s="139" t="s">
        <v>139</v>
      </c>
      <c r="C394" t="s">
        <v>859</v>
      </c>
      <c r="D394" s="23"/>
      <c r="E394" s="6" t="s">
        <v>860</v>
      </c>
      <c r="F394" s="6" t="s">
        <v>142</v>
      </c>
      <c r="G394" t="s">
        <v>866</v>
      </c>
      <c r="H394" t="s">
        <v>862</v>
      </c>
      <c r="I394" t="s">
        <v>143</v>
      </c>
      <c r="J394" s="154">
        <v>1256630139</v>
      </c>
      <c r="K394" s="154">
        <v>1018397260</v>
      </c>
      <c r="L394" s="154">
        <v>1013239988.9</v>
      </c>
      <c r="M394" s="142">
        <v>8.5</v>
      </c>
    </row>
    <row r="395" spans="2:13">
      <c r="B395" s="139" t="s">
        <v>139</v>
      </c>
      <c r="C395" t="s">
        <v>859</v>
      </c>
      <c r="D395" s="23"/>
      <c r="E395" s="6" t="s">
        <v>860</v>
      </c>
      <c r="F395" s="6" t="s">
        <v>142</v>
      </c>
      <c r="G395" t="s">
        <v>867</v>
      </c>
      <c r="H395" t="s">
        <v>862</v>
      </c>
      <c r="I395" t="s">
        <v>143</v>
      </c>
      <c r="J395" s="154">
        <v>1256630139</v>
      </c>
      <c r="K395" s="154">
        <v>1018397260</v>
      </c>
      <c r="L395" s="154">
        <v>1013239988.9</v>
      </c>
      <c r="M395" s="142">
        <v>8.5</v>
      </c>
    </row>
    <row r="396" spans="2:13">
      <c r="B396" s="139" t="s">
        <v>139</v>
      </c>
      <c r="C396" t="s">
        <v>859</v>
      </c>
      <c r="D396" s="23"/>
      <c r="E396" s="6" t="s">
        <v>860</v>
      </c>
      <c r="F396" s="6" t="s">
        <v>142</v>
      </c>
      <c r="G396" t="s">
        <v>868</v>
      </c>
      <c r="H396" t="s">
        <v>862</v>
      </c>
      <c r="I396" t="s">
        <v>143</v>
      </c>
      <c r="J396" s="154">
        <v>1256630139</v>
      </c>
      <c r="K396" s="154">
        <v>1018397260</v>
      </c>
      <c r="L396" s="154">
        <v>1013239988.9</v>
      </c>
      <c r="M396" s="142">
        <v>8.5</v>
      </c>
    </row>
    <row r="397" spans="2:13">
      <c r="B397" s="139" t="s">
        <v>139</v>
      </c>
      <c r="C397" t="s">
        <v>859</v>
      </c>
      <c r="D397" s="23"/>
      <c r="E397" s="6" t="s">
        <v>860</v>
      </c>
      <c r="F397" s="6" t="s">
        <v>142</v>
      </c>
      <c r="G397" t="s">
        <v>869</v>
      </c>
      <c r="H397" t="s">
        <v>862</v>
      </c>
      <c r="I397" t="s">
        <v>143</v>
      </c>
      <c r="J397" s="154">
        <v>1256630139</v>
      </c>
      <c r="K397" s="154">
        <v>1018397260</v>
      </c>
      <c r="L397" s="154">
        <v>1013239988.9</v>
      </c>
      <c r="M397" s="142">
        <v>8.5</v>
      </c>
    </row>
    <row r="398" spans="2:13">
      <c r="B398" s="139" t="s">
        <v>139</v>
      </c>
      <c r="C398" t="s">
        <v>859</v>
      </c>
      <c r="D398" s="23"/>
      <c r="E398" s="6" t="s">
        <v>860</v>
      </c>
      <c r="F398" s="6" t="s">
        <v>142</v>
      </c>
      <c r="G398" t="s">
        <v>870</v>
      </c>
      <c r="H398" t="s">
        <v>862</v>
      </c>
      <c r="I398" t="s">
        <v>143</v>
      </c>
      <c r="J398" s="154">
        <v>1256630139</v>
      </c>
      <c r="K398" s="154">
        <v>1018397260</v>
      </c>
      <c r="L398" s="154">
        <v>1013239988.9</v>
      </c>
      <c r="M398" s="142">
        <v>8.5</v>
      </c>
    </row>
    <row r="399" spans="2:13">
      <c r="B399" s="139" t="s">
        <v>148</v>
      </c>
      <c r="C399" t="s">
        <v>871</v>
      </c>
      <c r="D399" s="23"/>
      <c r="E399" s="6" t="s">
        <v>141</v>
      </c>
      <c r="F399" s="6" t="s">
        <v>142</v>
      </c>
      <c r="G399" t="s">
        <v>872</v>
      </c>
      <c r="H399" t="s">
        <v>169</v>
      </c>
      <c r="I399" t="s">
        <v>143</v>
      </c>
      <c r="J399" s="154">
        <v>1083856164</v>
      </c>
      <c r="K399" s="154">
        <v>1024275480</v>
      </c>
      <c r="L399" s="154">
        <v>1034068344.3099999</v>
      </c>
      <c r="M399" s="142">
        <v>8.25</v>
      </c>
    </row>
    <row r="400" spans="2:13">
      <c r="B400" s="139" t="s">
        <v>148</v>
      </c>
      <c r="C400" t="s">
        <v>871</v>
      </c>
      <c r="D400" s="23"/>
      <c r="E400" s="6" t="s">
        <v>141</v>
      </c>
      <c r="F400" s="6" t="s">
        <v>142</v>
      </c>
      <c r="G400" t="s">
        <v>873</v>
      </c>
      <c r="H400" t="s">
        <v>169</v>
      </c>
      <c r="I400" t="s">
        <v>143</v>
      </c>
      <c r="J400" s="154">
        <v>1083856164</v>
      </c>
      <c r="K400" s="154">
        <v>1024275480</v>
      </c>
      <c r="L400" s="154">
        <v>1034068344.3099999</v>
      </c>
      <c r="M400" s="142">
        <v>8.25</v>
      </c>
    </row>
    <row r="401" spans="2:13">
      <c r="B401" s="139" t="s">
        <v>148</v>
      </c>
      <c r="C401" t="s">
        <v>871</v>
      </c>
      <c r="D401" s="23"/>
      <c r="E401" s="6" t="s">
        <v>141</v>
      </c>
      <c r="F401" s="6" t="s">
        <v>142</v>
      </c>
      <c r="G401" t="s">
        <v>874</v>
      </c>
      <c r="H401" t="s">
        <v>169</v>
      </c>
      <c r="I401" t="s">
        <v>143</v>
      </c>
      <c r="J401" s="154">
        <v>1083856164</v>
      </c>
      <c r="K401" s="154">
        <v>1024275480</v>
      </c>
      <c r="L401" s="154">
        <v>1034068344.3099999</v>
      </c>
      <c r="M401" s="142">
        <v>8.25</v>
      </c>
    </row>
    <row r="402" spans="2:13">
      <c r="B402" s="139" t="s">
        <v>148</v>
      </c>
      <c r="C402" t="s">
        <v>871</v>
      </c>
      <c r="D402" s="23"/>
      <c r="E402" s="6" t="s">
        <v>141</v>
      </c>
      <c r="F402" s="6" t="s">
        <v>142</v>
      </c>
      <c r="G402" t="s">
        <v>875</v>
      </c>
      <c r="H402" t="s">
        <v>169</v>
      </c>
      <c r="I402" t="s">
        <v>143</v>
      </c>
      <c r="J402" s="154">
        <v>1083856164</v>
      </c>
      <c r="K402" s="154">
        <v>1024275480</v>
      </c>
      <c r="L402" s="154">
        <v>1034068344.3099999</v>
      </c>
      <c r="M402" s="142">
        <v>8.25</v>
      </c>
    </row>
    <row r="403" spans="2:13">
      <c r="B403" s="139" t="s">
        <v>148</v>
      </c>
      <c r="C403" t="s">
        <v>871</v>
      </c>
      <c r="D403" s="23"/>
      <c r="E403" s="6" t="s">
        <v>141</v>
      </c>
      <c r="F403" s="6" t="s">
        <v>142</v>
      </c>
      <c r="G403" t="s">
        <v>876</v>
      </c>
      <c r="H403" t="s">
        <v>169</v>
      </c>
      <c r="I403" t="s">
        <v>143</v>
      </c>
      <c r="J403" s="154">
        <v>1083856164</v>
      </c>
      <c r="K403" s="154">
        <v>1024275480</v>
      </c>
      <c r="L403" s="154">
        <v>1034068344.3099999</v>
      </c>
      <c r="M403" s="142">
        <v>8.25</v>
      </c>
    </row>
    <row r="404" spans="2:13">
      <c r="B404" s="139" t="s">
        <v>148</v>
      </c>
      <c r="C404" t="s">
        <v>871</v>
      </c>
      <c r="D404" s="23"/>
      <c r="E404" s="6" t="s">
        <v>141</v>
      </c>
      <c r="F404" s="6" t="s">
        <v>142</v>
      </c>
      <c r="G404" t="s">
        <v>877</v>
      </c>
      <c r="H404" t="s">
        <v>169</v>
      </c>
      <c r="I404" t="s">
        <v>143</v>
      </c>
      <c r="J404" s="154">
        <v>1083856164</v>
      </c>
      <c r="K404" s="154">
        <v>1024275480</v>
      </c>
      <c r="L404" s="154">
        <v>1034068344.3099999</v>
      </c>
      <c r="M404" s="142">
        <v>8.25</v>
      </c>
    </row>
    <row r="405" spans="2:13">
      <c r="B405" s="139" t="s">
        <v>148</v>
      </c>
      <c r="C405" t="s">
        <v>871</v>
      </c>
      <c r="D405" s="23"/>
      <c r="E405" s="6" t="s">
        <v>141</v>
      </c>
      <c r="F405" s="6" t="s">
        <v>142</v>
      </c>
      <c r="G405" t="s">
        <v>878</v>
      </c>
      <c r="H405" t="s">
        <v>169</v>
      </c>
      <c r="I405" t="s">
        <v>143</v>
      </c>
      <c r="J405" s="154">
        <v>1083856164</v>
      </c>
      <c r="K405" s="154">
        <v>1024275480</v>
      </c>
      <c r="L405" s="154">
        <v>1034068344.3099999</v>
      </c>
      <c r="M405" s="142">
        <v>8.25</v>
      </c>
    </row>
    <row r="406" spans="2:13">
      <c r="B406" s="139" t="s">
        <v>148</v>
      </c>
      <c r="C406" t="s">
        <v>871</v>
      </c>
      <c r="D406" s="23"/>
      <c r="E406" s="6" t="s">
        <v>141</v>
      </c>
      <c r="F406" s="6" t="s">
        <v>142</v>
      </c>
      <c r="G406" t="s">
        <v>879</v>
      </c>
      <c r="H406" t="s">
        <v>169</v>
      </c>
      <c r="I406" t="s">
        <v>143</v>
      </c>
      <c r="J406" s="154">
        <v>1083856164</v>
      </c>
      <c r="K406" s="154">
        <v>1024275480</v>
      </c>
      <c r="L406" s="154">
        <v>1034068344.3099999</v>
      </c>
      <c r="M406" s="142">
        <v>8.25</v>
      </c>
    </row>
    <row r="407" spans="2:13">
      <c r="B407" s="139" t="s">
        <v>148</v>
      </c>
      <c r="C407" t="s">
        <v>871</v>
      </c>
      <c r="D407" s="23"/>
      <c r="E407" s="6" t="s">
        <v>141</v>
      </c>
      <c r="F407" s="6" t="s">
        <v>142</v>
      </c>
      <c r="G407" t="s">
        <v>880</v>
      </c>
      <c r="H407" t="s">
        <v>169</v>
      </c>
      <c r="I407" t="s">
        <v>143</v>
      </c>
      <c r="J407" s="154">
        <v>1083856164</v>
      </c>
      <c r="K407" s="154">
        <v>1024275480</v>
      </c>
      <c r="L407" s="154">
        <v>1034068344.3099999</v>
      </c>
      <c r="M407" s="142">
        <v>8.25</v>
      </c>
    </row>
    <row r="408" spans="2:13">
      <c r="B408" s="139" t="s">
        <v>148</v>
      </c>
      <c r="C408" t="s">
        <v>871</v>
      </c>
      <c r="D408" s="23"/>
      <c r="E408" s="6" t="s">
        <v>141</v>
      </c>
      <c r="F408" s="6" t="s">
        <v>142</v>
      </c>
      <c r="G408" t="s">
        <v>881</v>
      </c>
      <c r="H408" t="s">
        <v>169</v>
      </c>
      <c r="I408" t="s">
        <v>143</v>
      </c>
      <c r="J408" s="154">
        <v>1083856164</v>
      </c>
      <c r="K408" s="154">
        <v>1024275480</v>
      </c>
      <c r="L408" s="154">
        <v>1034068344.3099999</v>
      </c>
      <c r="M408" s="142">
        <v>8.25</v>
      </c>
    </row>
    <row r="409" spans="2:13">
      <c r="B409" s="139" t="s">
        <v>148</v>
      </c>
      <c r="C409" t="s">
        <v>871</v>
      </c>
      <c r="D409" s="23"/>
      <c r="E409" s="6" t="s">
        <v>141</v>
      </c>
      <c r="F409" s="6" t="s">
        <v>142</v>
      </c>
      <c r="G409" t="s">
        <v>882</v>
      </c>
      <c r="H409" t="s">
        <v>883</v>
      </c>
      <c r="I409" t="s">
        <v>143</v>
      </c>
      <c r="J409" s="154">
        <v>1214335616</v>
      </c>
      <c r="K409" s="154">
        <v>1025575776</v>
      </c>
      <c r="L409" s="154">
        <v>1035757080.53</v>
      </c>
      <c r="M409" s="142">
        <v>8.5500000000000007</v>
      </c>
    </row>
    <row r="410" spans="2:13">
      <c r="B410" s="139" t="s">
        <v>148</v>
      </c>
      <c r="C410" t="s">
        <v>871</v>
      </c>
      <c r="D410" s="23"/>
      <c r="E410" s="6" t="s">
        <v>141</v>
      </c>
      <c r="F410" s="6" t="s">
        <v>142</v>
      </c>
      <c r="G410" t="s">
        <v>884</v>
      </c>
      <c r="H410" t="s">
        <v>883</v>
      </c>
      <c r="I410" t="s">
        <v>143</v>
      </c>
      <c r="J410" s="154">
        <v>1214335616</v>
      </c>
      <c r="K410" s="154">
        <v>1025575776</v>
      </c>
      <c r="L410" s="154">
        <v>1035757080.53</v>
      </c>
      <c r="M410" s="142">
        <v>8.5500000000000007</v>
      </c>
    </row>
    <row r="411" spans="2:13">
      <c r="B411" s="139" t="s">
        <v>148</v>
      </c>
      <c r="C411" t="s">
        <v>871</v>
      </c>
      <c r="D411" s="23"/>
      <c r="E411" s="6" t="s">
        <v>141</v>
      </c>
      <c r="F411" s="6" t="s">
        <v>142</v>
      </c>
      <c r="G411" t="s">
        <v>885</v>
      </c>
      <c r="H411" t="s">
        <v>883</v>
      </c>
      <c r="I411" t="s">
        <v>143</v>
      </c>
      <c r="J411" s="154">
        <v>1214335616</v>
      </c>
      <c r="K411" s="154">
        <v>1025575776</v>
      </c>
      <c r="L411" s="154">
        <v>1035757080.53</v>
      </c>
      <c r="M411" s="142">
        <v>8.5500000000000007</v>
      </c>
    </row>
    <row r="412" spans="2:13">
      <c r="B412" s="139" t="s">
        <v>148</v>
      </c>
      <c r="C412" t="s">
        <v>871</v>
      </c>
      <c r="D412" s="23"/>
      <c r="E412" s="6" t="s">
        <v>141</v>
      </c>
      <c r="F412" s="6" t="s">
        <v>142</v>
      </c>
      <c r="G412" t="s">
        <v>886</v>
      </c>
      <c r="H412" t="s">
        <v>887</v>
      </c>
      <c r="I412" t="s">
        <v>143</v>
      </c>
      <c r="J412" s="154">
        <v>1214335616</v>
      </c>
      <c r="K412" s="154">
        <v>1030057462</v>
      </c>
      <c r="L412" s="154">
        <v>1035757080.53</v>
      </c>
      <c r="M412" s="142">
        <v>8.5500000000000007</v>
      </c>
    </row>
    <row r="413" spans="2:13">
      <c r="B413" s="139" t="s">
        <v>148</v>
      </c>
      <c r="C413" t="s">
        <v>871</v>
      </c>
      <c r="D413" s="23"/>
      <c r="E413" s="6" t="s">
        <v>141</v>
      </c>
      <c r="F413" s="6" t="s">
        <v>142</v>
      </c>
      <c r="G413" t="s">
        <v>888</v>
      </c>
      <c r="H413" t="s">
        <v>887</v>
      </c>
      <c r="I413" t="s">
        <v>143</v>
      </c>
      <c r="J413" s="154">
        <v>1214335616</v>
      </c>
      <c r="K413" s="154">
        <v>1036697773</v>
      </c>
      <c r="L413" s="154">
        <v>1035757081.0599999</v>
      </c>
      <c r="M413" s="142">
        <v>8.5500000000000007</v>
      </c>
    </row>
    <row r="414" spans="2:13">
      <c r="B414" s="139" t="s">
        <v>148</v>
      </c>
      <c r="C414" t="s">
        <v>871</v>
      </c>
      <c r="D414" s="23"/>
      <c r="E414" s="6" t="s">
        <v>141</v>
      </c>
      <c r="F414" s="6" t="s">
        <v>142</v>
      </c>
      <c r="G414" t="s">
        <v>889</v>
      </c>
      <c r="H414" t="s">
        <v>887</v>
      </c>
      <c r="I414" t="s">
        <v>143</v>
      </c>
      <c r="J414" s="154">
        <v>1214335616</v>
      </c>
      <c r="K414" s="154">
        <v>1037411767</v>
      </c>
      <c r="L414" s="154">
        <v>1035757081.14</v>
      </c>
      <c r="M414" s="142">
        <v>8.5500000000000007</v>
      </c>
    </row>
    <row r="415" spans="2:13">
      <c r="B415" s="139" t="s">
        <v>148</v>
      </c>
      <c r="C415" t="s">
        <v>871</v>
      </c>
      <c r="D415" s="23"/>
      <c r="E415" s="6" t="s">
        <v>141</v>
      </c>
      <c r="F415" s="6" t="s">
        <v>142</v>
      </c>
      <c r="G415" t="s">
        <v>890</v>
      </c>
      <c r="H415" t="s">
        <v>887</v>
      </c>
      <c r="I415" t="s">
        <v>143</v>
      </c>
      <c r="J415" s="154">
        <v>1172171232</v>
      </c>
      <c r="K415" s="154">
        <v>1001627726</v>
      </c>
      <c r="L415" s="154">
        <v>1035757080.77</v>
      </c>
      <c r="M415" s="142">
        <v>8.5500000000000007</v>
      </c>
    </row>
    <row r="416" spans="2:13">
      <c r="B416" s="139" t="s">
        <v>148</v>
      </c>
      <c r="C416" t="s">
        <v>871</v>
      </c>
      <c r="D416" s="23"/>
      <c r="E416" s="6" t="s">
        <v>141</v>
      </c>
      <c r="F416" s="6" t="s">
        <v>142</v>
      </c>
      <c r="G416" t="s">
        <v>891</v>
      </c>
      <c r="H416" t="s">
        <v>887</v>
      </c>
      <c r="I416" t="s">
        <v>143</v>
      </c>
      <c r="J416" s="154">
        <v>1172171232</v>
      </c>
      <c r="K416" s="154">
        <v>1001627726</v>
      </c>
      <c r="L416" s="154">
        <v>1035757080.77</v>
      </c>
      <c r="M416" s="142">
        <v>8.5500000000000007</v>
      </c>
    </row>
    <row r="417" spans="2:13">
      <c r="B417" s="139" t="s">
        <v>148</v>
      </c>
      <c r="C417" t="s">
        <v>871</v>
      </c>
      <c r="D417" s="23"/>
      <c r="E417" s="6" t="s">
        <v>141</v>
      </c>
      <c r="F417" s="6" t="s">
        <v>142</v>
      </c>
      <c r="G417" t="s">
        <v>892</v>
      </c>
      <c r="H417" t="s">
        <v>887</v>
      </c>
      <c r="I417" t="s">
        <v>143</v>
      </c>
      <c r="J417" s="154">
        <v>1172171232</v>
      </c>
      <c r="K417" s="154">
        <v>1001627726</v>
      </c>
      <c r="L417" s="154">
        <v>1035757080.77</v>
      </c>
      <c r="M417" s="142">
        <v>8.5500000000000007</v>
      </c>
    </row>
    <row r="418" spans="2:13">
      <c r="B418" s="139" t="s">
        <v>148</v>
      </c>
      <c r="C418" t="s">
        <v>871</v>
      </c>
      <c r="D418" s="23"/>
      <c r="E418" s="6" t="s">
        <v>141</v>
      </c>
      <c r="F418" s="6" t="s">
        <v>142</v>
      </c>
      <c r="G418" t="s">
        <v>893</v>
      </c>
      <c r="H418" t="s">
        <v>887</v>
      </c>
      <c r="I418" t="s">
        <v>143</v>
      </c>
      <c r="J418" s="154">
        <v>1172171232</v>
      </c>
      <c r="K418" s="154">
        <v>1001627726</v>
      </c>
      <c r="L418" s="154">
        <v>1035757080.77</v>
      </c>
      <c r="M418" s="142">
        <v>8.5500000000000007</v>
      </c>
    </row>
    <row r="419" spans="2:13">
      <c r="B419" s="139" t="s">
        <v>148</v>
      </c>
      <c r="C419" t="s">
        <v>871</v>
      </c>
      <c r="D419" s="23"/>
      <c r="E419" s="6" t="s">
        <v>141</v>
      </c>
      <c r="F419" s="6" t="s">
        <v>142</v>
      </c>
      <c r="G419" t="s">
        <v>894</v>
      </c>
      <c r="H419" t="s">
        <v>895</v>
      </c>
      <c r="I419" t="s">
        <v>143</v>
      </c>
      <c r="J419" s="154">
        <v>168975340</v>
      </c>
      <c r="K419" s="154">
        <v>163246374</v>
      </c>
      <c r="L419" s="154">
        <v>163683757.93000001</v>
      </c>
      <c r="M419" s="142">
        <v>11</v>
      </c>
    </row>
    <row r="420" spans="2:13">
      <c r="B420" s="139" t="s">
        <v>148</v>
      </c>
      <c r="C420" t="s">
        <v>871</v>
      </c>
      <c r="D420" s="23"/>
      <c r="E420" s="6" t="s">
        <v>141</v>
      </c>
      <c r="F420" s="6" t="s">
        <v>142</v>
      </c>
      <c r="G420" t="s">
        <v>896</v>
      </c>
      <c r="H420" t="s">
        <v>897</v>
      </c>
      <c r="I420" t="s">
        <v>143</v>
      </c>
      <c r="J420" s="154">
        <v>230801027</v>
      </c>
      <c r="K420" s="154">
        <v>226227637</v>
      </c>
      <c r="L420" s="154">
        <v>226810529.31</v>
      </c>
      <c r="M420" s="142">
        <v>11</v>
      </c>
    </row>
    <row r="421" spans="2:13">
      <c r="B421" s="139" t="s">
        <v>139</v>
      </c>
      <c r="C421" t="s">
        <v>898</v>
      </c>
      <c r="D421" s="23"/>
      <c r="E421" s="6" t="s">
        <v>860</v>
      </c>
      <c r="F421" s="6" t="s">
        <v>142</v>
      </c>
      <c r="G421" t="s">
        <v>899</v>
      </c>
      <c r="H421" t="s">
        <v>900</v>
      </c>
      <c r="I421" t="s">
        <v>143</v>
      </c>
      <c r="J421" s="154">
        <v>1326986306</v>
      </c>
      <c r="K421" s="154">
        <v>1000000001</v>
      </c>
      <c r="L421" s="154">
        <v>1014977651.03</v>
      </c>
      <c r="M421" s="142">
        <v>11</v>
      </c>
    </row>
    <row r="422" spans="2:13">
      <c r="B422" s="139" t="s">
        <v>139</v>
      </c>
      <c r="C422" t="s">
        <v>898</v>
      </c>
      <c r="D422" s="23"/>
      <c r="E422" s="6" t="s">
        <v>860</v>
      </c>
      <c r="F422" s="6" t="s">
        <v>142</v>
      </c>
      <c r="G422" t="s">
        <v>901</v>
      </c>
      <c r="H422" t="s">
        <v>900</v>
      </c>
      <c r="I422" t="s">
        <v>143</v>
      </c>
      <c r="J422" s="154">
        <v>1326986306</v>
      </c>
      <c r="K422" s="154">
        <v>1000000001</v>
      </c>
      <c r="L422" s="154">
        <v>1014977651.03</v>
      </c>
      <c r="M422" s="142">
        <v>11</v>
      </c>
    </row>
    <row r="423" spans="2:13">
      <c r="B423" s="139" t="s">
        <v>139</v>
      </c>
      <c r="C423" t="s">
        <v>898</v>
      </c>
      <c r="D423" s="23"/>
      <c r="E423" s="6" t="s">
        <v>860</v>
      </c>
      <c r="F423" s="6" t="s">
        <v>142</v>
      </c>
      <c r="G423" t="s">
        <v>902</v>
      </c>
      <c r="H423" t="s">
        <v>900</v>
      </c>
      <c r="I423" t="s">
        <v>143</v>
      </c>
      <c r="J423" s="154">
        <v>66349316</v>
      </c>
      <c r="K423" s="154">
        <v>49999999</v>
      </c>
      <c r="L423" s="154">
        <v>50748883.210000001</v>
      </c>
      <c r="M423" s="142">
        <v>11</v>
      </c>
    </row>
    <row r="424" spans="2:13">
      <c r="B424" s="139" t="s">
        <v>139</v>
      </c>
      <c r="C424" t="s">
        <v>898</v>
      </c>
      <c r="D424" s="23"/>
      <c r="E424" s="6" t="s">
        <v>860</v>
      </c>
      <c r="F424" s="6" t="s">
        <v>142</v>
      </c>
      <c r="G424" t="s">
        <v>903</v>
      </c>
      <c r="H424" t="s">
        <v>900</v>
      </c>
      <c r="I424" t="s">
        <v>143</v>
      </c>
      <c r="J424" s="154">
        <v>66349316</v>
      </c>
      <c r="K424" s="154">
        <v>49999999</v>
      </c>
      <c r="L424" s="154">
        <v>50748883.210000001</v>
      </c>
      <c r="M424" s="142">
        <v>11</v>
      </c>
    </row>
    <row r="425" spans="2:13">
      <c r="B425" s="139" t="s">
        <v>139</v>
      </c>
      <c r="C425" t="s">
        <v>898</v>
      </c>
      <c r="D425" s="23"/>
      <c r="E425" s="6" t="s">
        <v>860</v>
      </c>
      <c r="F425" s="6" t="s">
        <v>142</v>
      </c>
      <c r="G425" t="s">
        <v>904</v>
      </c>
      <c r="H425" t="s">
        <v>900</v>
      </c>
      <c r="I425" t="s">
        <v>143</v>
      </c>
      <c r="J425" s="154">
        <v>66349316</v>
      </c>
      <c r="K425" s="154">
        <v>49999999</v>
      </c>
      <c r="L425" s="154">
        <v>50748883.210000001</v>
      </c>
      <c r="M425" s="142">
        <v>11</v>
      </c>
    </row>
    <row r="426" spans="2:13">
      <c r="B426" s="139" t="s">
        <v>139</v>
      </c>
      <c r="C426" t="s">
        <v>898</v>
      </c>
      <c r="D426" s="23"/>
      <c r="E426" s="6" t="s">
        <v>860</v>
      </c>
      <c r="F426" s="6" t="s">
        <v>142</v>
      </c>
      <c r="G426" t="s">
        <v>905</v>
      </c>
      <c r="H426" t="s">
        <v>900</v>
      </c>
      <c r="I426" t="s">
        <v>143</v>
      </c>
      <c r="J426" s="154">
        <v>66349316</v>
      </c>
      <c r="K426" s="154">
        <v>49999999</v>
      </c>
      <c r="L426" s="154">
        <v>50748883.210000001</v>
      </c>
      <c r="M426" s="142">
        <v>11</v>
      </c>
    </row>
    <row r="427" spans="2:13">
      <c r="B427" s="139" t="s">
        <v>139</v>
      </c>
      <c r="C427" t="s">
        <v>898</v>
      </c>
      <c r="D427" s="23"/>
      <c r="E427" s="6" t="s">
        <v>860</v>
      </c>
      <c r="F427" s="6" t="s">
        <v>142</v>
      </c>
      <c r="G427" t="s">
        <v>906</v>
      </c>
      <c r="H427" t="s">
        <v>900</v>
      </c>
      <c r="I427" t="s">
        <v>143</v>
      </c>
      <c r="J427" s="154">
        <v>66349316</v>
      </c>
      <c r="K427" s="154">
        <v>49999999</v>
      </c>
      <c r="L427" s="154">
        <v>50748883.210000001</v>
      </c>
      <c r="M427" s="142">
        <v>11</v>
      </c>
    </row>
    <row r="428" spans="2:13">
      <c r="B428" s="139" t="s">
        <v>139</v>
      </c>
      <c r="C428" t="s">
        <v>898</v>
      </c>
      <c r="D428" s="23"/>
      <c r="E428" s="6" t="s">
        <v>860</v>
      </c>
      <c r="F428" s="6" t="s">
        <v>142</v>
      </c>
      <c r="G428" t="s">
        <v>907</v>
      </c>
      <c r="H428" t="s">
        <v>900</v>
      </c>
      <c r="I428" t="s">
        <v>143</v>
      </c>
      <c r="J428" s="154">
        <v>66349316</v>
      </c>
      <c r="K428" s="154">
        <v>49999999</v>
      </c>
      <c r="L428" s="154">
        <v>50748883.210000001</v>
      </c>
      <c r="M428" s="142">
        <v>11</v>
      </c>
    </row>
    <row r="429" spans="2:13">
      <c r="B429" s="139" t="s">
        <v>139</v>
      </c>
      <c r="C429" t="s">
        <v>898</v>
      </c>
      <c r="D429" s="23"/>
      <c r="E429" s="6" t="s">
        <v>860</v>
      </c>
      <c r="F429" s="6" t="s">
        <v>142</v>
      </c>
      <c r="G429" t="s">
        <v>908</v>
      </c>
      <c r="H429" t="s">
        <v>900</v>
      </c>
      <c r="I429" t="s">
        <v>143</v>
      </c>
      <c r="J429" s="154">
        <v>66349316</v>
      </c>
      <c r="K429" s="154">
        <v>49999999</v>
      </c>
      <c r="L429" s="154">
        <v>50748883.210000001</v>
      </c>
      <c r="M429" s="142">
        <v>11</v>
      </c>
    </row>
    <row r="430" spans="2:13">
      <c r="B430" s="139" t="s">
        <v>139</v>
      </c>
      <c r="C430" t="s">
        <v>898</v>
      </c>
      <c r="D430" s="23"/>
      <c r="E430" s="6" t="s">
        <v>860</v>
      </c>
      <c r="F430" s="6" t="s">
        <v>142</v>
      </c>
      <c r="G430" t="s">
        <v>909</v>
      </c>
      <c r="H430" t="s">
        <v>900</v>
      </c>
      <c r="I430" t="s">
        <v>143</v>
      </c>
      <c r="J430" s="154">
        <v>66349316</v>
      </c>
      <c r="K430" s="154">
        <v>49999999</v>
      </c>
      <c r="L430" s="154">
        <v>50748883.210000001</v>
      </c>
      <c r="M430" s="142">
        <v>11</v>
      </c>
    </row>
    <row r="431" spans="2:13">
      <c r="B431" s="139" t="s">
        <v>139</v>
      </c>
      <c r="C431" t="s">
        <v>898</v>
      </c>
      <c r="D431" s="23"/>
      <c r="E431" s="6" t="s">
        <v>860</v>
      </c>
      <c r="F431" s="6" t="s">
        <v>142</v>
      </c>
      <c r="G431" t="s">
        <v>910</v>
      </c>
      <c r="H431" t="s">
        <v>900</v>
      </c>
      <c r="I431" t="s">
        <v>143</v>
      </c>
      <c r="J431" s="154">
        <v>66349316</v>
      </c>
      <c r="K431" s="154">
        <v>49999999</v>
      </c>
      <c r="L431" s="154">
        <v>50748883.210000001</v>
      </c>
      <c r="M431" s="142">
        <v>11</v>
      </c>
    </row>
    <row r="432" spans="2:13">
      <c r="B432" s="139" t="s">
        <v>139</v>
      </c>
      <c r="C432" t="s">
        <v>898</v>
      </c>
      <c r="D432" s="23"/>
      <c r="E432" s="6" t="s">
        <v>860</v>
      </c>
      <c r="F432" s="6" t="s">
        <v>142</v>
      </c>
      <c r="G432" t="s">
        <v>911</v>
      </c>
      <c r="H432" t="s">
        <v>900</v>
      </c>
      <c r="I432" t="s">
        <v>143</v>
      </c>
      <c r="J432" s="154">
        <v>66349316</v>
      </c>
      <c r="K432" s="154">
        <v>49999999</v>
      </c>
      <c r="L432" s="154">
        <v>50748883.210000001</v>
      </c>
      <c r="M432" s="142">
        <v>11</v>
      </c>
    </row>
    <row r="433" spans="2:13">
      <c r="B433" s="139" t="s">
        <v>139</v>
      </c>
      <c r="C433" t="s">
        <v>898</v>
      </c>
      <c r="D433" s="23"/>
      <c r="E433" s="6" t="s">
        <v>860</v>
      </c>
      <c r="F433" s="6" t="s">
        <v>142</v>
      </c>
      <c r="G433" t="s">
        <v>912</v>
      </c>
      <c r="H433" t="s">
        <v>900</v>
      </c>
      <c r="I433" t="s">
        <v>143</v>
      </c>
      <c r="J433" s="154">
        <v>86254112</v>
      </c>
      <c r="K433" s="154">
        <v>65000000</v>
      </c>
      <c r="L433" s="154">
        <v>65973549.200000003</v>
      </c>
      <c r="M433" s="142">
        <v>11</v>
      </c>
    </row>
    <row r="434" spans="2:13">
      <c r="B434" s="139" t="s">
        <v>139</v>
      </c>
      <c r="C434" t="s">
        <v>677</v>
      </c>
      <c r="D434" s="23"/>
      <c r="E434" s="6" t="s">
        <v>141</v>
      </c>
      <c r="F434" s="6" t="s">
        <v>142</v>
      </c>
      <c r="G434" t="s">
        <v>356</v>
      </c>
      <c r="H434" t="s">
        <v>357</v>
      </c>
      <c r="I434" t="s">
        <v>143</v>
      </c>
      <c r="J434" s="154">
        <v>6400547944</v>
      </c>
      <c r="K434" s="154">
        <v>5145890412</v>
      </c>
      <c r="L434" s="154">
        <v>5131030227.8500004</v>
      </c>
      <c r="M434" s="142">
        <v>7.1</v>
      </c>
    </row>
    <row r="435" spans="2:13">
      <c r="B435" s="139" t="s">
        <v>139</v>
      </c>
      <c r="C435" t="s">
        <v>677</v>
      </c>
      <c r="D435" s="23"/>
      <c r="E435" s="6" t="s">
        <v>141</v>
      </c>
      <c r="F435" s="6" t="s">
        <v>142</v>
      </c>
      <c r="G435" t="s">
        <v>358</v>
      </c>
      <c r="H435" t="s">
        <v>357</v>
      </c>
      <c r="I435" t="s">
        <v>143</v>
      </c>
      <c r="J435" s="154">
        <v>6400547944</v>
      </c>
      <c r="K435" s="154">
        <v>5159506849</v>
      </c>
      <c r="L435" s="154">
        <v>5130923124.0600004</v>
      </c>
      <c r="M435" s="142">
        <v>7.1</v>
      </c>
    </row>
    <row r="436" spans="2:13">
      <c r="B436" s="139" t="s">
        <v>139</v>
      </c>
      <c r="C436" t="s">
        <v>677</v>
      </c>
      <c r="D436" s="23"/>
      <c r="E436" s="6" t="s">
        <v>141</v>
      </c>
      <c r="F436" s="6" t="s">
        <v>142</v>
      </c>
      <c r="G436" t="s">
        <v>913</v>
      </c>
      <c r="H436" t="s">
        <v>914</v>
      </c>
      <c r="I436" t="s">
        <v>143</v>
      </c>
      <c r="J436" s="154">
        <v>5450049318</v>
      </c>
      <c r="K436" s="154">
        <v>3730493225</v>
      </c>
      <c r="L436" s="154">
        <v>3821165920.27</v>
      </c>
      <c r="M436" s="142">
        <v>7.92</v>
      </c>
    </row>
    <row r="437" spans="2:13">
      <c r="B437" s="139" t="s">
        <v>139</v>
      </c>
      <c r="C437" t="s">
        <v>677</v>
      </c>
      <c r="D437" s="23"/>
      <c r="E437" s="6" t="s">
        <v>141</v>
      </c>
      <c r="F437" s="6" t="s">
        <v>142</v>
      </c>
      <c r="G437" t="s">
        <v>915</v>
      </c>
      <c r="H437" t="s">
        <v>357</v>
      </c>
      <c r="I437" t="s">
        <v>143</v>
      </c>
      <c r="J437" s="154">
        <v>241938632</v>
      </c>
      <c r="K437" s="154">
        <v>204099646</v>
      </c>
      <c r="L437" s="154">
        <v>203620038.74000001</v>
      </c>
      <c r="M437" s="142">
        <v>7.52</v>
      </c>
    </row>
    <row r="438" spans="2:13">
      <c r="B438" s="139" t="s">
        <v>139</v>
      </c>
      <c r="C438" t="s">
        <v>677</v>
      </c>
      <c r="D438" s="23"/>
      <c r="E438" s="6" t="s">
        <v>141</v>
      </c>
      <c r="F438" s="6" t="s">
        <v>142</v>
      </c>
      <c r="G438" t="s">
        <v>916</v>
      </c>
      <c r="H438" t="s">
        <v>914</v>
      </c>
      <c r="I438" t="s">
        <v>143</v>
      </c>
      <c r="J438" s="154">
        <v>1089486028</v>
      </c>
      <c r="K438" s="154">
        <v>775568025</v>
      </c>
      <c r="L438" s="154">
        <v>784707176.42999995</v>
      </c>
      <c r="M438" s="142">
        <v>7.93</v>
      </c>
    </row>
    <row r="439" spans="2:13">
      <c r="B439" s="139" t="s">
        <v>139</v>
      </c>
      <c r="C439" t="s">
        <v>677</v>
      </c>
      <c r="D439" s="23"/>
      <c r="E439" s="6" t="s">
        <v>141</v>
      </c>
      <c r="F439" s="6" t="s">
        <v>142</v>
      </c>
      <c r="G439" t="s">
        <v>917</v>
      </c>
      <c r="H439" t="s">
        <v>914</v>
      </c>
      <c r="I439" t="s">
        <v>143</v>
      </c>
      <c r="J439" s="154">
        <v>57341368</v>
      </c>
      <c r="K439" s="154">
        <v>40819371</v>
      </c>
      <c r="L439" s="154">
        <v>41300376.149999999</v>
      </c>
      <c r="M439" s="142">
        <v>7.93</v>
      </c>
    </row>
    <row r="440" spans="2:13">
      <c r="B440" s="139" t="s">
        <v>359</v>
      </c>
      <c r="C440" t="s">
        <v>678</v>
      </c>
      <c r="D440" s="23"/>
      <c r="E440" s="6" t="s">
        <v>141</v>
      </c>
      <c r="F440" s="6" t="s">
        <v>142</v>
      </c>
      <c r="G440" t="s">
        <v>362</v>
      </c>
      <c r="H440" t="s">
        <v>363</v>
      </c>
      <c r="I440" t="s">
        <v>143</v>
      </c>
      <c r="J440" s="154">
        <v>16240000000</v>
      </c>
      <c r="K440" s="154">
        <v>10247296348</v>
      </c>
      <c r="L440" s="154">
        <v>10432213492.74</v>
      </c>
      <c r="M440" s="142">
        <v>7.38</v>
      </c>
    </row>
    <row r="441" spans="2:13">
      <c r="B441" s="139" t="s">
        <v>359</v>
      </c>
      <c r="C441" t="s">
        <v>678</v>
      </c>
      <c r="D441" s="23"/>
      <c r="E441" s="6" t="s">
        <v>141</v>
      </c>
      <c r="F441" s="6" t="s">
        <v>142</v>
      </c>
      <c r="G441" t="s">
        <v>364</v>
      </c>
      <c r="H441" t="s">
        <v>363</v>
      </c>
      <c r="I441" t="s">
        <v>143</v>
      </c>
      <c r="J441" s="154">
        <v>3248000000</v>
      </c>
      <c r="K441" s="154">
        <v>2047511869</v>
      </c>
      <c r="L441" s="154">
        <v>2085065299.3399999</v>
      </c>
      <c r="M441" s="142">
        <v>7.39</v>
      </c>
    </row>
    <row r="442" spans="2:13">
      <c r="B442" s="139" t="s">
        <v>359</v>
      </c>
      <c r="C442" t="s">
        <v>678</v>
      </c>
      <c r="D442" s="23"/>
      <c r="E442" s="6" t="s">
        <v>141</v>
      </c>
      <c r="F442" s="6" t="s">
        <v>142</v>
      </c>
      <c r="G442" t="s">
        <v>365</v>
      </c>
      <c r="H442" t="s">
        <v>366</v>
      </c>
      <c r="I442" t="s">
        <v>143</v>
      </c>
      <c r="J442" s="154">
        <v>20450000000</v>
      </c>
      <c r="K442" s="154">
        <v>11506141304</v>
      </c>
      <c r="L442" s="154">
        <v>11711589767.709999</v>
      </c>
      <c r="M442" s="142">
        <v>7.5</v>
      </c>
    </row>
    <row r="443" spans="2:13">
      <c r="B443" s="139" t="s">
        <v>359</v>
      </c>
      <c r="C443" t="s">
        <v>678</v>
      </c>
      <c r="D443" s="23"/>
      <c r="E443" s="6" t="s">
        <v>141</v>
      </c>
      <c r="F443" s="6" t="s">
        <v>142</v>
      </c>
      <c r="G443" t="s">
        <v>367</v>
      </c>
      <c r="H443" t="s">
        <v>368</v>
      </c>
      <c r="I443" t="s">
        <v>143</v>
      </c>
      <c r="J443" s="154">
        <v>3786973000</v>
      </c>
      <c r="K443" s="154">
        <v>1759897080</v>
      </c>
      <c r="L443" s="154">
        <v>1726403756</v>
      </c>
      <c r="M443" s="142">
        <v>7.9</v>
      </c>
    </row>
    <row r="444" spans="2:13">
      <c r="B444" s="139" t="s">
        <v>359</v>
      </c>
      <c r="C444" t="s">
        <v>678</v>
      </c>
      <c r="D444" s="23"/>
      <c r="E444" s="6" t="s">
        <v>141</v>
      </c>
      <c r="F444" s="6" t="s">
        <v>142</v>
      </c>
      <c r="G444" t="s">
        <v>369</v>
      </c>
      <c r="H444" t="s">
        <v>366</v>
      </c>
      <c r="I444" t="s">
        <v>143</v>
      </c>
      <c r="J444" s="154">
        <v>10225000000</v>
      </c>
      <c r="K444" s="154">
        <v>5755652173</v>
      </c>
      <c r="L444" s="154">
        <v>5856030225.8500004</v>
      </c>
      <c r="M444" s="142">
        <v>7.5</v>
      </c>
    </row>
    <row r="445" spans="2:13">
      <c r="B445" s="139" t="s">
        <v>359</v>
      </c>
      <c r="C445" t="s">
        <v>678</v>
      </c>
      <c r="D445" s="23"/>
      <c r="E445" s="6" t="s">
        <v>141</v>
      </c>
      <c r="F445" s="6" t="s">
        <v>142</v>
      </c>
      <c r="G445" t="s">
        <v>370</v>
      </c>
      <c r="H445" t="s">
        <v>366</v>
      </c>
      <c r="I445" t="s">
        <v>143</v>
      </c>
      <c r="J445" s="154">
        <v>7362000000</v>
      </c>
      <c r="K445" s="154">
        <v>4145928262</v>
      </c>
      <c r="L445" s="154">
        <v>4216510712.1999998</v>
      </c>
      <c r="M445" s="142">
        <v>7.5</v>
      </c>
    </row>
    <row r="446" spans="2:13">
      <c r="B446" s="139" t="s">
        <v>359</v>
      </c>
      <c r="C446" t="s">
        <v>678</v>
      </c>
      <c r="D446" s="23"/>
      <c r="E446" s="6" t="s">
        <v>141</v>
      </c>
      <c r="F446" s="6" t="s">
        <v>142</v>
      </c>
      <c r="G446" t="s">
        <v>607</v>
      </c>
      <c r="H446" t="s">
        <v>361</v>
      </c>
      <c r="I446" t="s">
        <v>143</v>
      </c>
      <c r="J446" s="154">
        <v>384000000</v>
      </c>
      <c r="K446" s="154">
        <v>211490218</v>
      </c>
      <c r="L446" s="154">
        <v>213534398.03</v>
      </c>
      <c r="M446" s="142">
        <v>7.41</v>
      </c>
    </row>
    <row r="447" spans="2:13">
      <c r="B447" s="139" t="s">
        <v>359</v>
      </c>
      <c r="C447" t="s">
        <v>678</v>
      </c>
      <c r="D447" s="23"/>
      <c r="E447" s="6" t="s">
        <v>141</v>
      </c>
      <c r="F447" s="6" t="s">
        <v>142</v>
      </c>
      <c r="G447" t="s">
        <v>918</v>
      </c>
      <c r="H447" t="s">
        <v>361</v>
      </c>
      <c r="I447" t="s">
        <v>143</v>
      </c>
      <c r="J447" s="154">
        <v>18400000000</v>
      </c>
      <c r="K447" s="154">
        <v>10338637956</v>
      </c>
      <c r="L447" s="154">
        <v>10514087197.51</v>
      </c>
      <c r="M447" s="142">
        <v>7.63</v>
      </c>
    </row>
    <row r="448" spans="2:13">
      <c r="B448" s="139" t="s">
        <v>359</v>
      </c>
      <c r="C448" t="s">
        <v>678</v>
      </c>
      <c r="D448" s="23"/>
      <c r="E448" s="6" t="s">
        <v>141</v>
      </c>
      <c r="F448" s="6" t="s">
        <v>142</v>
      </c>
      <c r="G448" t="s">
        <v>919</v>
      </c>
      <c r="H448" t="s">
        <v>361</v>
      </c>
      <c r="I448" t="s">
        <v>143</v>
      </c>
      <c r="J448" s="154">
        <v>18400000000</v>
      </c>
      <c r="K448" s="154">
        <v>10338637956</v>
      </c>
      <c r="L448" s="154">
        <v>10514087197.51</v>
      </c>
      <c r="M448" s="142">
        <v>7.63</v>
      </c>
    </row>
    <row r="449" spans="2:13">
      <c r="B449" s="139" t="s">
        <v>148</v>
      </c>
      <c r="C449" t="s">
        <v>371</v>
      </c>
      <c r="D449" s="23"/>
      <c r="E449" s="6" t="s">
        <v>141</v>
      </c>
      <c r="F449" s="6" t="s">
        <v>142</v>
      </c>
      <c r="G449" t="s">
        <v>920</v>
      </c>
      <c r="H449" t="s">
        <v>612</v>
      </c>
      <c r="I449" t="s">
        <v>143</v>
      </c>
      <c r="J449" s="154">
        <v>1184984246</v>
      </c>
      <c r="K449" s="154">
        <v>993674323</v>
      </c>
      <c r="L449" s="154">
        <v>998335951.83000004</v>
      </c>
      <c r="M449" s="142">
        <v>8.5</v>
      </c>
    </row>
    <row r="450" spans="2:13">
      <c r="B450" s="139" t="s">
        <v>531</v>
      </c>
      <c r="C450" t="s">
        <v>371</v>
      </c>
      <c r="D450" s="23"/>
      <c r="E450" s="6" t="s">
        <v>141</v>
      </c>
      <c r="F450" s="6" t="s">
        <v>142</v>
      </c>
      <c r="G450" t="s">
        <v>921</v>
      </c>
      <c r="H450" t="s">
        <v>922</v>
      </c>
      <c r="I450" t="s">
        <v>143</v>
      </c>
      <c r="J450" s="154">
        <v>3060835624</v>
      </c>
      <c r="K450" s="154">
        <v>2008109589</v>
      </c>
      <c r="L450" s="154">
        <v>2025792173.3900001</v>
      </c>
      <c r="M450" s="142">
        <v>9.25</v>
      </c>
    </row>
    <row r="451" spans="2:13">
      <c r="B451" s="139" t="s">
        <v>148</v>
      </c>
      <c r="C451" t="s">
        <v>371</v>
      </c>
      <c r="D451" s="23"/>
      <c r="E451" s="6" t="s">
        <v>141</v>
      </c>
      <c r="F451" s="6" t="s">
        <v>142</v>
      </c>
      <c r="G451" t="s">
        <v>923</v>
      </c>
      <c r="H451" t="s">
        <v>924</v>
      </c>
      <c r="I451" t="s">
        <v>143</v>
      </c>
      <c r="J451" s="154">
        <v>3012500000</v>
      </c>
      <c r="K451" s="154">
        <v>2530566753</v>
      </c>
      <c r="L451" s="154">
        <v>2571006939</v>
      </c>
      <c r="M451" s="142">
        <v>9.6</v>
      </c>
    </row>
    <row r="452" spans="2:13">
      <c r="B452" s="139" t="s">
        <v>148</v>
      </c>
      <c r="C452" t="s">
        <v>371</v>
      </c>
      <c r="D452" s="23"/>
      <c r="E452" s="6" t="s">
        <v>141</v>
      </c>
      <c r="F452" s="6" t="s">
        <v>142</v>
      </c>
      <c r="G452" t="s">
        <v>925</v>
      </c>
      <c r="H452" t="s">
        <v>924</v>
      </c>
      <c r="I452" t="s">
        <v>143</v>
      </c>
      <c r="J452" s="154">
        <v>3012500000</v>
      </c>
      <c r="K452" s="154">
        <v>2530566753</v>
      </c>
      <c r="L452" s="154">
        <v>2571006939</v>
      </c>
      <c r="M452" s="142">
        <v>9.6</v>
      </c>
    </row>
    <row r="453" spans="2:13">
      <c r="B453" s="139" t="s">
        <v>148</v>
      </c>
      <c r="C453" t="s">
        <v>371</v>
      </c>
      <c r="D453" s="23"/>
      <c r="E453" s="6" t="s">
        <v>141</v>
      </c>
      <c r="F453" s="6" t="s">
        <v>142</v>
      </c>
      <c r="G453" t="s">
        <v>926</v>
      </c>
      <c r="H453" t="s">
        <v>924</v>
      </c>
      <c r="I453" t="s">
        <v>143</v>
      </c>
      <c r="J453" s="154">
        <v>3012500000</v>
      </c>
      <c r="K453" s="154">
        <v>2530566753</v>
      </c>
      <c r="L453" s="154">
        <v>2571006939</v>
      </c>
      <c r="M453" s="142">
        <v>9.6</v>
      </c>
    </row>
    <row r="454" spans="2:13">
      <c r="B454" s="139" t="s">
        <v>148</v>
      </c>
      <c r="C454" t="s">
        <v>371</v>
      </c>
      <c r="D454" s="23"/>
      <c r="E454" s="6" t="s">
        <v>141</v>
      </c>
      <c r="F454" s="6" t="s">
        <v>142</v>
      </c>
      <c r="G454" t="s">
        <v>927</v>
      </c>
      <c r="H454" t="s">
        <v>924</v>
      </c>
      <c r="I454" t="s">
        <v>143</v>
      </c>
      <c r="J454" s="154">
        <v>3012500000</v>
      </c>
      <c r="K454" s="154">
        <v>2530566753</v>
      </c>
      <c r="L454" s="154">
        <v>2571006939</v>
      </c>
      <c r="M454" s="142">
        <v>9.6</v>
      </c>
    </row>
    <row r="455" spans="2:13">
      <c r="B455" s="139" t="s">
        <v>148</v>
      </c>
      <c r="C455" t="s">
        <v>371</v>
      </c>
      <c r="D455" s="23"/>
      <c r="E455" s="6" t="s">
        <v>141</v>
      </c>
      <c r="F455" s="6" t="s">
        <v>142</v>
      </c>
      <c r="G455" t="s">
        <v>928</v>
      </c>
      <c r="H455" t="s">
        <v>929</v>
      </c>
      <c r="I455" t="s">
        <v>143</v>
      </c>
      <c r="J455" s="154">
        <v>657499997</v>
      </c>
      <c r="K455" s="154">
        <v>509422767</v>
      </c>
      <c r="L455" s="154">
        <v>511432129.38</v>
      </c>
      <c r="M455" s="142">
        <v>10.4</v>
      </c>
    </row>
    <row r="456" spans="2:13">
      <c r="B456" s="139" t="s">
        <v>148</v>
      </c>
      <c r="C456" t="s">
        <v>371</v>
      </c>
      <c r="D456" s="23"/>
      <c r="E456" s="6" t="s">
        <v>141</v>
      </c>
      <c r="F456" s="6" t="s">
        <v>142</v>
      </c>
      <c r="G456" t="s">
        <v>930</v>
      </c>
      <c r="H456" t="s">
        <v>929</v>
      </c>
      <c r="I456" t="s">
        <v>143</v>
      </c>
      <c r="J456" s="154">
        <v>657499997</v>
      </c>
      <c r="K456" s="154">
        <v>509422767</v>
      </c>
      <c r="L456" s="154">
        <v>511432129.38</v>
      </c>
      <c r="M456" s="142">
        <v>10.4</v>
      </c>
    </row>
    <row r="457" spans="2:13">
      <c r="B457" s="139" t="s">
        <v>148</v>
      </c>
      <c r="C457" t="s">
        <v>371</v>
      </c>
      <c r="D457" s="23"/>
      <c r="E457" s="6" t="s">
        <v>141</v>
      </c>
      <c r="F457" s="6" t="s">
        <v>142</v>
      </c>
      <c r="G457" t="s">
        <v>931</v>
      </c>
      <c r="H457" t="s">
        <v>929</v>
      </c>
      <c r="I457" t="s">
        <v>143</v>
      </c>
      <c r="J457" s="154">
        <v>657499997</v>
      </c>
      <c r="K457" s="154">
        <v>509422767</v>
      </c>
      <c r="L457" s="154">
        <v>511432129.38</v>
      </c>
      <c r="M457" s="142">
        <v>10.4</v>
      </c>
    </row>
    <row r="458" spans="2:13">
      <c r="B458" s="139" t="s">
        <v>148</v>
      </c>
      <c r="C458" t="s">
        <v>371</v>
      </c>
      <c r="D458" s="23"/>
      <c r="E458" s="6" t="s">
        <v>141</v>
      </c>
      <c r="F458" s="6" t="s">
        <v>142</v>
      </c>
      <c r="G458" t="s">
        <v>932</v>
      </c>
      <c r="H458" t="s">
        <v>929</v>
      </c>
      <c r="I458" t="s">
        <v>143</v>
      </c>
      <c r="J458" s="154">
        <v>657499997</v>
      </c>
      <c r="K458" s="154">
        <v>509422767</v>
      </c>
      <c r="L458" s="154">
        <v>511432129.38</v>
      </c>
      <c r="M458" s="142">
        <v>10.4</v>
      </c>
    </row>
    <row r="459" spans="2:13">
      <c r="B459" s="139" t="s">
        <v>148</v>
      </c>
      <c r="C459" t="s">
        <v>371</v>
      </c>
      <c r="D459" s="23"/>
      <c r="E459" s="6" t="s">
        <v>141</v>
      </c>
      <c r="F459" s="6" t="s">
        <v>142</v>
      </c>
      <c r="G459" t="s">
        <v>933</v>
      </c>
      <c r="H459" t="s">
        <v>929</v>
      </c>
      <c r="I459" t="s">
        <v>143</v>
      </c>
      <c r="J459" s="154">
        <v>657499997</v>
      </c>
      <c r="K459" s="154">
        <v>509422767</v>
      </c>
      <c r="L459" s="154">
        <v>511432129.38</v>
      </c>
      <c r="M459" s="142">
        <v>10.4</v>
      </c>
    </row>
    <row r="460" spans="2:13">
      <c r="B460" s="139" t="s">
        <v>148</v>
      </c>
      <c r="C460" t="s">
        <v>371</v>
      </c>
      <c r="D460" s="23"/>
      <c r="E460" s="6" t="s">
        <v>141</v>
      </c>
      <c r="F460" s="6" t="s">
        <v>142</v>
      </c>
      <c r="G460" t="s">
        <v>934</v>
      </c>
      <c r="H460" t="s">
        <v>935</v>
      </c>
      <c r="I460" t="s">
        <v>143</v>
      </c>
      <c r="J460" s="154">
        <v>275353143</v>
      </c>
      <c r="K460" s="154">
        <v>264690907</v>
      </c>
      <c r="L460" s="154">
        <v>265406530.91</v>
      </c>
      <c r="M460" s="142">
        <v>11</v>
      </c>
    </row>
    <row r="461" spans="2:13">
      <c r="B461" s="139" t="s">
        <v>148</v>
      </c>
      <c r="C461" t="s">
        <v>371</v>
      </c>
      <c r="D461" s="23"/>
      <c r="E461" s="6" t="s">
        <v>141</v>
      </c>
      <c r="F461" s="6" t="s">
        <v>142</v>
      </c>
      <c r="G461" t="s">
        <v>936</v>
      </c>
      <c r="H461" t="s">
        <v>929</v>
      </c>
      <c r="I461" t="s">
        <v>143</v>
      </c>
      <c r="J461" s="154">
        <v>657499997</v>
      </c>
      <c r="K461" s="154">
        <v>511084769</v>
      </c>
      <c r="L461" s="154">
        <v>511372406.52999997</v>
      </c>
      <c r="M461" s="142">
        <v>10.4</v>
      </c>
    </row>
    <row r="462" spans="2:13">
      <c r="B462" s="139" t="s">
        <v>148</v>
      </c>
      <c r="C462" t="s">
        <v>371</v>
      </c>
      <c r="D462" s="23"/>
      <c r="E462" s="6" t="s">
        <v>141</v>
      </c>
      <c r="F462" s="6" t="s">
        <v>142</v>
      </c>
      <c r="G462" t="s">
        <v>937</v>
      </c>
      <c r="H462" t="s">
        <v>929</v>
      </c>
      <c r="I462" t="s">
        <v>143</v>
      </c>
      <c r="J462" s="154">
        <v>657499997</v>
      </c>
      <c r="K462" s="154">
        <v>511084769</v>
      </c>
      <c r="L462" s="154">
        <v>511372406.52999997</v>
      </c>
      <c r="M462" s="142">
        <v>10.4</v>
      </c>
    </row>
    <row r="463" spans="2:13">
      <c r="B463" s="139" t="s">
        <v>148</v>
      </c>
      <c r="C463" t="s">
        <v>371</v>
      </c>
      <c r="D463" s="23"/>
      <c r="E463" s="6" t="s">
        <v>141</v>
      </c>
      <c r="F463" s="6" t="s">
        <v>142</v>
      </c>
      <c r="G463" t="s">
        <v>938</v>
      </c>
      <c r="H463" t="s">
        <v>929</v>
      </c>
      <c r="I463" t="s">
        <v>143</v>
      </c>
      <c r="J463" s="154">
        <v>657499997</v>
      </c>
      <c r="K463" s="154">
        <v>511084769</v>
      </c>
      <c r="L463" s="154">
        <v>511372406.52999997</v>
      </c>
      <c r="M463" s="142">
        <v>10.4</v>
      </c>
    </row>
    <row r="464" spans="2:13">
      <c r="B464" s="139" t="s">
        <v>148</v>
      </c>
      <c r="C464" t="s">
        <v>371</v>
      </c>
      <c r="D464" s="23"/>
      <c r="E464" s="6" t="s">
        <v>141</v>
      </c>
      <c r="F464" s="6" t="s">
        <v>142</v>
      </c>
      <c r="G464" t="s">
        <v>939</v>
      </c>
      <c r="H464" t="s">
        <v>929</v>
      </c>
      <c r="I464" t="s">
        <v>143</v>
      </c>
      <c r="J464" s="154">
        <v>657499997</v>
      </c>
      <c r="K464" s="154">
        <v>511084769</v>
      </c>
      <c r="L464" s="154">
        <v>511372406.52999997</v>
      </c>
      <c r="M464" s="142">
        <v>10.4</v>
      </c>
    </row>
    <row r="465" spans="2:13">
      <c r="B465" s="139" t="s">
        <v>148</v>
      </c>
      <c r="C465" t="s">
        <v>371</v>
      </c>
      <c r="D465" s="23"/>
      <c r="E465" s="6" t="s">
        <v>141</v>
      </c>
      <c r="F465" s="6" t="s">
        <v>142</v>
      </c>
      <c r="G465" t="s">
        <v>940</v>
      </c>
      <c r="H465" t="s">
        <v>929</v>
      </c>
      <c r="I465" t="s">
        <v>143</v>
      </c>
      <c r="J465" s="154">
        <v>657499997</v>
      </c>
      <c r="K465" s="154">
        <v>511084769</v>
      </c>
      <c r="L465" s="154">
        <v>511372406.52999997</v>
      </c>
      <c r="M465" s="142">
        <v>10.4</v>
      </c>
    </row>
    <row r="466" spans="2:13">
      <c r="B466" s="139" t="s">
        <v>139</v>
      </c>
      <c r="C466" t="s">
        <v>941</v>
      </c>
      <c r="D466" s="23"/>
      <c r="E466" s="6" t="s">
        <v>141</v>
      </c>
      <c r="F466" s="6" t="s">
        <v>142</v>
      </c>
      <c r="G466" t="s">
        <v>686</v>
      </c>
      <c r="H466" t="s">
        <v>378</v>
      </c>
      <c r="I466" t="s">
        <v>143</v>
      </c>
      <c r="J466" s="154">
        <v>6898027402</v>
      </c>
      <c r="K466" s="154">
        <v>5020191780</v>
      </c>
      <c r="L466" s="154">
        <v>5000923356.2299995</v>
      </c>
      <c r="M466" s="142">
        <v>6.7</v>
      </c>
    </row>
    <row r="467" spans="2:13">
      <c r="B467" s="139" t="s">
        <v>139</v>
      </c>
      <c r="C467" t="s">
        <v>941</v>
      </c>
      <c r="D467" s="23"/>
      <c r="E467" s="6" t="s">
        <v>141</v>
      </c>
      <c r="F467" s="6" t="s">
        <v>142</v>
      </c>
      <c r="G467" t="s">
        <v>379</v>
      </c>
      <c r="H467" t="s">
        <v>378</v>
      </c>
      <c r="I467" t="s">
        <v>143</v>
      </c>
      <c r="J467" s="154">
        <v>171818089</v>
      </c>
      <c r="K467" s="154">
        <v>126555092</v>
      </c>
      <c r="L467" s="154">
        <v>126023385.92</v>
      </c>
      <c r="M467" s="142">
        <v>6.7</v>
      </c>
    </row>
    <row r="468" spans="2:13">
      <c r="B468" s="139" t="s">
        <v>139</v>
      </c>
      <c r="C468" t="s">
        <v>941</v>
      </c>
      <c r="D468" s="23"/>
      <c r="E468" s="6" t="s">
        <v>141</v>
      </c>
      <c r="F468" s="6" t="s">
        <v>142</v>
      </c>
      <c r="G468" t="s">
        <v>380</v>
      </c>
      <c r="H468" t="s">
        <v>378</v>
      </c>
      <c r="I468" t="s">
        <v>143</v>
      </c>
      <c r="J468" s="154">
        <v>6818178087</v>
      </c>
      <c r="K468" s="154">
        <v>5022027394</v>
      </c>
      <c r="L468" s="154">
        <v>5000927994.71</v>
      </c>
      <c r="M468" s="142">
        <v>6.7</v>
      </c>
    </row>
    <row r="469" spans="2:13">
      <c r="B469" s="139" t="s">
        <v>139</v>
      </c>
      <c r="C469" t="s">
        <v>941</v>
      </c>
      <c r="D469" s="23"/>
      <c r="E469" s="6" t="s">
        <v>141</v>
      </c>
      <c r="F469" s="6" t="s">
        <v>142</v>
      </c>
      <c r="G469" t="s">
        <v>942</v>
      </c>
      <c r="H469" t="s">
        <v>378</v>
      </c>
      <c r="I469" t="s">
        <v>143</v>
      </c>
      <c r="J469" s="154">
        <v>12512958906</v>
      </c>
      <c r="K469" s="154">
        <v>10007342464</v>
      </c>
      <c r="L469" s="154">
        <v>10001844148.85</v>
      </c>
      <c r="M469" s="142">
        <v>6.7</v>
      </c>
    </row>
    <row r="470" spans="2:13">
      <c r="B470" s="139" t="s">
        <v>139</v>
      </c>
      <c r="C470" t="s">
        <v>941</v>
      </c>
      <c r="D470" s="23"/>
      <c r="E470" s="6" t="s">
        <v>141</v>
      </c>
      <c r="F470" s="6" t="s">
        <v>142</v>
      </c>
      <c r="G470" t="s">
        <v>943</v>
      </c>
      <c r="H470" t="s">
        <v>378</v>
      </c>
      <c r="I470" t="s">
        <v>143</v>
      </c>
      <c r="J470" s="154">
        <v>182683150</v>
      </c>
      <c r="K470" s="154">
        <v>150660825</v>
      </c>
      <c r="L470" s="154">
        <v>150027839.38</v>
      </c>
      <c r="M470" s="142">
        <v>6.7</v>
      </c>
    </row>
    <row r="471" spans="2:13">
      <c r="B471" s="139" t="s">
        <v>139</v>
      </c>
      <c r="C471" t="s">
        <v>941</v>
      </c>
      <c r="D471" s="23"/>
      <c r="E471" s="6" t="s">
        <v>141</v>
      </c>
      <c r="F471" s="6" t="s">
        <v>142</v>
      </c>
      <c r="G471" t="s">
        <v>944</v>
      </c>
      <c r="H471" t="s">
        <v>945</v>
      </c>
      <c r="I471" t="s">
        <v>143</v>
      </c>
      <c r="J471" s="154">
        <v>10082360246</v>
      </c>
      <c r="K471" s="154">
        <v>10039041096</v>
      </c>
      <c r="L471" s="154">
        <v>10002204896.299999</v>
      </c>
      <c r="M471" s="142">
        <v>7.5</v>
      </c>
    </row>
    <row r="472" spans="2:13">
      <c r="B472" s="139" t="s">
        <v>139</v>
      </c>
      <c r="C472" t="s">
        <v>941</v>
      </c>
      <c r="D472" s="23"/>
      <c r="E472" s="6" t="s">
        <v>141</v>
      </c>
      <c r="F472" s="6" t="s">
        <v>142</v>
      </c>
      <c r="G472" t="s">
        <v>946</v>
      </c>
      <c r="H472" t="s">
        <v>947</v>
      </c>
      <c r="I472" t="s">
        <v>143</v>
      </c>
      <c r="J472" s="154">
        <v>15126635860</v>
      </c>
      <c r="K472" s="154">
        <v>15061643836</v>
      </c>
      <c r="L472" s="154">
        <v>15003306477.73</v>
      </c>
      <c r="M472" s="142">
        <v>7.5</v>
      </c>
    </row>
    <row r="473" spans="2:13">
      <c r="B473" s="139" t="s">
        <v>139</v>
      </c>
      <c r="C473" t="s">
        <v>941</v>
      </c>
      <c r="D473" s="23"/>
      <c r="E473" s="6" t="s">
        <v>141</v>
      </c>
      <c r="F473" s="6" t="s">
        <v>142</v>
      </c>
      <c r="G473" t="s">
        <v>948</v>
      </c>
      <c r="H473" t="s">
        <v>741</v>
      </c>
      <c r="I473" t="s">
        <v>143</v>
      </c>
      <c r="J473" s="154">
        <v>10078173813</v>
      </c>
      <c r="K473" s="154">
        <v>10063698630</v>
      </c>
      <c r="L473" s="154">
        <v>10002088535.969999</v>
      </c>
      <c r="M473" s="142">
        <v>7.5</v>
      </c>
    </row>
    <row r="474" spans="2:13">
      <c r="B474" s="139" t="s">
        <v>139</v>
      </c>
      <c r="C474" t="s">
        <v>941</v>
      </c>
      <c r="D474" s="23"/>
      <c r="E474" s="6" t="s">
        <v>141</v>
      </c>
      <c r="F474" s="6" t="s">
        <v>142</v>
      </c>
      <c r="G474" t="s">
        <v>949</v>
      </c>
      <c r="H474" t="s">
        <v>950</v>
      </c>
      <c r="I474" t="s">
        <v>143</v>
      </c>
      <c r="J474" s="154">
        <v>10014383562</v>
      </c>
      <c r="K474" s="154">
        <v>10000000000</v>
      </c>
      <c r="L474" s="154">
        <v>10002053529.17</v>
      </c>
      <c r="M474" s="142">
        <v>7.5</v>
      </c>
    </row>
    <row r="475" spans="2:13">
      <c r="B475" s="139" t="s">
        <v>148</v>
      </c>
      <c r="C475" t="s">
        <v>381</v>
      </c>
      <c r="D475" s="23"/>
      <c r="E475" s="6" t="s">
        <v>141</v>
      </c>
      <c r="F475" s="6" t="s">
        <v>142</v>
      </c>
      <c r="G475" t="s">
        <v>438</v>
      </c>
      <c r="H475" t="s">
        <v>439</v>
      </c>
      <c r="I475" t="s">
        <v>143</v>
      </c>
      <c r="J475" s="154">
        <v>1126508218</v>
      </c>
      <c r="K475" s="154">
        <v>1013319965</v>
      </c>
      <c r="L475" s="154">
        <v>1034489841.1799999</v>
      </c>
      <c r="M475" s="142">
        <v>8.35</v>
      </c>
    </row>
    <row r="476" spans="2:13">
      <c r="B476" s="139" t="s">
        <v>148</v>
      </c>
      <c r="C476" t="s">
        <v>381</v>
      </c>
      <c r="D476" s="23"/>
      <c r="E476" s="6" t="s">
        <v>141</v>
      </c>
      <c r="F476" s="6" t="s">
        <v>142</v>
      </c>
      <c r="G476" t="s">
        <v>440</v>
      </c>
      <c r="H476" t="s">
        <v>439</v>
      </c>
      <c r="I476" t="s">
        <v>143</v>
      </c>
      <c r="J476" s="154">
        <v>1126508218</v>
      </c>
      <c r="K476" s="154">
        <v>1013319965</v>
      </c>
      <c r="L476" s="154">
        <v>1034489841.1799999</v>
      </c>
      <c r="M476" s="142">
        <v>8.35</v>
      </c>
    </row>
    <row r="477" spans="2:13">
      <c r="B477" s="139" t="s">
        <v>148</v>
      </c>
      <c r="C477" t="s">
        <v>381</v>
      </c>
      <c r="D477" s="23"/>
      <c r="E477" s="6" t="s">
        <v>141</v>
      </c>
      <c r="F477" s="6" t="s">
        <v>142</v>
      </c>
      <c r="G477" t="s">
        <v>441</v>
      </c>
      <c r="H477" t="s">
        <v>439</v>
      </c>
      <c r="I477" t="s">
        <v>143</v>
      </c>
      <c r="J477" s="154">
        <v>1126508218</v>
      </c>
      <c r="K477" s="154">
        <v>1013319965</v>
      </c>
      <c r="L477" s="154">
        <v>1034489841.1799999</v>
      </c>
      <c r="M477" s="142">
        <v>8.35</v>
      </c>
    </row>
    <row r="478" spans="2:13">
      <c r="B478" s="139" t="s">
        <v>148</v>
      </c>
      <c r="C478" t="s">
        <v>381</v>
      </c>
      <c r="D478" s="23"/>
      <c r="E478" s="6" t="s">
        <v>141</v>
      </c>
      <c r="F478" s="6" t="s">
        <v>142</v>
      </c>
      <c r="G478" t="s">
        <v>442</v>
      </c>
      <c r="H478" t="s">
        <v>439</v>
      </c>
      <c r="I478" t="s">
        <v>143</v>
      </c>
      <c r="J478" s="154">
        <v>1126508218</v>
      </c>
      <c r="K478" s="154">
        <v>1013319965</v>
      </c>
      <c r="L478" s="154">
        <v>1034489841.1799999</v>
      </c>
      <c r="M478" s="142">
        <v>8.35</v>
      </c>
    </row>
    <row r="479" spans="2:13">
      <c r="B479" s="139" t="s">
        <v>148</v>
      </c>
      <c r="C479" t="s">
        <v>381</v>
      </c>
      <c r="D479" s="23"/>
      <c r="E479" s="6" t="s">
        <v>141</v>
      </c>
      <c r="F479" s="6" t="s">
        <v>142</v>
      </c>
      <c r="G479" t="s">
        <v>443</v>
      </c>
      <c r="H479" t="s">
        <v>439</v>
      </c>
      <c r="I479" t="s">
        <v>143</v>
      </c>
      <c r="J479" s="154">
        <v>1126508218</v>
      </c>
      <c r="K479" s="154">
        <v>1013319965</v>
      </c>
      <c r="L479" s="154">
        <v>1034489841.1799999</v>
      </c>
      <c r="M479" s="142">
        <v>8.35</v>
      </c>
    </row>
    <row r="480" spans="2:13">
      <c r="B480" s="139" t="s">
        <v>148</v>
      </c>
      <c r="C480" t="s">
        <v>381</v>
      </c>
      <c r="D480" s="23"/>
      <c r="E480" s="6" t="s">
        <v>141</v>
      </c>
      <c r="F480" s="6" t="s">
        <v>142</v>
      </c>
      <c r="G480" t="s">
        <v>444</v>
      </c>
      <c r="H480" t="s">
        <v>439</v>
      </c>
      <c r="I480" t="s">
        <v>143</v>
      </c>
      <c r="J480" s="154">
        <v>1126508218</v>
      </c>
      <c r="K480" s="154">
        <v>1013319965</v>
      </c>
      <c r="L480" s="154">
        <v>1034489841.1799999</v>
      </c>
      <c r="M480" s="142">
        <v>8.35</v>
      </c>
    </row>
    <row r="481" spans="2:13">
      <c r="B481" s="139" t="s">
        <v>148</v>
      </c>
      <c r="C481" t="s">
        <v>381</v>
      </c>
      <c r="D481" s="23"/>
      <c r="E481" s="6" t="s">
        <v>141</v>
      </c>
      <c r="F481" s="6" t="s">
        <v>142</v>
      </c>
      <c r="G481" t="s">
        <v>445</v>
      </c>
      <c r="H481" t="s">
        <v>439</v>
      </c>
      <c r="I481" t="s">
        <v>143</v>
      </c>
      <c r="J481" s="154">
        <v>1126508218</v>
      </c>
      <c r="K481" s="154">
        <v>1013319965</v>
      </c>
      <c r="L481" s="154">
        <v>1034489841.1799999</v>
      </c>
      <c r="M481" s="142">
        <v>8.35</v>
      </c>
    </row>
    <row r="482" spans="2:13">
      <c r="B482" s="139" t="s">
        <v>148</v>
      </c>
      <c r="C482" t="s">
        <v>381</v>
      </c>
      <c r="D482" s="23"/>
      <c r="E482" s="6" t="s">
        <v>141</v>
      </c>
      <c r="F482" s="6" t="s">
        <v>142</v>
      </c>
      <c r="G482" t="s">
        <v>445</v>
      </c>
      <c r="H482" t="s">
        <v>439</v>
      </c>
      <c r="I482" t="s">
        <v>143</v>
      </c>
      <c r="J482" s="154">
        <v>1126508218</v>
      </c>
      <c r="K482" s="154">
        <v>1013319965</v>
      </c>
      <c r="L482" s="154">
        <v>1034489841.1799999</v>
      </c>
      <c r="M482" s="142">
        <v>8.35</v>
      </c>
    </row>
    <row r="483" spans="2:13">
      <c r="B483" s="139" t="s">
        <v>148</v>
      </c>
      <c r="C483" t="s">
        <v>381</v>
      </c>
      <c r="D483" s="23"/>
      <c r="E483" s="6" t="s">
        <v>141</v>
      </c>
      <c r="F483" s="6" t="s">
        <v>142</v>
      </c>
      <c r="G483" t="s">
        <v>446</v>
      </c>
      <c r="H483" t="s">
        <v>439</v>
      </c>
      <c r="I483" t="s">
        <v>143</v>
      </c>
      <c r="J483" s="154">
        <v>1126508218</v>
      </c>
      <c r="K483" s="154">
        <v>1013319965</v>
      </c>
      <c r="L483" s="154">
        <v>1034489841.1799999</v>
      </c>
      <c r="M483" s="142">
        <v>8.35</v>
      </c>
    </row>
    <row r="484" spans="2:13">
      <c r="B484" s="139" t="s">
        <v>148</v>
      </c>
      <c r="C484" t="s">
        <v>381</v>
      </c>
      <c r="D484" s="23"/>
      <c r="E484" s="6" t="s">
        <v>141</v>
      </c>
      <c r="F484" s="6" t="s">
        <v>142</v>
      </c>
      <c r="G484" t="s">
        <v>447</v>
      </c>
      <c r="H484" t="s">
        <v>439</v>
      </c>
      <c r="I484" t="s">
        <v>143</v>
      </c>
      <c r="J484" s="154">
        <v>1126508218</v>
      </c>
      <c r="K484" s="154">
        <v>1013319965</v>
      </c>
      <c r="L484" s="154">
        <v>1034489841.1799999</v>
      </c>
      <c r="M484" s="142">
        <v>8.35</v>
      </c>
    </row>
    <row r="485" spans="2:13">
      <c r="B485" s="139" t="s">
        <v>148</v>
      </c>
      <c r="C485" t="s">
        <v>381</v>
      </c>
      <c r="D485" s="23"/>
      <c r="E485" s="6" t="s">
        <v>141</v>
      </c>
      <c r="F485" s="6" t="s">
        <v>142</v>
      </c>
      <c r="G485" t="s">
        <v>951</v>
      </c>
      <c r="H485" t="s">
        <v>487</v>
      </c>
      <c r="I485" t="s">
        <v>143</v>
      </c>
      <c r="J485" s="154">
        <v>1661397260</v>
      </c>
      <c r="K485" s="154">
        <v>1541033835</v>
      </c>
      <c r="L485" s="154">
        <v>1535737775.6300001</v>
      </c>
      <c r="M485" s="142">
        <v>10.6</v>
      </c>
    </row>
    <row r="486" spans="2:13">
      <c r="B486" s="139" t="s">
        <v>148</v>
      </c>
      <c r="C486" t="s">
        <v>381</v>
      </c>
      <c r="D486" s="23"/>
      <c r="E486" s="6" t="s">
        <v>141</v>
      </c>
      <c r="F486" s="6" t="s">
        <v>142</v>
      </c>
      <c r="G486" t="s">
        <v>952</v>
      </c>
      <c r="H486" t="s">
        <v>953</v>
      </c>
      <c r="I486" t="s">
        <v>143</v>
      </c>
      <c r="J486" s="154">
        <v>161119008</v>
      </c>
      <c r="K486" s="154">
        <v>151864281</v>
      </c>
      <c r="L486" s="154">
        <v>150932605.30000001</v>
      </c>
      <c r="M486" s="142">
        <v>9.75</v>
      </c>
    </row>
    <row r="487" spans="2:13">
      <c r="B487" s="139" t="s">
        <v>148</v>
      </c>
      <c r="C487" t="s">
        <v>381</v>
      </c>
      <c r="D487" s="23"/>
      <c r="E487" s="6" t="s">
        <v>141</v>
      </c>
      <c r="F487" s="6" t="s">
        <v>142</v>
      </c>
      <c r="G487" t="s">
        <v>954</v>
      </c>
      <c r="H487" t="s">
        <v>953</v>
      </c>
      <c r="I487" t="s">
        <v>143</v>
      </c>
      <c r="J487" s="154">
        <v>161119008</v>
      </c>
      <c r="K487" s="154">
        <v>151864281</v>
      </c>
      <c r="L487" s="154">
        <v>150932605.30000001</v>
      </c>
      <c r="M487" s="142">
        <v>9.75</v>
      </c>
    </row>
    <row r="488" spans="2:13">
      <c r="B488" s="139" t="s">
        <v>148</v>
      </c>
      <c r="C488" t="s">
        <v>381</v>
      </c>
      <c r="D488" s="23"/>
      <c r="E488" s="6" t="s">
        <v>141</v>
      </c>
      <c r="F488" s="6" t="s">
        <v>142</v>
      </c>
      <c r="G488" t="s">
        <v>955</v>
      </c>
      <c r="H488" t="s">
        <v>953</v>
      </c>
      <c r="I488" t="s">
        <v>143</v>
      </c>
      <c r="J488" s="154">
        <v>161119008</v>
      </c>
      <c r="K488" s="154">
        <v>151864281</v>
      </c>
      <c r="L488" s="154">
        <v>150932605.30000001</v>
      </c>
      <c r="M488" s="142">
        <v>9.75</v>
      </c>
    </row>
    <row r="489" spans="2:13">
      <c r="B489" s="139" t="s">
        <v>148</v>
      </c>
      <c r="C489" t="s">
        <v>381</v>
      </c>
      <c r="D489" s="23"/>
      <c r="E489" s="6" t="s">
        <v>141</v>
      </c>
      <c r="F489" s="6" t="s">
        <v>142</v>
      </c>
      <c r="G489" t="s">
        <v>956</v>
      </c>
      <c r="H489" t="s">
        <v>953</v>
      </c>
      <c r="I489" t="s">
        <v>143</v>
      </c>
      <c r="J489" s="154">
        <v>161119008</v>
      </c>
      <c r="K489" s="154">
        <v>151864281</v>
      </c>
      <c r="L489" s="154">
        <v>150932605.30000001</v>
      </c>
      <c r="M489" s="142">
        <v>9.75</v>
      </c>
    </row>
    <row r="490" spans="2:13">
      <c r="B490" s="139" t="s">
        <v>148</v>
      </c>
      <c r="C490" t="s">
        <v>381</v>
      </c>
      <c r="D490" s="23"/>
      <c r="E490" s="6" t="s">
        <v>141</v>
      </c>
      <c r="F490" s="6" t="s">
        <v>142</v>
      </c>
      <c r="G490" t="s">
        <v>957</v>
      </c>
      <c r="H490" t="s">
        <v>953</v>
      </c>
      <c r="I490" t="s">
        <v>143</v>
      </c>
      <c r="J490" s="154">
        <v>161119008</v>
      </c>
      <c r="K490" s="154">
        <v>151864281</v>
      </c>
      <c r="L490" s="154">
        <v>150932605.30000001</v>
      </c>
      <c r="M490" s="142">
        <v>9.75</v>
      </c>
    </row>
    <row r="491" spans="2:13">
      <c r="B491" s="139" t="s">
        <v>148</v>
      </c>
      <c r="C491" t="s">
        <v>381</v>
      </c>
      <c r="D491" s="23"/>
      <c r="E491" s="6" t="s">
        <v>141</v>
      </c>
      <c r="F491" s="6" t="s">
        <v>142</v>
      </c>
      <c r="G491" t="s">
        <v>958</v>
      </c>
      <c r="H491" t="s">
        <v>953</v>
      </c>
      <c r="I491" t="s">
        <v>143</v>
      </c>
      <c r="J491" s="154">
        <v>161119008</v>
      </c>
      <c r="K491" s="154">
        <v>151864281</v>
      </c>
      <c r="L491" s="154">
        <v>150932605.30000001</v>
      </c>
      <c r="M491" s="142">
        <v>9.75</v>
      </c>
    </row>
    <row r="492" spans="2:13">
      <c r="B492" s="139" t="s">
        <v>148</v>
      </c>
      <c r="C492" t="s">
        <v>381</v>
      </c>
      <c r="D492" s="23"/>
      <c r="E492" s="6" t="s">
        <v>141</v>
      </c>
      <c r="F492" s="6" t="s">
        <v>142</v>
      </c>
      <c r="G492" t="s">
        <v>959</v>
      </c>
      <c r="H492" t="s">
        <v>953</v>
      </c>
      <c r="I492" t="s">
        <v>143</v>
      </c>
      <c r="J492" s="154">
        <v>161119008</v>
      </c>
      <c r="K492" s="154">
        <v>151864281</v>
      </c>
      <c r="L492" s="154">
        <v>150932605.30000001</v>
      </c>
      <c r="M492" s="142">
        <v>9.75</v>
      </c>
    </row>
    <row r="493" spans="2:13">
      <c r="B493" s="139" t="s">
        <v>148</v>
      </c>
      <c r="C493" t="s">
        <v>381</v>
      </c>
      <c r="D493" s="23"/>
      <c r="E493" s="6" t="s">
        <v>141</v>
      </c>
      <c r="F493" s="6" t="s">
        <v>142</v>
      </c>
      <c r="G493" t="s">
        <v>960</v>
      </c>
      <c r="H493" t="s">
        <v>953</v>
      </c>
      <c r="I493" t="s">
        <v>143</v>
      </c>
      <c r="J493" s="154">
        <v>161119008</v>
      </c>
      <c r="K493" s="154">
        <v>151864281</v>
      </c>
      <c r="L493" s="154">
        <v>150932605.30000001</v>
      </c>
      <c r="M493" s="142">
        <v>9.75</v>
      </c>
    </row>
    <row r="494" spans="2:13">
      <c r="B494" s="139" t="s">
        <v>148</v>
      </c>
      <c r="C494" t="s">
        <v>381</v>
      </c>
      <c r="D494" s="23"/>
      <c r="E494" s="6" t="s">
        <v>141</v>
      </c>
      <c r="F494" s="6" t="s">
        <v>142</v>
      </c>
      <c r="G494" t="s">
        <v>961</v>
      </c>
      <c r="H494" t="s">
        <v>953</v>
      </c>
      <c r="I494" t="s">
        <v>143</v>
      </c>
      <c r="J494" s="154">
        <v>161119008</v>
      </c>
      <c r="K494" s="154">
        <v>151864281</v>
      </c>
      <c r="L494" s="154">
        <v>150932605.30000001</v>
      </c>
      <c r="M494" s="142">
        <v>9.75</v>
      </c>
    </row>
    <row r="495" spans="2:13">
      <c r="B495" s="139" t="s">
        <v>148</v>
      </c>
      <c r="C495" t="s">
        <v>381</v>
      </c>
      <c r="D495" s="23"/>
      <c r="E495" s="6" t="s">
        <v>141</v>
      </c>
      <c r="F495" s="6" t="s">
        <v>142</v>
      </c>
      <c r="G495" t="s">
        <v>962</v>
      </c>
      <c r="H495" t="s">
        <v>953</v>
      </c>
      <c r="I495" t="s">
        <v>143</v>
      </c>
      <c r="J495" s="154">
        <v>161119008</v>
      </c>
      <c r="K495" s="154">
        <v>151864281</v>
      </c>
      <c r="L495" s="154">
        <v>150932605.30000001</v>
      </c>
      <c r="M495" s="142">
        <v>9.75</v>
      </c>
    </row>
    <row r="496" spans="2:13">
      <c r="B496" s="139" t="s">
        <v>148</v>
      </c>
      <c r="C496" t="s">
        <v>381</v>
      </c>
      <c r="D496" s="23"/>
      <c r="E496" s="6" t="s">
        <v>141</v>
      </c>
      <c r="F496" s="6" t="s">
        <v>142</v>
      </c>
      <c r="G496" t="s">
        <v>963</v>
      </c>
      <c r="H496" t="s">
        <v>953</v>
      </c>
      <c r="I496" t="s">
        <v>143</v>
      </c>
      <c r="J496" s="154">
        <v>161119008</v>
      </c>
      <c r="K496" s="154">
        <v>151864281</v>
      </c>
      <c r="L496" s="154">
        <v>150932605.30000001</v>
      </c>
      <c r="M496" s="142">
        <v>9.75</v>
      </c>
    </row>
    <row r="497" spans="2:13">
      <c r="B497" s="139" t="s">
        <v>148</v>
      </c>
      <c r="C497" t="s">
        <v>381</v>
      </c>
      <c r="D497" s="23"/>
      <c r="E497" s="6" t="s">
        <v>141</v>
      </c>
      <c r="F497" s="6" t="s">
        <v>142</v>
      </c>
      <c r="G497" t="s">
        <v>964</v>
      </c>
      <c r="H497" t="s">
        <v>953</v>
      </c>
      <c r="I497" t="s">
        <v>143</v>
      </c>
      <c r="J497" s="154">
        <v>161119008</v>
      </c>
      <c r="K497" s="154">
        <v>151864281</v>
      </c>
      <c r="L497" s="154">
        <v>150932605.30000001</v>
      </c>
      <c r="M497" s="142">
        <v>9.75</v>
      </c>
    </row>
    <row r="498" spans="2:13">
      <c r="B498" s="139" t="s">
        <v>148</v>
      </c>
      <c r="C498" t="s">
        <v>381</v>
      </c>
      <c r="D498" s="23"/>
      <c r="E498" s="6" t="s">
        <v>141</v>
      </c>
      <c r="F498" s="6" t="s">
        <v>142</v>
      </c>
      <c r="G498" t="s">
        <v>964</v>
      </c>
      <c r="H498" t="s">
        <v>953</v>
      </c>
      <c r="I498" t="s">
        <v>143</v>
      </c>
      <c r="J498" s="154">
        <v>161119008</v>
      </c>
      <c r="K498" s="154">
        <v>151864281</v>
      </c>
      <c r="L498" s="154">
        <v>150932605.30000001</v>
      </c>
      <c r="M498" s="142">
        <v>9.75</v>
      </c>
    </row>
    <row r="499" spans="2:13">
      <c r="B499" s="139" t="s">
        <v>148</v>
      </c>
      <c r="C499" t="s">
        <v>381</v>
      </c>
      <c r="D499" s="23"/>
      <c r="E499" s="6" t="s">
        <v>141</v>
      </c>
      <c r="F499" s="6" t="s">
        <v>142</v>
      </c>
      <c r="G499" t="s">
        <v>965</v>
      </c>
      <c r="H499" t="s">
        <v>953</v>
      </c>
      <c r="I499" t="s">
        <v>143</v>
      </c>
      <c r="J499" s="154">
        <v>161119008</v>
      </c>
      <c r="K499" s="154">
        <v>151864281</v>
      </c>
      <c r="L499" s="154">
        <v>150932605.30000001</v>
      </c>
      <c r="M499" s="142">
        <v>9.75</v>
      </c>
    </row>
    <row r="500" spans="2:13">
      <c r="B500" s="139" t="s">
        <v>148</v>
      </c>
      <c r="C500" t="s">
        <v>381</v>
      </c>
      <c r="D500" s="23"/>
      <c r="E500" s="6" t="s">
        <v>141</v>
      </c>
      <c r="F500" s="6" t="s">
        <v>142</v>
      </c>
      <c r="G500" t="s">
        <v>966</v>
      </c>
      <c r="H500" t="s">
        <v>953</v>
      </c>
      <c r="I500" t="s">
        <v>143</v>
      </c>
      <c r="J500" s="154">
        <v>161119008</v>
      </c>
      <c r="K500" s="154">
        <v>151864281</v>
      </c>
      <c r="L500" s="154">
        <v>150932605.30000001</v>
      </c>
      <c r="M500" s="142">
        <v>9.75</v>
      </c>
    </row>
    <row r="501" spans="2:13">
      <c r="B501" s="139" t="s">
        <v>148</v>
      </c>
      <c r="C501" t="s">
        <v>381</v>
      </c>
      <c r="D501" s="23"/>
      <c r="E501" s="6" t="s">
        <v>141</v>
      </c>
      <c r="F501" s="6" t="s">
        <v>142</v>
      </c>
      <c r="G501" t="s">
        <v>967</v>
      </c>
      <c r="H501" t="s">
        <v>953</v>
      </c>
      <c r="I501" t="s">
        <v>143</v>
      </c>
      <c r="J501" s="154">
        <v>161119008</v>
      </c>
      <c r="K501" s="154">
        <v>151864281</v>
      </c>
      <c r="L501" s="154">
        <v>150932605.30000001</v>
      </c>
      <c r="M501" s="142">
        <v>9.75</v>
      </c>
    </row>
    <row r="502" spans="2:13">
      <c r="B502" s="139" t="s">
        <v>148</v>
      </c>
      <c r="C502" t="s">
        <v>381</v>
      </c>
      <c r="D502" s="23"/>
      <c r="E502" s="6" t="s">
        <v>141</v>
      </c>
      <c r="F502" s="6" t="s">
        <v>142</v>
      </c>
      <c r="G502" t="s">
        <v>968</v>
      </c>
      <c r="H502" t="s">
        <v>953</v>
      </c>
      <c r="I502" t="s">
        <v>143</v>
      </c>
      <c r="J502" s="154">
        <v>161119008</v>
      </c>
      <c r="K502" s="154">
        <v>151864281</v>
      </c>
      <c r="L502" s="154">
        <v>150932605.30000001</v>
      </c>
      <c r="M502" s="142">
        <v>9.75</v>
      </c>
    </row>
    <row r="503" spans="2:13">
      <c r="B503" s="139" t="s">
        <v>148</v>
      </c>
      <c r="C503" t="s">
        <v>381</v>
      </c>
      <c r="D503" s="23"/>
      <c r="E503" s="6" t="s">
        <v>141</v>
      </c>
      <c r="F503" s="6" t="s">
        <v>142</v>
      </c>
      <c r="G503" t="s">
        <v>969</v>
      </c>
      <c r="H503" t="s">
        <v>953</v>
      </c>
      <c r="I503" t="s">
        <v>143</v>
      </c>
      <c r="J503" s="154">
        <v>161119008</v>
      </c>
      <c r="K503" s="154">
        <v>151864281</v>
      </c>
      <c r="L503" s="154">
        <v>150932605.30000001</v>
      </c>
      <c r="M503" s="142">
        <v>9.75</v>
      </c>
    </row>
    <row r="504" spans="2:13">
      <c r="B504" s="139" t="s">
        <v>148</v>
      </c>
      <c r="C504" t="s">
        <v>381</v>
      </c>
      <c r="D504" s="23"/>
      <c r="E504" s="6" t="s">
        <v>141</v>
      </c>
      <c r="F504" s="6" t="s">
        <v>142</v>
      </c>
      <c r="G504" t="s">
        <v>970</v>
      </c>
      <c r="H504" t="s">
        <v>953</v>
      </c>
      <c r="I504" t="s">
        <v>143</v>
      </c>
      <c r="J504" s="154">
        <v>161119008</v>
      </c>
      <c r="K504" s="154">
        <v>151864281</v>
      </c>
      <c r="L504" s="154">
        <v>150932605.30000001</v>
      </c>
      <c r="M504" s="142">
        <v>9.75</v>
      </c>
    </row>
    <row r="505" spans="2:13">
      <c r="B505" s="139" t="s">
        <v>148</v>
      </c>
      <c r="C505" t="s">
        <v>381</v>
      </c>
      <c r="D505" s="23"/>
      <c r="E505" s="6" t="s">
        <v>141</v>
      </c>
      <c r="F505" s="6" t="s">
        <v>142</v>
      </c>
      <c r="G505" t="s">
        <v>971</v>
      </c>
      <c r="H505" t="s">
        <v>953</v>
      </c>
      <c r="I505" t="s">
        <v>143</v>
      </c>
      <c r="J505" s="154">
        <v>161119008</v>
      </c>
      <c r="K505" s="154">
        <v>151864281</v>
      </c>
      <c r="L505" s="154">
        <v>150932605.30000001</v>
      </c>
      <c r="M505" s="142">
        <v>9.75</v>
      </c>
    </row>
    <row r="506" spans="2:13">
      <c r="B506" s="139" t="s">
        <v>148</v>
      </c>
      <c r="C506" t="s">
        <v>381</v>
      </c>
      <c r="D506" s="23"/>
      <c r="E506" s="6" t="s">
        <v>141</v>
      </c>
      <c r="F506" s="6" t="s">
        <v>142</v>
      </c>
      <c r="G506" t="s">
        <v>972</v>
      </c>
      <c r="H506" t="s">
        <v>973</v>
      </c>
      <c r="I506" t="s">
        <v>143</v>
      </c>
      <c r="J506" s="154">
        <v>1166151600</v>
      </c>
      <c r="K506" s="154">
        <v>996552144</v>
      </c>
      <c r="L506" s="154">
        <v>1018887616.34</v>
      </c>
      <c r="M506" s="142">
        <v>9.3000000000000007</v>
      </c>
    </row>
    <row r="507" spans="2:13">
      <c r="B507" s="139" t="s">
        <v>148</v>
      </c>
      <c r="C507" t="s">
        <v>381</v>
      </c>
      <c r="D507" s="23"/>
      <c r="E507" s="6" t="s">
        <v>141</v>
      </c>
      <c r="F507" s="6" t="s">
        <v>142</v>
      </c>
      <c r="G507" t="s">
        <v>974</v>
      </c>
      <c r="H507" t="s">
        <v>973</v>
      </c>
      <c r="I507" t="s">
        <v>143</v>
      </c>
      <c r="J507" s="154">
        <v>1166151600</v>
      </c>
      <c r="K507" s="154">
        <v>996552144</v>
      </c>
      <c r="L507" s="154">
        <v>1018887616.34</v>
      </c>
      <c r="M507" s="142">
        <v>9.3000000000000007</v>
      </c>
    </row>
    <row r="508" spans="2:13">
      <c r="B508" s="139" t="s">
        <v>148</v>
      </c>
      <c r="C508" t="s">
        <v>381</v>
      </c>
      <c r="D508" s="23"/>
      <c r="E508" s="6" t="s">
        <v>141</v>
      </c>
      <c r="F508" s="6" t="s">
        <v>142</v>
      </c>
      <c r="G508" t="s">
        <v>975</v>
      </c>
      <c r="H508" t="s">
        <v>373</v>
      </c>
      <c r="I508" t="s">
        <v>143</v>
      </c>
      <c r="J508" s="154">
        <v>714883151</v>
      </c>
      <c r="K508" s="154">
        <v>696836819</v>
      </c>
      <c r="L508" s="154">
        <v>698703844.88</v>
      </c>
      <c r="M508" s="142">
        <v>11</v>
      </c>
    </row>
    <row r="509" spans="2:13">
      <c r="B509" s="139" t="s">
        <v>148</v>
      </c>
      <c r="C509" t="s">
        <v>381</v>
      </c>
      <c r="D509" s="23"/>
      <c r="E509" s="6" t="s">
        <v>141</v>
      </c>
      <c r="F509" s="6" t="s">
        <v>142</v>
      </c>
      <c r="G509" t="s">
        <v>976</v>
      </c>
      <c r="H509" t="s">
        <v>977</v>
      </c>
      <c r="I509" t="s">
        <v>143</v>
      </c>
      <c r="J509" s="154">
        <v>112287670</v>
      </c>
      <c r="K509" s="154">
        <v>99731287</v>
      </c>
      <c r="L509" s="154">
        <v>99998494.760000005</v>
      </c>
      <c r="M509" s="142">
        <v>11</v>
      </c>
    </row>
    <row r="510" spans="2:13">
      <c r="B510" s="139" t="s">
        <v>148</v>
      </c>
      <c r="C510" t="s">
        <v>448</v>
      </c>
      <c r="D510" s="23" t="s">
        <v>1063</v>
      </c>
      <c r="E510" s="6" t="s">
        <v>141</v>
      </c>
      <c r="F510" s="6" t="s">
        <v>142</v>
      </c>
      <c r="G510" t="s">
        <v>978</v>
      </c>
      <c r="H510" t="s">
        <v>979</v>
      </c>
      <c r="I510" t="s">
        <v>143</v>
      </c>
      <c r="J510" s="154">
        <v>1090246575</v>
      </c>
      <c r="K510" s="154">
        <v>1001233850</v>
      </c>
      <c r="L510" s="154">
        <v>1079110101.8699999</v>
      </c>
      <c r="M510" s="142">
        <v>8.89</v>
      </c>
    </row>
    <row r="511" spans="2:13">
      <c r="B511" s="139" t="s">
        <v>148</v>
      </c>
      <c r="C511" t="s">
        <v>448</v>
      </c>
      <c r="D511" s="23" t="s">
        <v>1063</v>
      </c>
      <c r="E511" s="6" t="s">
        <v>141</v>
      </c>
      <c r="F511" s="6" t="s">
        <v>142</v>
      </c>
      <c r="G511" t="s">
        <v>980</v>
      </c>
      <c r="H511" t="s">
        <v>979</v>
      </c>
      <c r="I511" t="s">
        <v>143</v>
      </c>
      <c r="J511" s="154">
        <v>1090246575</v>
      </c>
      <c r="K511" s="154">
        <v>1001233850</v>
      </c>
      <c r="L511" s="154">
        <v>1079110101.8699999</v>
      </c>
      <c r="M511" s="142">
        <v>8.89</v>
      </c>
    </row>
    <row r="512" spans="2:13">
      <c r="B512" s="139" t="s">
        <v>148</v>
      </c>
      <c r="C512" t="s">
        <v>448</v>
      </c>
      <c r="D512" s="23" t="s">
        <v>1063</v>
      </c>
      <c r="E512" s="6" t="s">
        <v>141</v>
      </c>
      <c r="F512" s="6" t="s">
        <v>142</v>
      </c>
      <c r="G512" t="s">
        <v>981</v>
      </c>
      <c r="H512" t="s">
        <v>979</v>
      </c>
      <c r="I512" t="s">
        <v>143</v>
      </c>
      <c r="J512" s="154">
        <v>1090246575</v>
      </c>
      <c r="K512" s="154">
        <v>1001233850</v>
      </c>
      <c r="L512" s="154">
        <v>1079110101.8699999</v>
      </c>
      <c r="M512" s="142">
        <v>8.89</v>
      </c>
    </row>
    <row r="513" spans="2:13">
      <c r="B513" s="139" t="s">
        <v>148</v>
      </c>
      <c r="C513" t="s">
        <v>448</v>
      </c>
      <c r="D513" s="23" t="s">
        <v>1063</v>
      </c>
      <c r="E513" s="6" t="s">
        <v>141</v>
      </c>
      <c r="F513" s="6" t="s">
        <v>142</v>
      </c>
      <c r="G513" t="s">
        <v>982</v>
      </c>
      <c r="H513" t="s">
        <v>979</v>
      </c>
      <c r="I513" t="s">
        <v>143</v>
      </c>
      <c r="J513" s="154">
        <v>1090246575</v>
      </c>
      <c r="K513" s="154">
        <v>1001233850</v>
      </c>
      <c r="L513" s="154">
        <v>1079110101.8699999</v>
      </c>
      <c r="M513" s="142">
        <v>8.89</v>
      </c>
    </row>
    <row r="514" spans="2:13">
      <c r="B514" s="139" t="s">
        <v>148</v>
      </c>
      <c r="C514" t="s">
        <v>448</v>
      </c>
      <c r="D514" s="23" t="s">
        <v>1063</v>
      </c>
      <c r="E514" s="6" t="s">
        <v>141</v>
      </c>
      <c r="F514" s="6" t="s">
        <v>142</v>
      </c>
      <c r="G514" t="s">
        <v>983</v>
      </c>
      <c r="H514" t="s">
        <v>979</v>
      </c>
      <c r="I514" t="s">
        <v>143</v>
      </c>
      <c r="J514" s="154">
        <v>1090246575</v>
      </c>
      <c r="K514" s="154">
        <v>1001233850</v>
      </c>
      <c r="L514" s="154">
        <v>1079110101.8699999</v>
      </c>
      <c r="M514" s="142">
        <v>8.89</v>
      </c>
    </row>
    <row r="515" spans="2:13">
      <c r="B515" s="139" t="s">
        <v>148</v>
      </c>
      <c r="C515" t="s">
        <v>448</v>
      </c>
      <c r="D515" s="23" t="s">
        <v>1063</v>
      </c>
      <c r="E515" s="6" t="s">
        <v>141</v>
      </c>
      <c r="F515" s="6" t="s">
        <v>142</v>
      </c>
      <c r="G515" t="s">
        <v>984</v>
      </c>
      <c r="H515" t="s">
        <v>979</v>
      </c>
      <c r="I515" t="s">
        <v>143</v>
      </c>
      <c r="J515" s="154">
        <v>1090246575</v>
      </c>
      <c r="K515" s="154">
        <v>1001233850</v>
      </c>
      <c r="L515" s="154">
        <v>1079110101.8699999</v>
      </c>
      <c r="M515" s="142">
        <v>8.89</v>
      </c>
    </row>
    <row r="516" spans="2:13">
      <c r="B516" s="139" t="s">
        <v>148</v>
      </c>
      <c r="C516" t="s">
        <v>448</v>
      </c>
      <c r="D516" s="23" t="s">
        <v>1063</v>
      </c>
      <c r="E516" s="6" t="s">
        <v>141</v>
      </c>
      <c r="F516" s="6" t="s">
        <v>142</v>
      </c>
      <c r="G516" t="s">
        <v>985</v>
      </c>
      <c r="H516" t="s">
        <v>979</v>
      </c>
      <c r="I516" t="s">
        <v>143</v>
      </c>
      <c r="J516" s="154">
        <v>1090246575</v>
      </c>
      <c r="K516" s="154">
        <v>1001233850</v>
      </c>
      <c r="L516" s="154">
        <v>1079110101.8699999</v>
      </c>
      <c r="M516" s="142">
        <v>8.89</v>
      </c>
    </row>
    <row r="517" spans="2:13">
      <c r="B517" s="139" t="s">
        <v>148</v>
      </c>
      <c r="C517" t="s">
        <v>448</v>
      </c>
      <c r="D517" s="23" t="s">
        <v>1063</v>
      </c>
      <c r="E517" s="6" t="s">
        <v>141</v>
      </c>
      <c r="F517" s="6" t="s">
        <v>142</v>
      </c>
      <c r="G517" t="s">
        <v>986</v>
      </c>
      <c r="H517" t="s">
        <v>979</v>
      </c>
      <c r="I517" t="s">
        <v>143</v>
      </c>
      <c r="J517" s="154">
        <v>1090246575</v>
      </c>
      <c r="K517" s="154">
        <v>1001233850</v>
      </c>
      <c r="L517" s="154">
        <v>1079110101.8699999</v>
      </c>
      <c r="M517" s="142">
        <v>8.89</v>
      </c>
    </row>
    <row r="518" spans="2:13">
      <c r="B518" s="139" t="s">
        <v>148</v>
      </c>
      <c r="C518" t="s">
        <v>448</v>
      </c>
      <c r="D518" s="23" t="s">
        <v>1063</v>
      </c>
      <c r="E518" s="6" t="s">
        <v>141</v>
      </c>
      <c r="F518" s="6" t="s">
        <v>142</v>
      </c>
      <c r="G518" t="s">
        <v>987</v>
      </c>
      <c r="H518" t="s">
        <v>979</v>
      </c>
      <c r="I518" t="s">
        <v>143</v>
      </c>
      <c r="J518" s="154">
        <v>1090246575</v>
      </c>
      <c r="K518" s="154">
        <v>1001233850</v>
      </c>
      <c r="L518" s="154">
        <v>1079110101.8699999</v>
      </c>
      <c r="M518" s="142">
        <v>8.89</v>
      </c>
    </row>
    <row r="519" spans="2:13">
      <c r="B519" s="139" t="s">
        <v>148</v>
      </c>
      <c r="C519" t="s">
        <v>448</v>
      </c>
      <c r="D519" s="23" t="s">
        <v>1063</v>
      </c>
      <c r="E519" s="6" t="s">
        <v>141</v>
      </c>
      <c r="F519" s="6" t="s">
        <v>142</v>
      </c>
      <c r="G519" t="s">
        <v>988</v>
      </c>
      <c r="H519" t="s">
        <v>979</v>
      </c>
      <c r="I519" t="s">
        <v>143</v>
      </c>
      <c r="J519" s="154">
        <v>1090246575</v>
      </c>
      <c r="K519" s="154">
        <v>1001233850</v>
      </c>
      <c r="L519" s="154">
        <v>1079110101.8699999</v>
      </c>
      <c r="M519" s="142">
        <v>8.89</v>
      </c>
    </row>
    <row r="520" spans="2:13">
      <c r="B520" s="139" t="s">
        <v>148</v>
      </c>
      <c r="C520" t="s">
        <v>448</v>
      </c>
      <c r="D520" s="23" t="s">
        <v>1063</v>
      </c>
      <c r="E520" s="6" t="s">
        <v>141</v>
      </c>
      <c r="F520" s="6" t="s">
        <v>142</v>
      </c>
      <c r="G520" t="s">
        <v>989</v>
      </c>
      <c r="H520" t="s">
        <v>979</v>
      </c>
      <c r="I520" t="s">
        <v>143</v>
      </c>
      <c r="J520" s="154">
        <v>1090246575</v>
      </c>
      <c r="K520" s="154">
        <v>1001233850</v>
      </c>
      <c r="L520" s="154">
        <v>1079110101.8699999</v>
      </c>
      <c r="M520" s="142">
        <v>8.89</v>
      </c>
    </row>
    <row r="521" spans="2:13">
      <c r="B521" s="139" t="s">
        <v>148</v>
      </c>
      <c r="C521" t="s">
        <v>448</v>
      </c>
      <c r="D521" s="23" t="s">
        <v>1063</v>
      </c>
      <c r="E521" s="6" t="s">
        <v>141</v>
      </c>
      <c r="F521" s="6" t="s">
        <v>142</v>
      </c>
      <c r="G521" t="s">
        <v>990</v>
      </c>
      <c r="H521" t="s">
        <v>979</v>
      </c>
      <c r="I521" t="s">
        <v>143</v>
      </c>
      <c r="J521" s="154">
        <v>1090246575</v>
      </c>
      <c r="K521" s="154">
        <v>1001233850</v>
      </c>
      <c r="L521" s="154">
        <v>1079110101.8699999</v>
      </c>
      <c r="M521" s="142">
        <v>8.89</v>
      </c>
    </row>
    <row r="522" spans="2:13">
      <c r="B522" s="139" t="s">
        <v>148</v>
      </c>
      <c r="C522" t="s">
        <v>448</v>
      </c>
      <c r="D522" s="23" t="s">
        <v>1063</v>
      </c>
      <c r="E522" s="6" t="s">
        <v>141</v>
      </c>
      <c r="F522" s="6" t="s">
        <v>142</v>
      </c>
      <c r="G522" t="s">
        <v>991</v>
      </c>
      <c r="H522" t="s">
        <v>979</v>
      </c>
      <c r="I522" t="s">
        <v>143</v>
      </c>
      <c r="J522" s="154">
        <v>1090246575</v>
      </c>
      <c r="K522" s="154">
        <v>1001233850</v>
      </c>
      <c r="L522" s="154">
        <v>1079110101.8699999</v>
      </c>
      <c r="M522" s="142">
        <v>8.89</v>
      </c>
    </row>
    <row r="523" spans="2:13">
      <c r="B523" s="139" t="s">
        <v>148</v>
      </c>
      <c r="C523" t="s">
        <v>448</v>
      </c>
      <c r="D523" s="23" t="s">
        <v>1063</v>
      </c>
      <c r="E523" s="6" t="s">
        <v>141</v>
      </c>
      <c r="F523" s="6" t="s">
        <v>142</v>
      </c>
      <c r="G523" t="s">
        <v>992</v>
      </c>
      <c r="H523" t="s">
        <v>979</v>
      </c>
      <c r="I523" t="s">
        <v>143</v>
      </c>
      <c r="J523" s="154">
        <v>1090246575</v>
      </c>
      <c r="K523" s="154">
        <v>1001233850</v>
      </c>
      <c r="L523" s="154">
        <v>1079110101.8699999</v>
      </c>
      <c r="M523" s="142">
        <v>8.89</v>
      </c>
    </row>
    <row r="524" spans="2:13">
      <c r="B524" s="139" t="s">
        <v>148</v>
      </c>
      <c r="C524" t="s">
        <v>448</v>
      </c>
      <c r="D524" s="23" t="s">
        <v>1063</v>
      </c>
      <c r="E524" s="6" t="s">
        <v>141</v>
      </c>
      <c r="F524" s="6" t="s">
        <v>142</v>
      </c>
      <c r="G524" t="s">
        <v>993</v>
      </c>
      <c r="H524" t="s">
        <v>979</v>
      </c>
      <c r="I524" t="s">
        <v>143</v>
      </c>
      <c r="J524" s="154">
        <v>1090246575</v>
      </c>
      <c r="K524" s="154">
        <v>1001233850</v>
      </c>
      <c r="L524" s="154">
        <v>1079110101.8699999</v>
      </c>
      <c r="M524" s="142">
        <v>8.89</v>
      </c>
    </row>
    <row r="525" spans="2:13">
      <c r="B525" s="139" t="s">
        <v>148</v>
      </c>
      <c r="C525" t="s">
        <v>448</v>
      </c>
      <c r="D525" s="23" t="s">
        <v>1063</v>
      </c>
      <c r="E525" s="6" t="s">
        <v>141</v>
      </c>
      <c r="F525" s="6" t="s">
        <v>142</v>
      </c>
      <c r="G525" t="s">
        <v>994</v>
      </c>
      <c r="H525" t="s">
        <v>979</v>
      </c>
      <c r="I525" t="s">
        <v>143</v>
      </c>
      <c r="J525" s="154">
        <v>1090246575</v>
      </c>
      <c r="K525" s="154">
        <v>1001233850</v>
      </c>
      <c r="L525" s="154">
        <v>1079110101.8699999</v>
      </c>
      <c r="M525" s="142">
        <v>8.89</v>
      </c>
    </row>
    <row r="526" spans="2:13">
      <c r="B526" s="139" t="s">
        <v>148</v>
      </c>
      <c r="C526" t="s">
        <v>448</v>
      </c>
      <c r="D526" s="23" t="s">
        <v>1063</v>
      </c>
      <c r="E526" s="6" t="s">
        <v>141</v>
      </c>
      <c r="F526" s="6" t="s">
        <v>142</v>
      </c>
      <c r="G526" t="s">
        <v>995</v>
      </c>
      <c r="H526" t="s">
        <v>979</v>
      </c>
      <c r="I526" t="s">
        <v>143</v>
      </c>
      <c r="J526" s="154">
        <v>1090246575</v>
      </c>
      <c r="K526" s="154">
        <v>1001233850</v>
      </c>
      <c r="L526" s="154">
        <v>1079110101.8699999</v>
      </c>
      <c r="M526" s="142">
        <v>8.89</v>
      </c>
    </row>
    <row r="527" spans="2:13">
      <c r="B527" s="139" t="s">
        <v>148</v>
      </c>
      <c r="C527" t="s">
        <v>448</v>
      </c>
      <c r="D527" s="23" t="s">
        <v>1063</v>
      </c>
      <c r="E527" s="6" t="s">
        <v>141</v>
      </c>
      <c r="F527" s="6" t="s">
        <v>142</v>
      </c>
      <c r="G527" t="s">
        <v>996</v>
      </c>
      <c r="H527" t="s">
        <v>979</v>
      </c>
      <c r="I527" t="s">
        <v>143</v>
      </c>
      <c r="J527" s="154">
        <v>1090246575</v>
      </c>
      <c r="K527" s="154">
        <v>1001233850</v>
      </c>
      <c r="L527" s="154">
        <v>1079110101.8699999</v>
      </c>
      <c r="M527" s="142">
        <v>8.89</v>
      </c>
    </row>
    <row r="528" spans="2:13">
      <c r="B528" s="139" t="s">
        <v>148</v>
      </c>
      <c r="C528" t="s">
        <v>448</v>
      </c>
      <c r="D528" s="23" t="s">
        <v>1063</v>
      </c>
      <c r="E528" s="6" t="s">
        <v>141</v>
      </c>
      <c r="F528" s="6" t="s">
        <v>142</v>
      </c>
      <c r="G528" t="s">
        <v>997</v>
      </c>
      <c r="H528" t="s">
        <v>979</v>
      </c>
      <c r="I528" t="s">
        <v>143</v>
      </c>
      <c r="J528" s="154">
        <v>1090246575</v>
      </c>
      <c r="K528" s="154">
        <v>1001233850</v>
      </c>
      <c r="L528" s="154">
        <v>1079110101.8699999</v>
      </c>
      <c r="M528" s="142">
        <v>8.89</v>
      </c>
    </row>
    <row r="529" spans="2:13">
      <c r="B529" s="139" t="s">
        <v>148</v>
      </c>
      <c r="C529" t="s">
        <v>448</v>
      </c>
      <c r="D529" s="23" t="s">
        <v>1063</v>
      </c>
      <c r="E529" s="6" t="s">
        <v>141</v>
      </c>
      <c r="F529" s="6" t="s">
        <v>142</v>
      </c>
      <c r="G529" t="s">
        <v>998</v>
      </c>
      <c r="H529" t="s">
        <v>979</v>
      </c>
      <c r="I529" t="s">
        <v>143</v>
      </c>
      <c r="J529" s="154">
        <v>1090246575</v>
      </c>
      <c r="K529" s="154">
        <v>1001233850</v>
      </c>
      <c r="L529" s="154">
        <v>1079110101.8699999</v>
      </c>
      <c r="M529" s="142">
        <v>8.89</v>
      </c>
    </row>
    <row r="530" spans="2:13">
      <c r="B530" s="139" t="s">
        <v>148</v>
      </c>
      <c r="C530" t="s">
        <v>448</v>
      </c>
      <c r="D530" s="23" t="s">
        <v>1063</v>
      </c>
      <c r="E530" s="6" t="s">
        <v>141</v>
      </c>
      <c r="F530" s="6" t="s">
        <v>142</v>
      </c>
      <c r="G530" t="s">
        <v>999</v>
      </c>
      <c r="H530" t="s">
        <v>979</v>
      </c>
      <c r="I530" t="s">
        <v>143</v>
      </c>
      <c r="J530" s="154">
        <v>1090246575</v>
      </c>
      <c r="K530" s="154">
        <v>1001233850</v>
      </c>
      <c r="L530" s="154">
        <v>1079110101.8699999</v>
      </c>
      <c r="M530" s="142">
        <v>8.89</v>
      </c>
    </row>
    <row r="531" spans="2:13">
      <c r="B531" s="139" t="s">
        <v>148</v>
      </c>
      <c r="C531" t="s">
        <v>448</v>
      </c>
      <c r="D531" s="23" t="s">
        <v>1063</v>
      </c>
      <c r="E531" s="6" t="s">
        <v>141</v>
      </c>
      <c r="F531" s="6" t="s">
        <v>142</v>
      </c>
      <c r="G531" t="s">
        <v>1000</v>
      </c>
      <c r="H531" t="s">
        <v>979</v>
      </c>
      <c r="I531" t="s">
        <v>143</v>
      </c>
      <c r="J531" s="154">
        <v>1090246575</v>
      </c>
      <c r="K531" s="154">
        <v>1001233850</v>
      </c>
      <c r="L531" s="154">
        <v>1079110101.8699999</v>
      </c>
      <c r="M531" s="142">
        <v>8.89</v>
      </c>
    </row>
    <row r="532" spans="2:13">
      <c r="B532" s="139" t="s">
        <v>148</v>
      </c>
      <c r="C532" t="s">
        <v>448</v>
      </c>
      <c r="D532" s="23" t="s">
        <v>1063</v>
      </c>
      <c r="E532" s="6" t="s">
        <v>141</v>
      </c>
      <c r="F532" s="6" t="s">
        <v>142</v>
      </c>
      <c r="G532" t="s">
        <v>1001</v>
      </c>
      <c r="H532" t="s">
        <v>979</v>
      </c>
      <c r="I532" t="s">
        <v>143</v>
      </c>
      <c r="J532" s="154">
        <v>1090246575</v>
      </c>
      <c r="K532" s="154">
        <v>1001233850</v>
      </c>
      <c r="L532" s="154">
        <v>1079110101.8699999</v>
      </c>
      <c r="M532" s="142">
        <v>8.89</v>
      </c>
    </row>
    <row r="533" spans="2:13">
      <c r="B533" s="139" t="s">
        <v>148</v>
      </c>
      <c r="C533" t="s">
        <v>448</v>
      </c>
      <c r="D533" s="23" t="s">
        <v>1063</v>
      </c>
      <c r="E533" s="6" t="s">
        <v>141</v>
      </c>
      <c r="F533" s="6" t="s">
        <v>142</v>
      </c>
      <c r="G533" t="s">
        <v>1002</v>
      </c>
      <c r="H533" t="s">
        <v>979</v>
      </c>
      <c r="I533" t="s">
        <v>143</v>
      </c>
      <c r="J533" s="154">
        <v>1090246575</v>
      </c>
      <c r="K533" s="154">
        <v>1001233850</v>
      </c>
      <c r="L533" s="154">
        <v>1079110101.8699999</v>
      </c>
      <c r="M533" s="142">
        <v>8.89</v>
      </c>
    </row>
    <row r="534" spans="2:13">
      <c r="B534" s="139" t="s">
        <v>148</v>
      </c>
      <c r="C534" t="s">
        <v>448</v>
      </c>
      <c r="D534" s="23" t="s">
        <v>1063</v>
      </c>
      <c r="E534" s="6" t="s">
        <v>141</v>
      </c>
      <c r="F534" s="6" t="s">
        <v>142</v>
      </c>
      <c r="G534" t="s">
        <v>1003</v>
      </c>
      <c r="H534" t="s">
        <v>979</v>
      </c>
      <c r="I534" t="s">
        <v>143</v>
      </c>
      <c r="J534" s="154">
        <v>1090246575</v>
      </c>
      <c r="K534" s="154">
        <v>1001233850</v>
      </c>
      <c r="L534" s="154">
        <v>1079110101.8699999</v>
      </c>
      <c r="M534" s="142">
        <v>8.89</v>
      </c>
    </row>
    <row r="535" spans="2:13">
      <c r="B535" s="139" t="s">
        <v>148</v>
      </c>
      <c r="C535" t="s">
        <v>448</v>
      </c>
      <c r="D535" s="23" t="s">
        <v>1063</v>
      </c>
      <c r="E535" s="6" t="s">
        <v>141</v>
      </c>
      <c r="F535" s="6" t="s">
        <v>142</v>
      </c>
      <c r="G535" t="s">
        <v>1004</v>
      </c>
      <c r="H535" t="s">
        <v>1005</v>
      </c>
      <c r="I535" t="s">
        <v>143</v>
      </c>
      <c r="J535" s="154">
        <v>5451232877</v>
      </c>
      <c r="K535" s="154">
        <v>5006859474</v>
      </c>
      <c r="L535" s="154">
        <v>5388274901.5500002</v>
      </c>
      <c r="M535" s="142">
        <v>8.85</v>
      </c>
    </row>
    <row r="536" spans="2:13">
      <c r="B536" s="139" t="s">
        <v>148</v>
      </c>
      <c r="C536" t="s">
        <v>448</v>
      </c>
      <c r="D536" s="23" t="s">
        <v>1063</v>
      </c>
      <c r="E536" s="6" t="s">
        <v>141</v>
      </c>
      <c r="F536" s="6" t="s">
        <v>142</v>
      </c>
      <c r="G536" t="s">
        <v>1006</v>
      </c>
      <c r="H536" t="s">
        <v>1005</v>
      </c>
      <c r="I536" t="s">
        <v>143</v>
      </c>
      <c r="J536" s="154">
        <v>5451232877</v>
      </c>
      <c r="K536" s="154">
        <v>5006859474</v>
      </c>
      <c r="L536" s="154">
        <v>5388274901.5500002</v>
      </c>
      <c r="M536" s="142">
        <v>8.85</v>
      </c>
    </row>
    <row r="537" spans="2:13">
      <c r="B537" s="139" t="s">
        <v>148</v>
      </c>
      <c r="C537" t="s">
        <v>448</v>
      </c>
      <c r="D537" s="23" t="s">
        <v>1063</v>
      </c>
      <c r="E537" s="6" t="s">
        <v>141</v>
      </c>
      <c r="F537" s="6" t="s">
        <v>142</v>
      </c>
      <c r="G537" t="s">
        <v>1007</v>
      </c>
      <c r="H537" t="s">
        <v>642</v>
      </c>
      <c r="I537" t="s">
        <v>143</v>
      </c>
      <c r="J537" s="154">
        <v>1083178082</v>
      </c>
      <c r="K537" s="154">
        <v>1011112464</v>
      </c>
      <c r="L537" s="154">
        <v>1047548447.08</v>
      </c>
      <c r="M537" s="142">
        <v>8.25</v>
      </c>
    </row>
    <row r="538" spans="2:13">
      <c r="B538" s="139" t="s">
        <v>148</v>
      </c>
      <c r="C538" t="s">
        <v>448</v>
      </c>
      <c r="D538" s="23" t="s">
        <v>1063</v>
      </c>
      <c r="E538" s="6" t="s">
        <v>141</v>
      </c>
      <c r="F538" s="6" t="s">
        <v>142</v>
      </c>
      <c r="G538" t="s">
        <v>1008</v>
      </c>
      <c r="H538" t="s">
        <v>642</v>
      </c>
      <c r="I538" t="s">
        <v>143</v>
      </c>
      <c r="J538" s="154">
        <v>1083178082</v>
      </c>
      <c r="K538" s="154">
        <v>1011112464</v>
      </c>
      <c r="L538" s="154">
        <v>1047548447.08</v>
      </c>
      <c r="M538" s="142">
        <v>8.25</v>
      </c>
    </row>
    <row r="539" spans="2:13">
      <c r="B539" s="139" t="s">
        <v>148</v>
      </c>
      <c r="C539" t="s">
        <v>448</v>
      </c>
      <c r="D539" s="23" t="s">
        <v>1063</v>
      </c>
      <c r="E539" s="6" t="s">
        <v>141</v>
      </c>
      <c r="F539" s="6" t="s">
        <v>142</v>
      </c>
      <c r="G539" t="s">
        <v>1009</v>
      </c>
      <c r="H539" t="s">
        <v>642</v>
      </c>
      <c r="I539" t="s">
        <v>143</v>
      </c>
      <c r="J539" s="154">
        <v>1083178082</v>
      </c>
      <c r="K539" s="154">
        <v>1011112464</v>
      </c>
      <c r="L539" s="154">
        <v>1047548447.08</v>
      </c>
      <c r="M539" s="142">
        <v>8.25</v>
      </c>
    </row>
    <row r="540" spans="2:13">
      <c r="B540" s="139" t="s">
        <v>148</v>
      </c>
      <c r="C540" t="s">
        <v>448</v>
      </c>
      <c r="D540" s="23" t="s">
        <v>1063</v>
      </c>
      <c r="E540" s="6" t="s">
        <v>141</v>
      </c>
      <c r="F540" s="6" t="s">
        <v>142</v>
      </c>
      <c r="G540" t="s">
        <v>1010</v>
      </c>
      <c r="H540" t="s">
        <v>642</v>
      </c>
      <c r="I540" t="s">
        <v>143</v>
      </c>
      <c r="J540" s="154">
        <v>1083178082</v>
      </c>
      <c r="K540" s="154">
        <v>1011112464</v>
      </c>
      <c r="L540" s="154">
        <v>1047548447.08</v>
      </c>
      <c r="M540" s="142">
        <v>8.25</v>
      </c>
    </row>
    <row r="541" spans="2:13">
      <c r="B541" s="139" t="s">
        <v>148</v>
      </c>
      <c r="C541" t="s">
        <v>448</v>
      </c>
      <c r="D541" s="23" t="s">
        <v>1063</v>
      </c>
      <c r="E541" s="6" t="s">
        <v>141</v>
      </c>
      <c r="F541" s="6" t="s">
        <v>142</v>
      </c>
      <c r="G541" t="s">
        <v>1010</v>
      </c>
      <c r="H541" t="s">
        <v>642</v>
      </c>
      <c r="I541" t="s">
        <v>143</v>
      </c>
      <c r="J541" s="154">
        <v>1083178082</v>
      </c>
      <c r="K541" s="154">
        <v>1011112464</v>
      </c>
      <c r="L541" s="154">
        <v>1047548447.08</v>
      </c>
      <c r="M541" s="142">
        <v>8.25</v>
      </c>
    </row>
    <row r="542" spans="2:13">
      <c r="B542" s="139" t="s">
        <v>148</v>
      </c>
      <c r="C542" t="s">
        <v>448</v>
      </c>
      <c r="D542" s="23" t="s">
        <v>1063</v>
      </c>
      <c r="E542" s="6" t="s">
        <v>141</v>
      </c>
      <c r="F542" s="6" t="s">
        <v>142</v>
      </c>
      <c r="G542" t="s">
        <v>1011</v>
      </c>
      <c r="H542" t="s">
        <v>468</v>
      </c>
      <c r="I542" t="s">
        <v>143</v>
      </c>
      <c r="J542" s="154">
        <v>1082273972</v>
      </c>
      <c r="K542" s="154">
        <v>1028421868</v>
      </c>
      <c r="L542" s="154">
        <v>1050317584.13</v>
      </c>
      <c r="M542" s="142">
        <v>8.25</v>
      </c>
    </row>
    <row r="543" spans="2:13">
      <c r="B543" s="139" t="s">
        <v>148</v>
      </c>
      <c r="C543" t="s">
        <v>448</v>
      </c>
      <c r="D543" s="23" t="s">
        <v>1063</v>
      </c>
      <c r="E543" s="6" t="s">
        <v>141</v>
      </c>
      <c r="F543" s="6" t="s">
        <v>142</v>
      </c>
      <c r="G543" t="s">
        <v>1012</v>
      </c>
      <c r="H543" t="s">
        <v>468</v>
      </c>
      <c r="I543" t="s">
        <v>143</v>
      </c>
      <c r="J543" s="154">
        <v>1082273972</v>
      </c>
      <c r="K543" s="154">
        <v>1028421868</v>
      </c>
      <c r="L543" s="154">
        <v>1050317584.13</v>
      </c>
      <c r="M543" s="142">
        <v>8.25</v>
      </c>
    </row>
    <row r="544" spans="2:13">
      <c r="B544" s="139" t="s">
        <v>148</v>
      </c>
      <c r="C544" t="s">
        <v>448</v>
      </c>
      <c r="D544" s="23" t="s">
        <v>1063</v>
      </c>
      <c r="E544" s="6" t="s">
        <v>141</v>
      </c>
      <c r="F544" s="6" t="s">
        <v>142</v>
      </c>
      <c r="G544" t="s">
        <v>1013</v>
      </c>
      <c r="H544" t="s">
        <v>468</v>
      </c>
      <c r="I544" t="s">
        <v>143</v>
      </c>
      <c r="J544" s="154">
        <v>1082273972</v>
      </c>
      <c r="K544" s="154">
        <v>1028421868</v>
      </c>
      <c r="L544" s="154">
        <v>1050317584.13</v>
      </c>
      <c r="M544" s="142">
        <v>8.25</v>
      </c>
    </row>
    <row r="545" spans="2:13">
      <c r="B545" s="139" t="s">
        <v>148</v>
      </c>
      <c r="C545" t="s">
        <v>448</v>
      </c>
      <c r="D545" s="23" t="s">
        <v>1063</v>
      </c>
      <c r="E545" s="6" t="s">
        <v>141</v>
      </c>
      <c r="F545" s="6" t="s">
        <v>142</v>
      </c>
      <c r="G545" t="s">
        <v>1014</v>
      </c>
      <c r="H545" t="s">
        <v>468</v>
      </c>
      <c r="I545" t="s">
        <v>143</v>
      </c>
      <c r="J545" s="154">
        <v>1082273972</v>
      </c>
      <c r="K545" s="154">
        <v>1028421868</v>
      </c>
      <c r="L545" s="154">
        <v>1050317584.13</v>
      </c>
      <c r="M545" s="142">
        <v>8.25</v>
      </c>
    </row>
    <row r="546" spans="2:13">
      <c r="B546" s="139" t="s">
        <v>148</v>
      </c>
      <c r="C546" t="s">
        <v>448</v>
      </c>
      <c r="D546" s="23" t="s">
        <v>1063</v>
      </c>
      <c r="E546" s="6" t="s">
        <v>141</v>
      </c>
      <c r="F546" s="6" t="s">
        <v>142</v>
      </c>
      <c r="G546" t="s">
        <v>1015</v>
      </c>
      <c r="H546" t="s">
        <v>468</v>
      </c>
      <c r="I546" t="s">
        <v>143</v>
      </c>
      <c r="J546" s="154">
        <v>1082273972</v>
      </c>
      <c r="K546" s="154">
        <v>1028421868</v>
      </c>
      <c r="L546" s="154">
        <v>1050317584.13</v>
      </c>
      <c r="M546" s="142">
        <v>8.25</v>
      </c>
    </row>
    <row r="547" spans="2:13">
      <c r="B547" s="139" t="s">
        <v>148</v>
      </c>
      <c r="C547" t="s">
        <v>448</v>
      </c>
      <c r="D547" s="23" t="s">
        <v>1063</v>
      </c>
      <c r="E547" s="6" t="s">
        <v>141</v>
      </c>
      <c r="F547" s="6" t="s">
        <v>142</v>
      </c>
      <c r="G547" t="s">
        <v>1016</v>
      </c>
      <c r="H547" t="s">
        <v>468</v>
      </c>
      <c r="I547" t="s">
        <v>143</v>
      </c>
      <c r="J547" s="154">
        <v>1082273972</v>
      </c>
      <c r="K547" s="154">
        <v>1028421868</v>
      </c>
      <c r="L547" s="154">
        <v>1050317584.13</v>
      </c>
      <c r="M547" s="142">
        <v>8.25</v>
      </c>
    </row>
    <row r="548" spans="2:13">
      <c r="B548" s="139" t="s">
        <v>148</v>
      </c>
      <c r="C548" t="s">
        <v>448</v>
      </c>
      <c r="D548" s="23" t="s">
        <v>1063</v>
      </c>
      <c r="E548" s="6" t="s">
        <v>141</v>
      </c>
      <c r="F548" s="6" t="s">
        <v>142</v>
      </c>
      <c r="G548" t="s">
        <v>1017</v>
      </c>
      <c r="H548" t="s">
        <v>468</v>
      </c>
      <c r="I548" t="s">
        <v>143</v>
      </c>
      <c r="J548" s="154">
        <v>1082273972</v>
      </c>
      <c r="K548" s="154">
        <v>1028421868</v>
      </c>
      <c r="L548" s="154">
        <v>1050317584.13</v>
      </c>
      <c r="M548" s="142">
        <v>8.25</v>
      </c>
    </row>
    <row r="549" spans="2:13">
      <c r="B549" s="139" t="s">
        <v>148</v>
      </c>
      <c r="C549" t="s">
        <v>448</v>
      </c>
      <c r="D549" s="23" t="s">
        <v>1063</v>
      </c>
      <c r="E549" s="6" t="s">
        <v>141</v>
      </c>
      <c r="F549" s="6" t="s">
        <v>142</v>
      </c>
      <c r="G549" t="s">
        <v>1018</v>
      </c>
      <c r="H549" t="s">
        <v>468</v>
      </c>
      <c r="I549" t="s">
        <v>143</v>
      </c>
      <c r="J549" s="154">
        <v>1082273972</v>
      </c>
      <c r="K549" s="154">
        <v>1028421868</v>
      </c>
      <c r="L549" s="154">
        <v>1050317584.13</v>
      </c>
      <c r="M549" s="142">
        <v>8.25</v>
      </c>
    </row>
    <row r="550" spans="2:13">
      <c r="B550" s="139" t="s">
        <v>148</v>
      </c>
      <c r="C550" t="s">
        <v>448</v>
      </c>
      <c r="D550" s="23" t="s">
        <v>1063</v>
      </c>
      <c r="E550" s="6" t="s">
        <v>141</v>
      </c>
      <c r="F550" s="6" t="s">
        <v>142</v>
      </c>
      <c r="G550" t="s">
        <v>1019</v>
      </c>
      <c r="H550" t="s">
        <v>468</v>
      </c>
      <c r="I550" t="s">
        <v>143</v>
      </c>
      <c r="J550" s="154">
        <v>1082273972</v>
      </c>
      <c r="K550" s="154">
        <v>1028421868</v>
      </c>
      <c r="L550" s="154">
        <v>1050317584.13</v>
      </c>
      <c r="M550" s="142">
        <v>8.25</v>
      </c>
    </row>
    <row r="551" spans="2:13">
      <c r="B551" s="139" t="s">
        <v>148</v>
      </c>
      <c r="C551" t="s">
        <v>448</v>
      </c>
      <c r="D551" s="23" t="s">
        <v>1063</v>
      </c>
      <c r="E551" s="6" t="s">
        <v>141</v>
      </c>
      <c r="F551" s="6" t="s">
        <v>142</v>
      </c>
      <c r="G551" t="s">
        <v>1020</v>
      </c>
      <c r="H551" t="s">
        <v>468</v>
      </c>
      <c r="I551" t="s">
        <v>143</v>
      </c>
      <c r="J551" s="154">
        <v>1082273972</v>
      </c>
      <c r="K551" s="154">
        <v>1028421868</v>
      </c>
      <c r="L551" s="154">
        <v>1050317584.13</v>
      </c>
      <c r="M551" s="142">
        <v>8.25</v>
      </c>
    </row>
    <row r="552" spans="2:13">
      <c r="B552" s="139" t="s">
        <v>148</v>
      </c>
      <c r="C552" t="s">
        <v>448</v>
      </c>
      <c r="D552" s="23" t="s">
        <v>1063</v>
      </c>
      <c r="E552" s="6" t="s">
        <v>141</v>
      </c>
      <c r="F552" s="6" t="s">
        <v>142</v>
      </c>
      <c r="G552" t="s">
        <v>1021</v>
      </c>
      <c r="H552" t="s">
        <v>482</v>
      </c>
      <c r="I552" t="s">
        <v>143</v>
      </c>
      <c r="J552" s="154">
        <v>168892490</v>
      </c>
      <c r="K552" s="154">
        <v>162188533</v>
      </c>
      <c r="L552" s="154">
        <v>162642583.78999999</v>
      </c>
      <c r="M552" s="142">
        <v>11.5</v>
      </c>
    </row>
    <row r="553" spans="2:13">
      <c r="B553" s="139" t="s">
        <v>148</v>
      </c>
      <c r="C553" t="s">
        <v>480</v>
      </c>
      <c r="D553" s="23"/>
      <c r="E553" s="6" t="s">
        <v>141</v>
      </c>
      <c r="F553" s="6" t="s">
        <v>142</v>
      </c>
      <c r="G553" t="s">
        <v>481</v>
      </c>
      <c r="H553" t="s">
        <v>482</v>
      </c>
      <c r="I553" t="s">
        <v>143</v>
      </c>
      <c r="J553" s="154">
        <v>1242191780</v>
      </c>
      <c r="K553" s="154">
        <v>1024713204</v>
      </c>
      <c r="L553" s="154">
        <v>1017231120.6900001</v>
      </c>
      <c r="M553" s="142">
        <v>8</v>
      </c>
    </row>
    <row r="554" spans="2:13">
      <c r="B554" s="139" t="s">
        <v>148</v>
      </c>
      <c r="C554" t="s">
        <v>480</v>
      </c>
      <c r="D554" s="23"/>
      <c r="E554" s="6" t="s">
        <v>141</v>
      </c>
      <c r="F554" s="6" t="s">
        <v>142</v>
      </c>
      <c r="G554" t="s">
        <v>483</v>
      </c>
      <c r="H554" t="s">
        <v>482</v>
      </c>
      <c r="I554" t="s">
        <v>143</v>
      </c>
      <c r="J554" s="154">
        <v>1242191780</v>
      </c>
      <c r="K554" s="154">
        <v>1024713204</v>
      </c>
      <c r="L554" s="154">
        <v>1017231120.6900001</v>
      </c>
      <c r="M554" s="142">
        <v>8</v>
      </c>
    </row>
    <row r="555" spans="2:13">
      <c r="B555" s="139" t="s">
        <v>148</v>
      </c>
      <c r="C555" t="s">
        <v>480</v>
      </c>
      <c r="D555" s="23"/>
      <c r="E555" s="6" t="s">
        <v>141</v>
      </c>
      <c r="F555" s="6" t="s">
        <v>142</v>
      </c>
      <c r="G555" t="s">
        <v>484</v>
      </c>
      <c r="H555" t="s">
        <v>482</v>
      </c>
      <c r="I555" t="s">
        <v>143</v>
      </c>
      <c r="J555" s="154">
        <v>1242191780</v>
      </c>
      <c r="K555" s="154">
        <v>1024713204</v>
      </c>
      <c r="L555" s="154">
        <v>1017231120.6900001</v>
      </c>
      <c r="M555" s="142">
        <v>8</v>
      </c>
    </row>
    <row r="556" spans="2:13">
      <c r="B556" s="139" t="s">
        <v>148</v>
      </c>
      <c r="C556" t="s">
        <v>480</v>
      </c>
      <c r="D556" s="23"/>
      <c r="E556" s="6" t="s">
        <v>141</v>
      </c>
      <c r="F556" s="6" t="s">
        <v>142</v>
      </c>
      <c r="G556" t="s">
        <v>485</v>
      </c>
      <c r="H556" t="s">
        <v>482</v>
      </c>
      <c r="I556" t="s">
        <v>143</v>
      </c>
      <c r="J556" s="154">
        <v>1242191780</v>
      </c>
      <c r="K556" s="154">
        <v>1024713204</v>
      </c>
      <c r="L556" s="154">
        <v>1017231120.6900001</v>
      </c>
      <c r="M556" s="142">
        <v>8</v>
      </c>
    </row>
    <row r="557" spans="2:13">
      <c r="B557" s="139" t="s">
        <v>148</v>
      </c>
      <c r="C557" t="s">
        <v>480</v>
      </c>
      <c r="D557" s="23"/>
      <c r="E557" s="6" t="s">
        <v>141</v>
      </c>
      <c r="F557" s="6" t="s">
        <v>142</v>
      </c>
      <c r="G557" t="s">
        <v>486</v>
      </c>
      <c r="H557" t="s">
        <v>487</v>
      </c>
      <c r="I557" t="s">
        <v>143</v>
      </c>
      <c r="J557" s="154">
        <v>1242410958</v>
      </c>
      <c r="K557" s="154">
        <v>1030020673</v>
      </c>
      <c r="L557" s="154">
        <v>1022708836.6900001</v>
      </c>
      <c r="M557" s="142">
        <v>8</v>
      </c>
    </row>
    <row r="558" spans="2:13">
      <c r="B558" s="139" t="s">
        <v>148</v>
      </c>
      <c r="C558" t="s">
        <v>480</v>
      </c>
      <c r="D558" s="23"/>
      <c r="E558" s="6" t="s">
        <v>141</v>
      </c>
      <c r="F558" s="6" t="s">
        <v>142</v>
      </c>
      <c r="G558" t="s">
        <v>488</v>
      </c>
      <c r="H558" t="s">
        <v>487</v>
      </c>
      <c r="I558" t="s">
        <v>143</v>
      </c>
      <c r="J558" s="154">
        <v>1202520547</v>
      </c>
      <c r="K558" s="154">
        <v>1012684197</v>
      </c>
      <c r="L558" s="154">
        <v>1022708836.78</v>
      </c>
      <c r="M558" s="142">
        <v>8</v>
      </c>
    </row>
    <row r="559" spans="2:13">
      <c r="B559" s="139" t="s">
        <v>148</v>
      </c>
      <c r="C559" t="s">
        <v>480</v>
      </c>
      <c r="D559" s="23"/>
      <c r="E559" s="6" t="s">
        <v>141</v>
      </c>
      <c r="F559" s="6" t="s">
        <v>142</v>
      </c>
      <c r="G559" t="s">
        <v>489</v>
      </c>
      <c r="H559" t="s">
        <v>482</v>
      </c>
      <c r="I559" t="s">
        <v>143</v>
      </c>
      <c r="J559" s="154">
        <v>1202520547</v>
      </c>
      <c r="K559" s="154">
        <v>1021852972</v>
      </c>
      <c r="L559" s="154">
        <v>1017231120.6900001</v>
      </c>
      <c r="M559" s="142">
        <v>8</v>
      </c>
    </row>
    <row r="560" spans="2:13">
      <c r="B560" s="139" t="s">
        <v>148</v>
      </c>
      <c r="C560" t="s">
        <v>480</v>
      </c>
      <c r="D560" s="23"/>
      <c r="E560" s="6" t="s">
        <v>141</v>
      </c>
      <c r="F560" s="6" t="s">
        <v>142</v>
      </c>
      <c r="G560" t="s">
        <v>490</v>
      </c>
      <c r="H560" t="s">
        <v>482</v>
      </c>
      <c r="I560" t="s">
        <v>143</v>
      </c>
      <c r="J560" s="154">
        <v>1202520547</v>
      </c>
      <c r="K560" s="154">
        <v>1021859892</v>
      </c>
      <c r="L560" s="154">
        <v>1017881964.11</v>
      </c>
      <c r="M560" s="142">
        <v>8</v>
      </c>
    </row>
    <row r="561" spans="2:13">
      <c r="B561" s="139" t="s">
        <v>148</v>
      </c>
      <c r="C561" t="s">
        <v>480</v>
      </c>
      <c r="D561" s="23"/>
      <c r="E561" s="6" t="s">
        <v>141</v>
      </c>
      <c r="F561" s="6" t="s">
        <v>142</v>
      </c>
      <c r="G561" t="s">
        <v>491</v>
      </c>
      <c r="H561" t="s">
        <v>482</v>
      </c>
      <c r="I561" t="s">
        <v>143</v>
      </c>
      <c r="J561" s="154">
        <v>1202520547</v>
      </c>
      <c r="K561" s="154">
        <v>1021859892</v>
      </c>
      <c r="L561" s="154">
        <v>1017881964.11</v>
      </c>
      <c r="M561" s="142">
        <v>8</v>
      </c>
    </row>
    <row r="562" spans="2:13">
      <c r="B562" s="139" t="s">
        <v>148</v>
      </c>
      <c r="C562" t="s">
        <v>480</v>
      </c>
      <c r="D562" s="23"/>
      <c r="E562" s="6" t="s">
        <v>141</v>
      </c>
      <c r="F562" s="6" t="s">
        <v>142</v>
      </c>
      <c r="G562" t="s">
        <v>492</v>
      </c>
      <c r="H562" t="s">
        <v>482</v>
      </c>
      <c r="I562" t="s">
        <v>143</v>
      </c>
      <c r="J562" s="154">
        <v>1202520547</v>
      </c>
      <c r="K562" s="154">
        <v>1021859892</v>
      </c>
      <c r="L562" s="154">
        <v>1017881964.11</v>
      </c>
      <c r="M562" s="142">
        <v>8</v>
      </c>
    </row>
    <row r="563" spans="2:13">
      <c r="B563" s="139" t="s">
        <v>148</v>
      </c>
      <c r="C563" t="s">
        <v>480</v>
      </c>
      <c r="D563" s="23"/>
      <c r="E563" s="6" t="s">
        <v>141</v>
      </c>
      <c r="F563" s="6" t="s">
        <v>142</v>
      </c>
      <c r="G563" t="s">
        <v>493</v>
      </c>
      <c r="H563" t="s">
        <v>482</v>
      </c>
      <c r="I563" t="s">
        <v>143</v>
      </c>
      <c r="J563" s="154">
        <v>1202520547</v>
      </c>
      <c r="K563" s="154">
        <v>1021859892</v>
      </c>
      <c r="L563" s="154">
        <v>1017881964.11</v>
      </c>
      <c r="M563" s="142">
        <v>8</v>
      </c>
    </row>
    <row r="564" spans="2:13">
      <c r="B564" s="139" t="s">
        <v>148</v>
      </c>
      <c r="C564" t="s">
        <v>480</v>
      </c>
      <c r="D564" s="23"/>
      <c r="E564" s="6" t="s">
        <v>141</v>
      </c>
      <c r="F564" s="6" t="s">
        <v>142</v>
      </c>
      <c r="G564" t="s">
        <v>494</v>
      </c>
      <c r="H564" t="s">
        <v>482</v>
      </c>
      <c r="I564" t="s">
        <v>143</v>
      </c>
      <c r="J564" s="154">
        <v>1202520547</v>
      </c>
      <c r="K564" s="154">
        <v>1021859892</v>
      </c>
      <c r="L564" s="154">
        <v>1017881964.11</v>
      </c>
      <c r="M564" s="142">
        <v>8</v>
      </c>
    </row>
    <row r="565" spans="2:13">
      <c r="B565" s="139" t="s">
        <v>148</v>
      </c>
      <c r="C565" t="s">
        <v>480</v>
      </c>
      <c r="D565" s="23"/>
      <c r="E565" s="6" t="s">
        <v>141</v>
      </c>
      <c r="F565" s="6" t="s">
        <v>142</v>
      </c>
      <c r="G565" t="s">
        <v>495</v>
      </c>
      <c r="H565" t="s">
        <v>482</v>
      </c>
      <c r="I565" t="s">
        <v>143</v>
      </c>
      <c r="J565" s="154">
        <v>1202520547</v>
      </c>
      <c r="K565" s="154">
        <v>1021859892</v>
      </c>
      <c r="L565" s="154">
        <v>1017881964.11</v>
      </c>
      <c r="M565" s="142">
        <v>8</v>
      </c>
    </row>
    <row r="566" spans="2:13">
      <c r="B566" s="139" t="s">
        <v>148</v>
      </c>
      <c r="C566" t="s">
        <v>480</v>
      </c>
      <c r="D566" s="23"/>
      <c r="E566" s="6" t="s">
        <v>141</v>
      </c>
      <c r="F566" s="6" t="s">
        <v>142</v>
      </c>
      <c r="G566" t="s">
        <v>496</v>
      </c>
      <c r="H566" t="s">
        <v>482</v>
      </c>
      <c r="I566" t="s">
        <v>143</v>
      </c>
      <c r="J566" s="154">
        <v>1202520547</v>
      </c>
      <c r="K566" s="154">
        <v>1021859892</v>
      </c>
      <c r="L566" s="154">
        <v>1017881964.11</v>
      </c>
      <c r="M566" s="142">
        <v>8</v>
      </c>
    </row>
    <row r="567" spans="2:13">
      <c r="B567" s="139" t="s">
        <v>148</v>
      </c>
      <c r="C567" t="s">
        <v>480</v>
      </c>
      <c r="D567" s="23"/>
      <c r="E567" s="6" t="s">
        <v>141</v>
      </c>
      <c r="F567" s="6" t="s">
        <v>142</v>
      </c>
      <c r="G567" t="s">
        <v>497</v>
      </c>
      <c r="H567" t="s">
        <v>482</v>
      </c>
      <c r="I567" t="s">
        <v>143</v>
      </c>
      <c r="J567" s="154">
        <v>1202520547</v>
      </c>
      <c r="K567" s="154">
        <v>1021859892</v>
      </c>
      <c r="L567" s="154">
        <v>1017881964.11</v>
      </c>
      <c r="M567" s="142">
        <v>8</v>
      </c>
    </row>
    <row r="568" spans="2:13">
      <c r="B568" s="139" t="s">
        <v>148</v>
      </c>
      <c r="C568" t="s">
        <v>480</v>
      </c>
      <c r="D568" s="23"/>
      <c r="E568" s="6" t="s">
        <v>141</v>
      </c>
      <c r="F568" s="6" t="s">
        <v>142</v>
      </c>
      <c r="G568" t="s">
        <v>498</v>
      </c>
      <c r="H568" t="s">
        <v>487</v>
      </c>
      <c r="I568" t="s">
        <v>143</v>
      </c>
      <c r="J568" s="154">
        <v>1202520547</v>
      </c>
      <c r="K568" s="154">
        <v>1026488372</v>
      </c>
      <c r="L568" s="154">
        <v>1022708836.65</v>
      </c>
      <c r="M568" s="142">
        <v>8</v>
      </c>
    </row>
    <row r="569" spans="2:13">
      <c r="B569" s="139" t="s">
        <v>148</v>
      </c>
      <c r="C569" t="s">
        <v>480</v>
      </c>
      <c r="D569" s="23"/>
      <c r="E569" s="6" t="s">
        <v>141</v>
      </c>
      <c r="F569" s="6" t="s">
        <v>142</v>
      </c>
      <c r="G569" t="s">
        <v>499</v>
      </c>
      <c r="H569" t="s">
        <v>487</v>
      </c>
      <c r="I569" t="s">
        <v>143</v>
      </c>
      <c r="J569" s="154">
        <v>1202520547</v>
      </c>
      <c r="K569" s="154">
        <v>1026488372</v>
      </c>
      <c r="L569" s="154">
        <v>1022708836.65</v>
      </c>
      <c r="M569" s="142">
        <v>8</v>
      </c>
    </row>
    <row r="570" spans="2:13">
      <c r="B570" s="139" t="s">
        <v>148</v>
      </c>
      <c r="C570" t="s">
        <v>480</v>
      </c>
      <c r="D570" s="23"/>
      <c r="E570" s="6" t="s">
        <v>141</v>
      </c>
      <c r="F570" s="6" t="s">
        <v>142</v>
      </c>
      <c r="G570" t="s">
        <v>500</v>
      </c>
      <c r="H570" t="s">
        <v>487</v>
      </c>
      <c r="I570" t="s">
        <v>143</v>
      </c>
      <c r="J570" s="154">
        <v>1202520547</v>
      </c>
      <c r="K570" s="154">
        <v>1026488372</v>
      </c>
      <c r="L570" s="154">
        <v>1022708836.65</v>
      </c>
      <c r="M570" s="142">
        <v>8</v>
      </c>
    </row>
    <row r="571" spans="2:13">
      <c r="B571" s="139" t="s">
        <v>148</v>
      </c>
      <c r="C571" t="s">
        <v>480</v>
      </c>
      <c r="D571" s="23"/>
      <c r="E571" s="6" t="s">
        <v>141</v>
      </c>
      <c r="F571" s="6" t="s">
        <v>142</v>
      </c>
      <c r="G571" t="s">
        <v>501</v>
      </c>
      <c r="H571" t="s">
        <v>482</v>
      </c>
      <c r="I571" t="s">
        <v>143</v>
      </c>
      <c r="J571" s="154">
        <v>1202520547</v>
      </c>
      <c r="K571" s="154">
        <v>1028027395</v>
      </c>
      <c r="L571" s="154">
        <v>1017881964.33</v>
      </c>
      <c r="M571" s="142">
        <v>8</v>
      </c>
    </row>
    <row r="572" spans="2:13">
      <c r="B572" s="139" t="s">
        <v>148</v>
      </c>
      <c r="C572" t="s">
        <v>480</v>
      </c>
      <c r="D572" s="23"/>
      <c r="E572" s="6" t="s">
        <v>141</v>
      </c>
      <c r="F572" s="6" t="s">
        <v>142</v>
      </c>
      <c r="G572" t="s">
        <v>502</v>
      </c>
      <c r="H572" t="s">
        <v>487</v>
      </c>
      <c r="I572" t="s">
        <v>143</v>
      </c>
      <c r="J572" s="154">
        <v>1163726026</v>
      </c>
      <c r="K572" s="154">
        <v>1006374679</v>
      </c>
      <c r="L572" s="154">
        <v>1022708836.6900001</v>
      </c>
      <c r="M572" s="142">
        <v>8</v>
      </c>
    </row>
    <row r="573" spans="2:13">
      <c r="B573" s="139" t="s">
        <v>148</v>
      </c>
      <c r="C573" t="s">
        <v>480</v>
      </c>
      <c r="D573" s="23"/>
      <c r="E573" s="6" t="s">
        <v>141</v>
      </c>
      <c r="F573" s="6" t="s">
        <v>142</v>
      </c>
      <c r="G573" t="s">
        <v>503</v>
      </c>
      <c r="H573" t="s">
        <v>487</v>
      </c>
      <c r="I573" t="s">
        <v>143</v>
      </c>
      <c r="J573" s="154">
        <v>1163726026</v>
      </c>
      <c r="K573" s="154">
        <v>1006374679</v>
      </c>
      <c r="L573" s="154">
        <v>1022708836.6900001</v>
      </c>
      <c r="M573" s="142">
        <v>8</v>
      </c>
    </row>
    <row r="574" spans="2:13">
      <c r="B574" s="139" t="s">
        <v>148</v>
      </c>
      <c r="C574" t="s">
        <v>480</v>
      </c>
      <c r="D574" s="23"/>
      <c r="E574" s="6" t="s">
        <v>141</v>
      </c>
      <c r="F574" s="6" t="s">
        <v>142</v>
      </c>
      <c r="G574" t="s">
        <v>504</v>
      </c>
      <c r="H574" t="s">
        <v>487</v>
      </c>
      <c r="I574" t="s">
        <v>143</v>
      </c>
      <c r="J574" s="154">
        <v>1163726026</v>
      </c>
      <c r="K574" s="154">
        <v>1025588251</v>
      </c>
      <c r="L574" s="154">
        <v>1022708836.66</v>
      </c>
      <c r="M574" s="142">
        <v>8</v>
      </c>
    </row>
    <row r="575" spans="2:13">
      <c r="B575" s="139" t="s">
        <v>148</v>
      </c>
      <c r="C575" t="s">
        <v>480</v>
      </c>
      <c r="D575" s="23"/>
      <c r="E575" s="6" t="s">
        <v>141</v>
      </c>
      <c r="F575" s="6" t="s">
        <v>142</v>
      </c>
      <c r="G575" t="s">
        <v>505</v>
      </c>
      <c r="H575" t="s">
        <v>487</v>
      </c>
      <c r="I575" t="s">
        <v>143</v>
      </c>
      <c r="J575" s="154">
        <v>1163726026</v>
      </c>
      <c r="K575" s="154">
        <v>1025588251</v>
      </c>
      <c r="L575" s="154">
        <v>1022708836.66</v>
      </c>
      <c r="M575" s="142">
        <v>8</v>
      </c>
    </row>
    <row r="576" spans="2:13">
      <c r="B576" s="139" t="s">
        <v>148</v>
      </c>
      <c r="C576" t="s">
        <v>480</v>
      </c>
      <c r="D576" s="23"/>
      <c r="E576" s="6" t="s">
        <v>141</v>
      </c>
      <c r="F576" s="6" t="s">
        <v>142</v>
      </c>
      <c r="G576" t="s">
        <v>506</v>
      </c>
      <c r="H576" t="s">
        <v>487</v>
      </c>
      <c r="I576" t="s">
        <v>143</v>
      </c>
      <c r="J576" s="154">
        <v>1163726026</v>
      </c>
      <c r="K576" s="154">
        <v>1025588251</v>
      </c>
      <c r="L576" s="154">
        <v>1022708836.66</v>
      </c>
      <c r="M576" s="142">
        <v>8</v>
      </c>
    </row>
    <row r="577" spans="2:13">
      <c r="B577" s="139" t="s">
        <v>148</v>
      </c>
      <c r="C577" t="s">
        <v>480</v>
      </c>
      <c r="D577" s="23"/>
      <c r="E577" s="6" t="s">
        <v>141</v>
      </c>
      <c r="F577" s="6" t="s">
        <v>142</v>
      </c>
      <c r="G577" t="s">
        <v>507</v>
      </c>
      <c r="H577" t="s">
        <v>482</v>
      </c>
      <c r="I577" t="s">
        <v>143</v>
      </c>
      <c r="J577" s="154">
        <v>1163287670</v>
      </c>
      <c r="K577" s="154">
        <v>1020526119</v>
      </c>
      <c r="L577" s="154">
        <v>1017231120.75</v>
      </c>
      <c r="M577" s="142">
        <v>8</v>
      </c>
    </row>
    <row r="578" spans="2:13">
      <c r="B578" s="139" t="s">
        <v>148</v>
      </c>
      <c r="C578" t="s">
        <v>480</v>
      </c>
      <c r="D578" s="23"/>
      <c r="E578" s="6" t="s">
        <v>141</v>
      </c>
      <c r="F578" s="6" t="s">
        <v>142</v>
      </c>
      <c r="G578" t="s">
        <v>508</v>
      </c>
      <c r="H578" t="s">
        <v>482</v>
      </c>
      <c r="I578" t="s">
        <v>143</v>
      </c>
      <c r="J578" s="154">
        <v>1163287670</v>
      </c>
      <c r="K578" s="154">
        <v>1020526119</v>
      </c>
      <c r="L578" s="154">
        <v>1017231120.75</v>
      </c>
      <c r="M578" s="142">
        <v>8</v>
      </c>
    </row>
    <row r="579" spans="2:13">
      <c r="B579" s="139" t="s">
        <v>148</v>
      </c>
      <c r="C579" t="s">
        <v>480</v>
      </c>
      <c r="D579" s="23"/>
      <c r="E579" s="6" t="s">
        <v>141</v>
      </c>
      <c r="F579" s="6" t="s">
        <v>142</v>
      </c>
      <c r="G579" t="s">
        <v>509</v>
      </c>
      <c r="H579" t="s">
        <v>482</v>
      </c>
      <c r="I579" t="s">
        <v>143</v>
      </c>
      <c r="J579" s="154">
        <v>1163287670</v>
      </c>
      <c r="K579" s="154">
        <v>1020526119</v>
      </c>
      <c r="L579" s="154">
        <v>1017231120.75</v>
      </c>
      <c r="M579" s="142">
        <v>8</v>
      </c>
    </row>
    <row r="580" spans="2:13">
      <c r="B580" s="139" t="s">
        <v>148</v>
      </c>
      <c r="C580" t="s">
        <v>480</v>
      </c>
      <c r="D580" s="23"/>
      <c r="E580" s="6" t="s">
        <v>141</v>
      </c>
      <c r="F580" s="6" t="s">
        <v>142</v>
      </c>
      <c r="G580" t="s">
        <v>510</v>
      </c>
      <c r="H580" t="s">
        <v>482</v>
      </c>
      <c r="I580" t="s">
        <v>143</v>
      </c>
      <c r="J580" s="154">
        <v>1163287670</v>
      </c>
      <c r="K580" s="154">
        <v>1020526119</v>
      </c>
      <c r="L580" s="154">
        <v>1017231120.75</v>
      </c>
      <c r="M580" s="142">
        <v>8</v>
      </c>
    </row>
    <row r="581" spans="2:13">
      <c r="B581" s="139" t="s">
        <v>148</v>
      </c>
      <c r="C581" t="s">
        <v>480</v>
      </c>
      <c r="D581" s="23"/>
      <c r="E581" s="6" t="s">
        <v>141</v>
      </c>
      <c r="F581" s="6" t="s">
        <v>142</v>
      </c>
      <c r="G581" t="s">
        <v>511</v>
      </c>
      <c r="H581" t="s">
        <v>482</v>
      </c>
      <c r="I581" t="s">
        <v>143</v>
      </c>
      <c r="J581" s="154">
        <v>1163287670</v>
      </c>
      <c r="K581" s="154">
        <v>1020526119</v>
      </c>
      <c r="L581" s="154">
        <v>1017231120.75</v>
      </c>
      <c r="M581" s="142">
        <v>8</v>
      </c>
    </row>
    <row r="582" spans="2:13">
      <c r="B582" s="139" t="s">
        <v>148</v>
      </c>
      <c r="C582" t="s">
        <v>480</v>
      </c>
      <c r="D582" s="23"/>
      <c r="E582" s="6" t="s">
        <v>141</v>
      </c>
      <c r="F582" s="6" t="s">
        <v>142</v>
      </c>
      <c r="G582" t="s">
        <v>673</v>
      </c>
      <c r="H582" t="s">
        <v>482</v>
      </c>
      <c r="I582" t="s">
        <v>143</v>
      </c>
      <c r="J582" s="154">
        <v>1124054793</v>
      </c>
      <c r="K582" s="154">
        <v>999887511</v>
      </c>
      <c r="L582" s="154">
        <v>1017829756.76</v>
      </c>
      <c r="M582" s="142">
        <v>8.02</v>
      </c>
    </row>
    <row r="583" spans="2:13">
      <c r="B583" s="139" t="s">
        <v>148</v>
      </c>
      <c r="C583" t="s">
        <v>480</v>
      </c>
      <c r="D583" s="23"/>
      <c r="E583" s="6" t="s">
        <v>141</v>
      </c>
      <c r="F583" s="6" t="s">
        <v>142</v>
      </c>
      <c r="G583" t="s">
        <v>1022</v>
      </c>
      <c r="H583" t="s">
        <v>1023</v>
      </c>
      <c r="I583" t="s">
        <v>143</v>
      </c>
      <c r="J583" s="154">
        <v>572328767</v>
      </c>
      <c r="K583" s="154">
        <v>506982093</v>
      </c>
      <c r="L583" s="154">
        <v>508115406.89999998</v>
      </c>
      <c r="M583" s="142">
        <v>8.25</v>
      </c>
    </row>
    <row r="584" spans="2:13">
      <c r="B584" s="139" t="s">
        <v>148</v>
      </c>
      <c r="C584" t="s">
        <v>480</v>
      </c>
      <c r="D584" s="23"/>
      <c r="E584" s="6" t="s">
        <v>141</v>
      </c>
      <c r="F584" s="6" t="s">
        <v>142</v>
      </c>
      <c r="G584" t="s">
        <v>1024</v>
      </c>
      <c r="H584" t="s">
        <v>1023</v>
      </c>
      <c r="I584" t="s">
        <v>143</v>
      </c>
      <c r="J584" s="154">
        <v>572328767</v>
      </c>
      <c r="K584" s="154">
        <v>506982093</v>
      </c>
      <c r="L584" s="154">
        <v>508115406.89999998</v>
      </c>
      <c r="M584" s="142">
        <v>8.25</v>
      </c>
    </row>
    <row r="585" spans="2:13">
      <c r="B585" s="139" t="s">
        <v>148</v>
      </c>
      <c r="C585" t="s">
        <v>480</v>
      </c>
      <c r="D585" s="23"/>
      <c r="E585" s="6" t="s">
        <v>141</v>
      </c>
      <c r="F585" s="6" t="s">
        <v>142</v>
      </c>
      <c r="G585" t="s">
        <v>1025</v>
      </c>
      <c r="H585" t="s">
        <v>1023</v>
      </c>
      <c r="I585" t="s">
        <v>143</v>
      </c>
      <c r="J585" s="154">
        <v>572328767</v>
      </c>
      <c r="K585" s="154">
        <v>506982093</v>
      </c>
      <c r="L585" s="154">
        <v>508115406.89999998</v>
      </c>
      <c r="M585" s="142">
        <v>8.25</v>
      </c>
    </row>
    <row r="586" spans="2:13">
      <c r="B586" s="139" t="s">
        <v>148</v>
      </c>
      <c r="C586" t="s">
        <v>480</v>
      </c>
      <c r="D586" s="23"/>
      <c r="E586" s="6" t="s">
        <v>141</v>
      </c>
      <c r="F586" s="6" t="s">
        <v>142</v>
      </c>
      <c r="G586" t="s">
        <v>1026</v>
      </c>
      <c r="H586" t="s">
        <v>1023</v>
      </c>
      <c r="I586" t="s">
        <v>143</v>
      </c>
      <c r="J586" s="154">
        <v>572328767</v>
      </c>
      <c r="K586" s="154">
        <v>506982093</v>
      </c>
      <c r="L586" s="154">
        <v>508115406.89999998</v>
      </c>
      <c r="M586" s="142">
        <v>8.25</v>
      </c>
    </row>
    <row r="587" spans="2:13">
      <c r="B587" s="139" t="s">
        <v>148</v>
      </c>
      <c r="C587" t="s">
        <v>480</v>
      </c>
      <c r="D587" s="23"/>
      <c r="E587" s="6" t="s">
        <v>141</v>
      </c>
      <c r="F587" s="6" t="s">
        <v>142</v>
      </c>
      <c r="G587" t="s">
        <v>1027</v>
      </c>
      <c r="H587" t="s">
        <v>1023</v>
      </c>
      <c r="I587" t="s">
        <v>143</v>
      </c>
      <c r="J587" s="154">
        <v>572328767</v>
      </c>
      <c r="K587" s="154">
        <v>506982093</v>
      </c>
      <c r="L587" s="154">
        <v>508115406.89999998</v>
      </c>
      <c r="M587" s="142">
        <v>8.25</v>
      </c>
    </row>
    <row r="588" spans="2:13">
      <c r="B588" s="139" t="s">
        <v>148</v>
      </c>
      <c r="C588" t="s">
        <v>480</v>
      </c>
      <c r="D588" s="23"/>
      <c r="E588" s="6" t="s">
        <v>141</v>
      </c>
      <c r="F588" s="6" t="s">
        <v>142</v>
      </c>
      <c r="G588" t="s">
        <v>1028</v>
      </c>
      <c r="H588" t="s">
        <v>1023</v>
      </c>
      <c r="I588" t="s">
        <v>143</v>
      </c>
      <c r="J588" s="154">
        <v>572328767</v>
      </c>
      <c r="K588" s="154">
        <v>506982093</v>
      </c>
      <c r="L588" s="154">
        <v>508115406.89999998</v>
      </c>
      <c r="M588" s="142">
        <v>8.25</v>
      </c>
    </row>
    <row r="589" spans="2:13">
      <c r="B589" s="139" t="s">
        <v>148</v>
      </c>
      <c r="C589" t="s">
        <v>480</v>
      </c>
      <c r="D589" s="23"/>
      <c r="E589" s="6" t="s">
        <v>141</v>
      </c>
      <c r="F589" s="6" t="s">
        <v>142</v>
      </c>
      <c r="G589" t="s">
        <v>1029</v>
      </c>
      <c r="H589" t="s">
        <v>1023</v>
      </c>
      <c r="I589" t="s">
        <v>143</v>
      </c>
      <c r="J589" s="154">
        <v>572328767</v>
      </c>
      <c r="K589" s="154">
        <v>506982093</v>
      </c>
      <c r="L589" s="154">
        <v>508115406.89999998</v>
      </c>
      <c r="M589" s="142">
        <v>8.25</v>
      </c>
    </row>
    <row r="590" spans="2:13">
      <c r="B590" s="139" t="s">
        <v>148</v>
      </c>
      <c r="C590" t="s">
        <v>480</v>
      </c>
      <c r="D590" s="23"/>
      <c r="E590" s="6" t="s">
        <v>141</v>
      </c>
      <c r="F590" s="6" t="s">
        <v>142</v>
      </c>
      <c r="G590" t="s">
        <v>1029</v>
      </c>
      <c r="H590" t="s">
        <v>1023</v>
      </c>
      <c r="I590" t="s">
        <v>143</v>
      </c>
      <c r="J590" s="154">
        <v>572328767</v>
      </c>
      <c r="K590" s="154">
        <v>506982093</v>
      </c>
      <c r="L590" s="154">
        <v>508115406.89999998</v>
      </c>
      <c r="M590" s="142">
        <v>8.25</v>
      </c>
    </row>
    <row r="591" spans="2:13">
      <c r="B591" s="139" t="s">
        <v>148</v>
      </c>
      <c r="C591" t="s">
        <v>480</v>
      </c>
      <c r="D591" s="23"/>
      <c r="E591" s="6" t="s">
        <v>141</v>
      </c>
      <c r="F591" s="6" t="s">
        <v>142</v>
      </c>
      <c r="G591" t="s">
        <v>1030</v>
      </c>
      <c r="H591" t="s">
        <v>1023</v>
      </c>
      <c r="I591" t="s">
        <v>143</v>
      </c>
      <c r="J591" s="154">
        <v>572328767</v>
      </c>
      <c r="K591" s="154">
        <v>506982093</v>
      </c>
      <c r="L591" s="154">
        <v>508115406.89999998</v>
      </c>
      <c r="M591" s="142">
        <v>8.25</v>
      </c>
    </row>
    <row r="592" spans="2:13">
      <c r="B592" s="139" t="s">
        <v>148</v>
      </c>
      <c r="C592" t="s">
        <v>480</v>
      </c>
      <c r="D592" s="23"/>
      <c r="E592" s="6" t="s">
        <v>141</v>
      </c>
      <c r="F592" s="6" t="s">
        <v>142</v>
      </c>
      <c r="G592" t="s">
        <v>1031</v>
      </c>
      <c r="H592" t="s">
        <v>1023</v>
      </c>
      <c r="I592" t="s">
        <v>143</v>
      </c>
      <c r="J592" s="154">
        <v>572328767</v>
      </c>
      <c r="K592" s="154">
        <v>506982093</v>
      </c>
      <c r="L592" s="154">
        <v>508115406.89999998</v>
      </c>
      <c r="M592" s="142">
        <v>8.25</v>
      </c>
    </row>
    <row r="593" spans="2:13">
      <c r="B593" s="139" t="s">
        <v>148</v>
      </c>
      <c r="C593" t="s">
        <v>480</v>
      </c>
      <c r="D593" s="23"/>
      <c r="E593" s="6" t="s">
        <v>141</v>
      </c>
      <c r="F593" s="6" t="s">
        <v>142</v>
      </c>
      <c r="G593" t="s">
        <v>1032</v>
      </c>
      <c r="H593" t="s">
        <v>1023</v>
      </c>
      <c r="I593" t="s">
        <v>143</v>
      </c>
      <c r="J593" s="154">
        <v>572328767</v>
      </c>
      <c r="K593" s="154">
        <v>506982093</v>
      </c>
      <c r="L593" s="154">
        <v>508115406.89999998</v>
      </c>
      <c r="M593" s="142">
        <v>8.25</v>
      </c>
    </row>
    <row r="594" spans="2:13">
      <c r="B594" s="139" t="s">
        <v>148</v>
      </c>
      <c r="C594" t="s">
        <v>480</v>
      </c>
      <c r="D594" s="23"/>
      <c r="E594" s="6" t="s">
        <v>141</v>
      </c>
      <c r="F594" s="6" t="s">
        <v>142</v>
      </c>
      <c r="G594" t="s">
        <v>1033</v>
      </c>
      <c r="H594" t="s">
        <v>1023</v>
      </c>
      <c r="I594" t="s">
        <v>143</v>
      </c>
      <c r="J594" s="154">
        <v>572328767</v>
      </c>
      <c r="K594" s="154">
        <v>506982093</v>
      </c>
      <c r="L594" s="154">
        <v>508115406.89999998</v>
      </c>
      <c r="M594" s="142">
        <v>8.25</v>
      </c>
    </row>
    <row r="595" spans="2:13">
      <c r="B595" s="139" t="s">
        <v>148</v>
      </c>
      <c r="C595" t="s">
        <v>480</v>
      </c>
      <c r="D595" s="23"/>
      <c r="E595" s="6" t="s">
        <v>141</v>
      </c>
      <c r="F595" s="6" t="s">
        <v>142</v>
      </c>
      <c r="G595" t="s">
        <v>1033</v>
      </c>
      <c r="H595" t="s">
        <v>1023</v>
      </c>
      <c r="I595" t="s">
        <v>143</v>
      </c>
      <c r="J595" s="154">
        <v>572328767</v>
      </c>
      <c r="K595" s="154">
        <v>506982093</v>
      </c>
      <c r="L595" s="154">
        <v>508115406.89999998</v>
      </c>
      <c r="M595" s="142">
        <v>8.25</v>
      </c>
    </row>
    <row r="596" spans="2:13">
      <c r="B596" s="139" t="s">
        <v>148</v>
      </c>
      <c r="C596" t="s">
        <v>480</v>
      </c>
      <c r="D596" s="23"/>
      <c r="E596" s="6" t="s">
        <v>141</v>
      </c>
      <c r="F596" s="6" t="s">
        <v>142</v>
      </c>
      <c r="G596" t="s">
        <v>1034</v>
      </c>
      <c r="H596" t="s">
        <v>1023</v>
      </c>
      <c r="I596" t="s">
        <v>143</v>
      </c>
      <c r="J596" s="154">
        <v>572328767</v>
      </c>
      <c r="K596" s="154">
        <v>506982093</v>
      </c>
      <c r="L596" s="154">
        <v>508115406.89999998</v>
      </c>
      <c r="M596" s="142">
        <v>8.25</v>
      </c>
    </row>
    <row r="597" spans="2:13">
      <c r="B597" s="139" t="s">
        <v>148</v>
      </c>
      <c r="C597" t="s">
        <v>480</v>
      </c>
      <c r="D597" s="23"/>
      <c r="E597" s="6" t="s">
        <v>141</v>
      </c>
      <c r="F597" s="6" t="s">
        <v>142</v>
      </c>
      <c r="G597" t="s">
        <v>1035</v>
      </c>
      <c r="H597" t="s">
        <v>1023</v>
      </c>
      <c r="I597" t="s">
        <v>143</v>
      </c>
      <c r="J597" s="154">
        <v>572328767</v>
      </c>
      <c r="K597" s="154">
        <v>506982093</v>
      </c>
      <c r="L597" s="154">
        <v>508115406.89999998</v>
      </c>
      <c r="M597" s="142">
        <v>8.25</v>
      </c>
    </row>
    <row r="598" spans="2:13">
      <c r="B598" s="139" t="s">
        <v>148</v>
      </c>
      <c r="C598" t="s">
        <v>480</v>
      </c>
      <c r="D598" s="23"/>
      <c r="E598" s="6" t="s">
        <v>141</v>
      </c>
      <c r="F598" s="6" t="s">
        <v>142</v>
      </c>
      <c r="G598" t="s">
        <v>1036</v>
      </c>
      <c r="H598" t="s">
        <v>1023</v>
      </c>
      <c r="I598" t="s">
        <v>143</v>
      </c>
      <c r="J598" s="154">
        <v>572328767</v>
      </c>
      <c r="K598" s="154">
        <v>506982093</v>
      </c>
      <c r="L598" s="154">
        <v>508115406.89999998</v>
      </c>
      <c r="M598" s="142">
        <v>8.25</v>
      </c>
    </row>
    <row r="599" spans="2:13">
      <c r="B599" s="139" t="s">
        <v>148</v>
      </c>
      <c r="C599" t="s">
        <v>480</v>
      </c>
      <c r="D599" s="23"/>
      <c r="E599" s="6" t="s">
        <v>141</v>
      </c>
      <c r="F599" s="6" t="s">
        <v>142</v>
      </c>
      <c r="G599" t="s">
        <v>1037</v>
      </c>
      <c r="H599" t="s">
        <v>1023</v>
      </c>
      <c r="I599" t="s">
        <v>143</v>
      </c>
      <c r="J599" s="154">
        <v>572328767</v>
      </c>
      <c r="K599" s="154">
        <v>506982093</v>
      </c>
      <c r="L599" s="154">
        <v>508115406.89999998</v>
      </c>
      <c r="M599" s="142">
        <v>8.25</v>
      </c>
    </row>
    <row r="600" spans="2:13">
      <c r="B600" s="139" t="s">
        <v>148</v>
      </c>
      <c r="C600" t="s">
        <v>480</v>
      </c>
      <c r="D600" s="23"/>
      <c r="E600" s="6" t="s">
        <v>141</v>
      </c>
      <c r="F600" s="6" t="s">
        <v>142</v>
      </c>
      <c r="G600" t="s">
        <v>1038</v>
      </c>
      <c r="H600" t="s">
        <v>1023</v>
      </c>
      <c r="I600" t="s">
        <v>143</v>
      </c>
      <c r="J600" s="154">
        <v>572328767</v>
      </c>
      <c r="K600" s="154">
        <v>506982093</v>
      </c>
      <c r="L600" s="154">
        <v>508115406.89999998</v>
      </c>
      <c r="M600" s="142">
        <v>8.25</v>
      </c>
    </row>
    <row r="601" spans="2:13">
      <c r="B601" s="139" t="s">
        <v>148</v>
      </c>
      <c r="C601" t="s">
        <v>480</v>
      </c>
      <c r="D601" s="23"/>
      <c r="E601" s="6" t="s">
        <v>141</v>
      </c>
      <c r="F601" s="6" t="s">
        <v>142</v>
      </c>
      <c r="G601" t="s">
        <v>1039</v>
      </c>
      <c r="H601" t="s">
        <v>1023</v>
      </c>
      <c r="I601" t="s">
        <v>143</v>
      </c>
      <c r="J601" s="154">
        <v>572328767</v>
      </c>
      <c r="K601" s="154">
        <v>506982093</v>
      </c>
      <c r="L601" s="154">
        <v>508115406.89999998</v>
      </c>
      <c r="M601" s="142">
        <v>8.25</v>
      </c>
    </row>
    <row r="602" spans="2:13">
      <c r="B602" s="139" t="s">
        <v>148</v>
      </c>
      <c r="C602" t="s">
        <v>480</v>
      </c>
      <c r="D602" s="23"/>
      <c r="E602" s="6" t="s">
        <v>141</v>
      </c>
      <c r="F602" s="6" t="s">
        <v>142</v>
      </c>
      <c r="G602" t="s">
        <v>1040</v>
      </c>
      <c r="H602" t="s">
        <v>1023</v>
      </c>
      <c r="I602" t="s">
        <v>143</v>
      </c>
      <c r="J602" s="154">
        <v>572328767</v>
      </c>
      <c r="K602" s="154">
        <v>506982093</v>
      </c>
      <c r="L602" s="154">
        <v>508115406.89999998</v>
      </c>
      <c r="M602" s="142">
        <v>8.25</v>
      </c>
    </row>
    <row r="603" spans="2:13">
      <c r="B603" s="139" t="s">
        <v>148</v>
      </c>
      <c r="C603" t="s">
        <v>480</v>
      </c>
      <c r="D603" s="23"/>
      <c r="E603" s="6" t="s">
        <v>141</v>
      </c>
      <c r="F603" s="6" t="s">
        <v>142</v>
      </c>
      <c r="G603" t="s">
        <v>1041</v>
      </c>
      <c r="H603" t="s">
        <v>1042</v>
      </c>
      <c r="I603" t="s">
        <v>143</v>
      </c>
      <c r="J603" s="154">
        <v>1977246578</v>
      </c>
      <c r="K603" s="154">
        <v>1526545252</v>
      </c>
      <c r="L603" s="154">
        <v>1548023828.3299999</v>
      </c>
      <c r="M603" s="142">
        <v>10</v>
      </c>
    </row>
    <row r="604" spans="2:13">
      <c r="B604" s="139" t="s">
        <v>148</v>
      </c>
      <c r="C604" t="s">
        <v>480</v>
      </c>
      <c r="D604" s="23"/>
      <c r="E604" s="6" t="s">
        <v>141</v>
      </c>
      <c r="F604" s="6" t="s">
        <v>142</v>
      </c>
      <c r="G604" t="s">
        <v>1043</v>
      </c>
      <c r="H604" t="s">
        <v>1044</v>
      </c>
      <c r="I604" t="s">
        <v>143</v>
      </c>
      <c r="J604" s="154">
        <v>132047948</v>
      </c>
      <c r="K604" s="154">
        <v>126795860</v>
      </c>
      <c r="L604" s="154">
        <v>127337087.83</v>
      </c>
      <c r="M604" s="142">
        <v>10.5</v>
      </c>
    </row>
    <row r="605" spans="2:13">
      <c r="B605" s="139" t="s">
        <v>148</v>
      </c>
      <c r="C605" t="s">
        <v>480</v>
      </c>
      <c r="D605" s="23"/>
      <c r="E605" s="6" t="s">
        <v>141</v>
      </c>
      <c r="F605" s="6" t="s">
        <v>142</v>
      </c>
      <c r="G605" t="s">
        <v>1045</v>
      </c>
      <c r="H605" t="s">
        <v>284</v>
      </c>
      <c r="I605" t="s">
        <v>143</v>
      </c>
      <c r="J605" s="154">
        <v>154487670</v>
      </c>
      <c r="K605" s="154">
        <v>150247836</v>
      </c>
      <c r="L605" s="154">
        <v>150895793.25999999</v>
      </c>
      <c r="M605" s="142">
        <v>10.5</v>
      </c>
    </row>
    <row r="606" spans="2:13">
      <c r="B606" s="139" t="s">
        <v>148</v>
      </c>
      <c r="C606" t="s">
        <v>480</v>
      </c>
      <c r="D606" s="23"/>
      <c r="E606" s="6" t="s">
        <v>141</v>
      </c>
      <c r="F606" s="6" t="s">
        <v>142</v>
      </c>
      <c r="G606" t="s">
        <v>1046</v>
      </c>
      <c r="H606" t="s">
        <v>284</v>
      </c>
      <c r="I606" t="s">
        <v>143</v>
      </c>
      <c r="J606" s="154">
        <v>154487670</v>
      </c>
      <c r="K606" s="154">
        <v>150247836</v>
      </c>
      <c r="L606" s="154">
        <v>150895793.25999999</v>
      </c>
      <c r="M606" s="142">
        <v>10.5</v>
      </c>
    </row>
    <row r="607" spans="2:13">
      <c r="B607" s="139" t="s">
        <v>144</v>
      </c>
      <c r="C607" t="s">
        <v>480</v>
      </c>
      <c r="D607" s="23"/>
      <c r="E607" s="6" t="s">
        <v>141</v>
      </c>
      <c r="F607" s="6" t="s">
        <v>142</v>
      </c>
      <c r="G607" t="s">
        <v>1047</v>
      </c>
      <c r="H607" t="s">
        <v>1048</v>
      </c>
      <c r="I607" t="s">
        <v>143</v>
      </c>
      <c r="J607" s="154">
        <v>1262068491</v>
      </c>
      <c r="K607" s="154">
        <v>1010068492</v>
      </c>
      <c r="L607" s="154">
        <v>1012652284.34</v>
      </c>
      <c r="M607" s="142">
        <v>10.5</v>
      </c>
    </row>
    <row r="608" spans="2:13">
      <c r="B608" s="139" t="s">
        <v>148</v>
      </c>
      <c r="C608" t="s">
        <v>480</v>
      </c>
      <c r="D608" s="23"/>
      <c r="E608" s="6" t="s">
        <v>141</v>
      </c>
      <c r="F608" s="6" t="s">
        <v>142</v>
      </c>
      <c r="G608" t="s">
        <v>1049</v>
      </c>
      <c r="H608" t="s">
        <v>553</v>
      </c>
      <c r="I608" t="s">
        <v>143</v>
      </c>
      <c r="J608" s="154">
        <v>50616438</v>
      </c>
      <c r="K608" s="154">
        <v>50034940</v>
      </c>
      <c r="L608" s="154">
        <v>50176343.850000001</v>
      </c>
      <c r="M608" s="142">
        <v>11.5</v>
      </c>
    </row>
    <row r="609" spans="2:13">
      <c r="B609" s="139" t="s">
        <v>148</v>
      </c>
      <c r="C609" t="s">
        <v>480</v>
      </c>
      <c r="D609" s="23"/>
      <c r="E609" s="6" t="s">
        <v>141</v>
      </c>
      <c r="F609" s="6" t="s">
        <v>142</v>
      </c>
      <c r="G609" t="s">
        <v>1050</v>
      </c>
      <c r="H609" t="s">
        <v>895</v>
      </c>
      <c r="I609" t="s">
        <v>143</v>
      </c>
      <c r="J609" s="154">
        <v>169021368</v>
      </c>
      <c r="K609" s="154">
        <v>163021498</v>
      </c>
      <c r="L609" s="154">
        <v>163477880.66999999</v>
      </c>
      <c r="M609" s="142">
        <v>11.5</v>
      </c>
    </row>
    <row r="610" spans="2:13">
      <c r="B610" s="139" t="s">
        <v>148</v>
      </c>
      <c r="C610" t="s">
        <v>480</v>
      </c>
      <c r="D610" s="23"/>
      <c r="E610" s="6" t="s">
        <v>141</v>
      </c>
      <c r="F610" s="6" t="s">
        <v>142</v>
      </c>
      <c r="G610" t="s">
        <v>1051</v>
      </c>
      <c r="H610" t="s">
        <v>1052</v>
      </c>
      <c r="I610" t="s">
        <v>143</v>
      </c>
      <c r="J610" s="154">
        <v>85982637</v>
      </c>
      <c r="K610" s="154">
        <v>77737924</v>
      </c>
      <c r="L610" s="154">
        <v>77946859.170000002</v>
      </c>
      <c r="M610" s="142">
        <v>11.5</v>
      </c>
    </row>
    <row r="611" spans="2:13">
      <c r="B611" s="139" t="s">
        <v>148</v>
      </c>
      <c r="C611" t="s">
        <v>480</v>
      </c>
      <c r="D611" s="23"/>
      <c r="E611" s="6" t="s">
        <v>141</v>
      </c>
      <c r="F611" s="6" t="s">
        <v>142</v>
      </c>
      <c r="G611" t="s">
        <v>1053</v>
      </c>
      <c r="H611" t="s">
        <v>1054</v>
      </c>
      <c r="I611" t="s">
        <v>143</v>
      </c>
      <c r="J611" s="154">
        <v>124607876</v>
      </c>
      <c r="K611" s="154">
        <v>111989490</v>
      </c>
      <c r="L611" s="154">
        <v>112290482.66</v>
      </c>
      <c r="M611" s="142">
        <v>11.5</v>
      </c>
    </row>
    <row r="612" spans="2:13">
      <c r="B612" s="139" t="s">
        <v>148</v>
      </c>
      <c r="C612" t="s">
        <v>480</v>
      </c>
      <c r="D612" s="23"/>
      <c r="E612" s="6" t="s">
        <v>141</v>
      </c>
      <c r="F612" s="6" t="s">
        <v>142</v>
      </c>
      <c r="G612" t="s">
        <v>1055</v>
      </c>
      <c r="H612" t="s">
        <v>1056</v>
      </c>
      <c r="I612" t="s">
        <v>143</v>
      </c>
      <c r="J612" s="154">
        <v>108732876</v>
      </c>
      <c r="K612" s="154">
        <v>97838713</v>
      </c>
      <c r="L612" s="154">
        <v>98101672.790000007</v>
      </c>
      <c r="M612" s="142">
        <v>11.5</v>
      </c>
    </row>
    <row r="613" spans="2:13">
      <c r="B613" s="139" t="s">
        <v>148</v>
      </c>
      <c r="C613" t="s">
        <v>480</v>
      </c>
      <c r="D613" s="23"/>
      <c r="E613" s="6" t="s">
        <v>141</v>
      </c>
      <c r="F613" s="6" t="s">
        <v>142</v>
      </c>
      <c r="G613" t="s">
        <v>1057</v>
      </c>
      <c r="H613" t="s">
        <v>1058</v>
      </c>
      <c r="I613" t="s">
        <v>143</v>
      </c>
      <c r="J613" s="154">
        <v>106437667</v>
      </c>
      <c r="K613" s="154">
        <v>99203218</v>
      </c>
      <c r="L613" s="154">
        <v>99483576.340000004</v>
      </c>
      <c r="M613" s="142">
        <v>11.5</v>
      </c>
    </row>
    <row r="614" spans="2:13">
      <c r="B614" s="139" t="s">
        <v>148</v>
      </c>
      <c r="C614" t="s">
        <v>480</v>
      </c>
      <c r="D614" s="23"/>
      <c r="E614" s="6" t="s">
        <v>141</v>
      </c>
      <c r="F614" s="6" t="s">
        <v>142</v>
      </c>
      <c r="G614" t="s">
        <v>1059</v>
      </c>
      <c r="H614" t="s">
        <v>1060</v>
      </c>
      <c r="I614" t="s">
        <v>143</v>
      </c>
      <c r="J614" s="154">
        <v>282339040</v>
      </c>
      <c r="K614" s="154">
        <v>248601567</v>
      </c>
      <c r="L614" s="154">
        <v>248740637.49000001</v>
      </c>
      <c r="M614" s="142">
        <v>10.25</v>
      </c>
    </row>
    <row r="615" spans="2:13">
      <c r="B615" s="139" t="s">
        <v>148</v>
      </c>
      <c r="C615" t="s">
        <v>480</v>
      </c>
      <c r="D615" s="23"/>
      <c r="E615" s="6" t="s">
        <v>141</v>
      </c>
      <c r="F615" s="6" t="s">
        <v>142</v>
      </c>
      <c r="G615" t="s">
        <v>1061</v>
      </c>
      <c r="H615" t="s">
        <v>1060</v>
      </c>
      <c r="I615" t="s">
        <v>143</v>
      </c>
      <c r="J615" s="154">
        <v>282339040</v>
      </c>
      <c r="K615" s="154">
        <v>248601567</v>
      </c>
      <c r="L615" s="154">
        <v>248740637.49000001</v>
      </c>
      <c r="M615" s="142">
        <v>10.25</v>
      </c>
    </row>
    <row r="616" spans="2:13">
      <c r="B616" s="139" t="s">
        <v>148</v>
      </c>
      <c r="C616" t="s">
        <v>480</v>
      </c>
      <c r="D616" s="23"/>
      <c r="E616" s="6" t="s">
        <v>141</v>
      </c>
      <c r="F616" s="6" t="s">
        <v>142</v>
      </c>
      <c r="G616" t="s">
        <v>1062</v>
      </c>
      <c r="H616" t="s">
        <v>1060</v>
      </c>
      <c r="I616" t="s">
        <v>143</v>
      </c>
      <c r="J616" s="154">
        <v>282339040</v>
      </c>
      <c r="K616" s="154">
        <v>248601567</v>
      </c>
      <c r="L616" s="154">
        <v>248740637.49000001</v>
      </c>
      <c r="M616" s="142">
        <v>10.25</v>
      </c>
    </row>
    <row r="617" spans="2:13" ht="15.75" thickBot="1">
      <c r="B617" s="25"/>
      <c r="C617" s="26"/>
      <c r="D617" s="26"/>
      <c r="E617" s="27"/>
      <c r="F617" s="26"/>
      <c r="G617" s="28"/>
      <c r="H617" s="28"/>
      <c r="I617" s="29" t="s">
        <v>512</v>
      </c>
      <c r="J617" s="30">
        <f>SUM(J194:J616)</f>
        <v>725299310810</v>
      </c>
      <c r="K617" s="30">
        <f>SUM(K194:K616)</f>
        <v>604012465362</v>
      </c>
      <c r="L617" s="30">
        <f>SUM(L194:L616)</f>
        <v>600848077025.23022</v>
      </c>
      <c r="M617" s="133"/>
    </row>
    <row r="618" spans="2:13" s="193" customFormat="1" ht="15.75" thickTop="1">
      <c r="B618" s="198"/>
      <c r="I618" s="199"/>
      <c r="L618" s="195"/>
      <c r="M618" s="200"/>
    </row>
    <row r="619" spans="2:13">
      <c r="B619" s="31"/>
      <c r="I619" s="9"/>
      <c r="M619" s="34"/>
    </row>
    <row r="620" spans="2:13">
      <c r="B620" s="10" t="s">
        <v>125</v>
      </c>
      <c r="C620" s="11"/>
      <c r="D620" s="11"/>
      <c r="E620" s="11"/>
      <c r="F620" s="11"/>
      <c r="G620" s="11"/>
      <c r="H620" s="11"/>
      <c r="I620" s="11"/>
      <c r="J620" s="11"/>
      <c r="K620" s="11"/>
      <c r="L620" s="11"/>
      <c r="M620" s="128"/>
    </row>
    <row r="621" spans="2:13">
      <c r="B621" s="12" t="s">
        <v>0</v>
      </c>
      <c r="C621" s="12"/>
      <c r="D621" s="12"/>
      <c r="E621" s="12"/>
      <c r="F621" s="12"/>
      <c r="G621" s="12"/>
      <c r="H621" s="12"/>
      <c r="I621" s="12"/>
      <c r="J621" s="12"/>
      <c r="K621" s="12"/>
      <c r="L621" s="12"/>
      <c r="M621" s="129"/>
    </row>
    <row r="622" spans="2:13">
      <c r="B622" s="12" t="s">
        <v>126</v>
      </c>
      <c r="C622" s="12"/>
      <c r="D622" s="12"/>
      <c r="E622" s="12"/>
      <c r="F622" s="12"/>
      <c r="G622" s="12"/>
      <c r="H622" s="12"/>
      <c r="I622" s="12"/>
      <c r="J622" s="12"/>
      <c r="K622" s="12"/>
      <c r="L622" s="12"/>
      <c r="M622" s="129"/>
    </row>
    <row r="623" spans="2:13">
      <c r="B623" s="13">
        <f>+EAN!D7</f>
        <v>45657</v>
      </c>
      <c r="C623" s="12"/>
      <c r="D623" s="12"/>
      <c r="E623" s="12"/>
      <c r="F623" s="12"/>
      <c r="G623" s="12"/>
      <c r="H623" s="12"/>
      <c r="I623" s="12"/>
      <c r="J623" s="12"/>
      <c r="K623" s="12"/>
      <c r="L623" s="12"/>
      <c r="M623" s="129"/>
    </row>
    <row r="624" spans="2:13">
      <c r="B624" s="14"/>
      <c r="C624" s="15"/>
      <c r="D624" s="15"/>
      <c r="E624" s="15"/>
      <c r="F624" s="15"/>
      <c r="G624" s="15"/>
      <c r="H624" s="15"/>
      <c r="I624" s="15"/>
      <c r="J624" s="15"/>
      <c r="K624" s="15"/>
      <c r="L624" s="15"/>
      <c r="M624" s="130"/>
    </row>
    <row r="625" spans="2:13" ht="15" customHeight="1">
      <c r="B625" s="180" t="s">
        <v>695</v>
      </c>
      <c r="C625" s="180"/>
      <c r="D625" s="180"/>
      <c r="E625" s="180"/>
      <c r="F625" s="180"/>
      <c r="G625" s="180"/>
      <c r="H625" s="180"/>
      <c r="I625" s="180"/>
      <c r="J625" s="180"/>
      <c r="K625" s="180"/>
      <c r="L625" s="180"/>
      <c r="M625" s="180"/>
    </row>
    <row r="626" spans="2:13">
      <c r="B626" s="180"/>
      <c r="C626" s="180"/>
      <c r="D626" s="180"/>
      <c r="E626" s="180"/>
      <c r="F626" s="180"/>
      <c r="G626" s="180"/>
      <c r="H626" s="180"/>
      <c r="I626" s="180"/>
      <c r="J626" s="180"/>
      <c r="K626" s="180"/>
      <c r="L626" s="180"/>
      <c r="M626" s="180"/>
    </row>
    <row r="627" spans="2:13">
      <c r="B627" s="16"/>
      <c r="C627" s="17"/>
      <c r="D627" s="17"/>
      <c r="E627" s="17"/>
      <c r="F627" s="17"/>
      <c r="G627" s="17"/>
      <c r="H627" s="17"/>
      <c r="I627" s="17"/>
      <c r="J627" s="17"/>
      <c r="K627" s="17"/>
      <c r="L627" s="17"/>
      <c r="M627" s="131"/>
    </row>
    <row r="628" spans="2:13" ht="30">
      <c r="B628" s="114" t="s">
        <v>127</v>
      </c>
      <c r="C628" s="115" t="s">
        <v>128</v>
      </c>
      <c r="D628" s="115" t="s">
        <v>129</v>
      </c>
      <c r="E628" s="115" t="s">
        <v>130</v>
      </c>
      <c r="F628" s="115" t="s">
        <v>131</v>
      </c>
      <c r="G628" s="115" t="s">
        <v>132</v>
      </c>
      <c r="H628" s="115" t="s">
        <v>133</v>
      </c>
      <c r="I628" s="115" t="s">
        <v>134</v>
      </c>
      <c r="J628" s="115" t="s">
        <v>135</v>
      </c>
      <c r="K628" s="115" t="s">
        <v>136</v>
      </c>
      <c r="L628" s="115" t="s">
        <v>137</v>
      </c>
      <c r="M628" s="134" t="s">
        <v>138</v>
      </c>
    </row>
    <row r="629" spans="2:13">
      <c r="B629" s="136" t="s">
        <v>139</v>
      </c>
      <c r="C629" s="137" t="s">
        <v>140</v>
      </c>
      <c r="D629" s="21"/>
      <c r="E629" s="20" t="s">
        <v>141</v>
      </c>
      <c r="F629" s="20" t="s">
        <v>142</v>
      </c>
      <c r="G629" s="137" t="s">
        <v>680</v>
      </c>
      <c r="H629" s="137" t="s">
        <v>687</v>
      </c>
      <c r="I629" s="137" t="s">
        <v>143</v>
      </c>
      <c r="J629" s="138">
        <v>12042794521</v>
      </c>
      <c r="K629" s="138">
        <v>10001397260</v>
      </c>
      <c r="L629" s="138">
        <v>10127772752.530001</v>
      </c>
      <c r="M629" s="141">
        <v>5.0999999999999996</v>
      </c>
    </row>
    <row r="630" spans="2:13">
      <c r="B630" s="139" t="s">
        <v>139</v>
      </c>
      <c r="C630" t="s">
        <v>140</v>
      </c>
      <c r="D630" s="23"/>
      <c r="E630" s="6" t="s">
        <v>141</v>
      </c>
      <c r="F630" s="6" t="s">
        <v>142</v>
      </c>
      <c r="G630" t="s">
        <v>145</v>
      </c>
      <c r="H630" t="s">
        <v>146</v>
      </c>
      <c r="I630" t="s">
        <v>143</v>
      </c>
      <c r="J630" s="140">
        <v>693391438</v>
      </c>
      <c r="K630" s="140">
        <v>601432520</v>
      </c>
      <c r="L630" s="140">
        <v>596818300.49000001</v>
      </c>
      <c r="M630" s="142">
        <v>8</v>
      </c>
    </row>
    <row r="631" spans="2:13">
      <c r="B631" s="139" t="s">
        <v>139</v>
      </c>
      <c r="C631" t="s">
        <v>140</v>
      </c>
      <c r="D631" s="23"/>
      <c r="E631" s="6" t="s">
        <v>141</v>
      </c>
      <c r="F631" s="6" t="s">
        <v>142</v>
      </c>
      <c r="G631" t="s">
        <v>147</v>
      </c>
      <c r="H631" t="s">
        <v>146</v>
      </c>
      <c r="I631" t="s">
        <v>143</v>
      </c>
      <c r="J631" s="140">
        <v>4818482876</v>
      </c>
      <c r="K631" s="140">
        <v>4179446331</v>
      </c>
      <c r="L631" s="140">
        <v>4147381411.6199999</v>
      </c>
      <c r="M631" s="142">
        <v>8</v>
      </c>
    </row>
    <row r="632" spans="2:13">
      <c r="B632" s="139" t="s">
        <v>139</v>
      </c>
      <c r="C632" t="s">
        <v>140</v>
      </c>
      <c r="D632" s="23"/>
      <c r="E632" s="6" t="s">
        <v>141</v>
      </c>
      <c r="F632" s="6" t="s">
        <v>142</v>
      </c>
      <c r="G632" t="s">
        <v>681</v>
      </c>
      <c r="H632" t="s">
        <v>146</v>
      </c>
      <c r="I632" t="s">
        <v>143</v>
      </c>
      <c r="J632" s="140">
        <v>11752397260</v>
      </c>
      <c r="K632" s="140">
        <v>10322179767</v>
      </c>
      <c r="L632" s="140">
        <v>10033883113.290001</v>
      </c>
      <c r="M632" s="142">
        <v>8.59</v>
      </c>
    </row>
    <row r="633" spans="2:13">
      <c r="B633" s="139" t="s">
        <v>139</v>
      </c>
      <c r="C633" t="s">
        <v>140</v>
      </c>
      <c r="D633" s="23"/>
      <c r="E633" s="6" t="s">
        <v>141</v>
      </c>
      <c r="F633" s="6" t="s">
        <v>142</v>
      </c>
      <c r="G633" t="s">
        <v>532</v>
      </c>
      <c r="H633" t="s">
        <v>533</v>
      </c>
      <c r="I633" t="s">
        <v>143</v>
      </c>
      <c r="J633" s="140">
        <v>52068151</v>
      </c>
      <c r="K633" s="140">
        <v>50949315</v>
      </c>
      <c r="L633" s="140">
        <v>51477449.960000001</v>
      </c>
      <c r="M633" s="142">
        <v>8.17</v>
      </c>
    </row>
    <row r="634" spans="2:13">
      <c r="B634" s="139" t="s">
        <v>148</v>
      </c>
      <c r="C634" t="s">
        <v>149</v>
      </c>
      <c r="D634" s="23"/>
      <c r="E634" s="6" t="s">
        <v>141</v>
      </c>
      <c r="F634" s="6" t="s">
        <v>142</v>
      </c>
      <c r="G634" t="s">
        <v>150</v>
      </c>
      <c r="H634" t="s">
        <v>151</v>
      </c>
      <c r="I634" t="s">
        <v>143</v>
      </c>
      <c r="J634" s="140">
        <v>1072479452</v>
      </c>
      <c r="K634" s="140">
        <v>1000582650</v>
      </c>
      <c r="L634" s="140">
        <v>1002517919.21</v>
      </c>
      <c r="M634" s="142">
        <v>7.15</v>
      </c>
    </row>
    <row r="635" spans="2:13">
      <c r="B635" s="139" t="s">
        <v>148</v>
      </c>
      <c r="C635" t="s">
        <v>149</v>
      </c>
      <c r="D635" s="23"/>
      <c r="E635" s="6" t="s">
        <v>141</v>
      </c>
      <c r="F635" s="6" t="s">
        <v>142</v>
      </c>
      <c r="G635" t="s">
        <v>152</v>
      </c>
      <c r="H635" t="s">
        <v>151</v>
      </c>
      <c r="I635" t="s">
        <v>143</v>
      </c>
      <c r="J635" s="140">
        <v>1072479452</v>
      </c>
      <c r="K635" s="140">
        <v>1000582650</v>
      </c>
      <c r="L635" s="140">
        <v>1002517919.21</v>
      </c>
      <c r="M635" s="142">
        <v>7.15</v>
      </c>
    </row>
    <row r="636" spans="2:13">
      <c r="B636" s="139" t="s">
        <v>148</v>
      </c>
      <c r="C636" t="s">
        <v>149</v>
      </c>
      <c r="D636" s="23"/>
      <c r="E636" s="6" t="s">
        <v>141</v>
      </c>
      <c r="F636" s="6" t="s">
        <v>142</v>
      </c>
      <c r="G636" t="s">
        <v>153</v>
      </c>
      <c r="H636" t="s">
        <v>151</v>
      </c>
      <c r="I636" t="s">
        <v>143</v>
      </c>
      <c r="J636" s="140">
        <v>1072479452</v>
      </c>
      <c r="K636" s="140">
        <v>1000582650</v>
      </c>
      <c r="L636" s="140">
        <v>1002517919.21</v>
      </c>
      <c r="M636" s="142">
        <v>7.15</v>
      </c>
    </row>
    <row r="637" spans="2:13">
      <c r="B637" s="139" t="s">
        <v>148</v>
      </c>
      <c r="C637" t="s">
        <v>149</v>
      </c>
      <c r="D637" s="23"/>
      <c r="E637" s="6" t="s">
        <v>141</v>
      </c>
      <c r="F637" s="6" t="s">
        <v>142</v>
      </c>
      <c r="G637" t="s">
        <v>154</v>
      </c>
      <c r="H637" t="s">
        <v>151</v>
      </c>
      <c r="I637" t="s">
        <v>143</v>
      </c>
      <c r="J637" s="140">
        <v>1072479452</v>
      </c>
      <c r="K637" s="140">
        <v>1000582650</v>
      </c>
      <c r="L637" s="140">
        <v>1002517919.21</v>
      </c>
      <c r="M637" s="142">
        <v>7.15</v>
      </c>
    </row>
    <row r="638" spans="2:13">
      <c r="B638" s="139" t="s">
        <v>148</v>
      </c>
      <c r="C638" t="s">
        <v>149</v>
      </c>
      <c r="D638" s="23"/>
      <c r="E638" s="6" t="s">
        <v>141</v>
      </c>
      <c r="F638" s="6" t="s">
        <v>142</v>
      </c>
      <c r="G638" t="s">
        <v>154</v>
      </c>
      <c r="H638" t="s">
        <v>151</v>
      </c>
      <c r="I638" t="s">
        <v>143</v>
      </c>
      <c r="J638" s="140">
        <v>1072479452</v>
      </c>
      <c r="K638" s="140">
        <v>1000582650</v>
      </c>
      <c r="L638" s="140">
        <v>1002517919.21</v>
      </c>
      <c r="M638" s="142">
        <v>7.15</v>
      </c>
    </row>
    <row r="639" spans="2:13">
      <c r="B639" s="139" t="s">
        <v>148</v>
      </c>
      <c r="C639" t="s">
        <v>149</v>
      </c>
      <c r="D639" s="23"/>
      <c r="E639" s="6" t="s">
        <v>141</v>
      </c>
      <c r="F639" s="6" t="s">
        <v>142</v>
      </c>
      <c r="G639" t="s">
        <v>155</v>
      </c>
      <c r="H639" t="s">
        <v>151</v>
      </c>
      <c r="I639" t="s">
        <v>143</v>
      </c>
      <c r="J639" s="140">
        <v>1072479452</v>
      </c>
      <c r="K639" s="140">
        <v>1000582650</v>
      </c>
      <c r="L639" s="140">
        <v>1002517919.21</v>
      </c>
      <c r="M639" s="142">
        <v>7.15</v>
      </c>
    </row>
    <row r="640" spans="2:13">
      <c r="B640" s="139" t="s">
        <v>148</v>
      </c>
      <c r="C640" t="s">
        <v>149</v>
      </c>
      <c r="D640" s="23"/>
      <c r="E640" s="6" t="s">
        <v>141</v>
      </c>
      <c r="F640" s="6" t="s">
        <v>142</v>
      </c>
      <c r="G640" t="s">
        <v>156</v>
      </c>
      <c r="H640" t="s">
        <v>151</v>
      </c>
      <c r="I640" t="s">
        <v>143</v>
      </c>
      <c r="J640" s="140">
        <v>1072479452</v>
      </c>
      <c r="K640" s="140">
        <v>1000582650</v>
      </c>
      <c r="L640" s="140">
        <v>1002517919.21</v>
      </c>
      <c r="M640" s="142">
        <v>7.15</v>
      </c>
    </row>
    <row r="641" spans="2:13">
      <c r="B641" s="139" t="s">
        <v>148</v>
      </c>
      <c r="C641" t="s">
        <v>149</v>
      </c>
      <c r="D641" s="23"/>
      <c r="E641" s="6" t="s">
        <v>141</v>
      </c>
      <c r="F641" s="6" t="s">
        <v>142</v>
      </c>
      <c r="G641" t="s">
        <v>157</v>
      </c>
      <c r="H641" t="s">
        <v>151</v>
      </c>
      <c r="I641" t="s">
        <v>143</v>
      </c>
      <c r="J641" s="140">
        <v>1072479452</v>
      </c>
      <c r="K641" s="140">
        <v>1000582650</v>
      </c>
      <c r="L641" s="140">
        <v>1002517919.21</v>
      </c>
      <c r="M641" s="142">
        <v>7.15</v>
      </c>
    </row>
    <row r="642" spans="2:13">
      <c r="B642" s="139" t="s">
        <v>148</v>
      </c>
      <c r="C642" t="s">
        <v>149</v>
      </c>
      <c r="D642" s="23"/>
      <c r="E642" s="6" t="s">
        <v>141</v>
      </c>
      <c r="F642" s="6" t="s">
        <v>142</v>
      </c>
      <c r="G642" t="s">
        <v>157</v>
      </c>
      <c r="H642" t="s">
        <v>151</v>
      </c>
      <c r="I642" t="s">
        <v>143</v>
      </c>
      <c r="J642" s="140">
        <v>1072479452</v>
      </c>
      <c r="K642" s="140">
        <v>1000582650</v>
      </c>
      <c r="L642" s="140">
        <v>1002517919.21</v>
      </c>
      <c r="M642" s="142">
        <v>7.15</v>
      </c>
    </row>
    <row r="643" spans="2:13">
      <c r="B643" s="139" t="s">
        <v>148</v>
      </c>
      <c r="C643" t="s">
        <v>149</v>
      </c>
      <c r="D643" s="23"/>
      <c r="E643" s="6" t="s">
        <v>141</v>
      </c>
      <c r="F643" s="6" t="s">
        <v>142</v>
      </c>
      <c r="G643" t="s">
        <v>158</v>
      </c>
      <c r="H643" t="s">
        <v>151</v>
      </c>
      <c r="I643" t="s">
        <v>143</v>
      </c>
      <c r="J643" s="140">
        <v>1072479452</v>
      </c>
      <c r="K643" s="140">
        <v>1000582650</v>
      </c>
      <c r="L643" s="140">
        <v>1002517919.21</v>
      </c>
      <c r="M643" s="142">
        <v>7.15</v>
      </c>
    </row>
    <row r="644" spans="2:13">
      <c r="B644" s="139" t="s">
        <v>148</v>
      </c>
      <c r="C644" t="s">
        <v>149</v>
      </c>
      <c r="D644" s="23"/>
      <c r="E644" s="6" t="s">
        <v>141</v>
      </c>
      <c r="F644" s="6" t="s">
        <v>142</v>
      </c>
      <c r="G644" t="s">
        <v>159</v>
      </c>
      <c r="H644" t="s">
        <v>151</v>
      </c>
      <c r="I644" t="s">
        <v>143</v>
      </c>
      <c r="J644" s="140">
        <v>1072479452</v>
      </c>
      <c r="K644" s="140">
        <v>1000582650</v>
      </c>
      <c r="L644" s="140">
        <v>1002517919.21</v>
      </c>
      <c r="M644" s="142">
        <v>7.15</v>
      </c>
    </row>
    <row r="645" spans="2:13">
      <c r="B645" s="139" t="s">
        <v>148</v>
      </c>
      <c r="C645" t="s">
        <v>149</v>
      </c>
      <c r="D645" s="23"/>
      <c r="E645" s="6" t="s">
        <v>141</v>
      </c>
      <c r="F645" s="6" t="s">
        <v>142</v>
      </c>
      <c r="G645" t="s">
        <v>160</v>
      </c>
      <c r="H645" t="s">
        <v>151</v>
      </c>
      <c r="I645" t="s">
        <v>143</v>
      </c>
      <c r="J645" s="140">
        <v>1072479452</v>
      </c>
      <c r="K645" s="140">
        <v>1000582650</v>
      </c>
      <c r="L645" s="140">
        <v>1002517919.21</v>
      </c>
      <c r="M645" s="142">
        <v>7.15</v>
      </c>
    </row>
    <row r="646" spans="2:13">
      <c r="B646" s="139" t="s">
        <v>148</v>
      </c>
      <c r="C646" t="s">
        <v>149</v>
      </c>
      <c r="D646" s="23"/>
      <c r="E646" s="6" t="s">
        <v>141</v>
      </c>
      <c r="F646" s="6" t="s">
        <v>142</v>
      </c>
      <c r="G646" t="s">
        <v>161</v>
      </c>
      <c r="H646" t="s">
        <v>151</v>
      </c>
      <c r="I646" t="s">
        <v>143</v>
      </c>
      <c r="J646" s="140">
        <v>1072479452</v>
      </c>
      <c r="K646" s="140">
        <v>1000582650</v>
      </c>
      <c r="L646" s="140">
        <v>1002517919.21</v>
      </c>
      <c r="M646" s="142">
        <v>7.15</v>
      </c>
    </row>
    <row r="647" spans="2:13">
      <c r="B647" s="139" t="s">
        <v>148</v>
      </c>
      <c r="C647" t="s">
        <v>149</v>
      </c>
      <c r="D647" s="23"/>
      <c r="E647" s="6" t="s">
        <v>141</v>
      </c>
      <c r="F647" s="6" t="s">
        <v>142</v>
      </c>
      <c r="G647" t="s">
        <v>162</v>
      </c>
      <c r="H647" t="s">
        <v>151</v>
      </c>
      <c r="I647" t="s">
        <v>143</v>
      </c>
      <c r="J647" s="140">
        <v>1072479452</v>
      </c>
      <c r="K647" s="140">
        <v>1000582650</v>
      </c>
      <c r="L647" s="140">
        <v>1002517919.21</v>
      </c>
      <c r="M647" s="142">
        <v>7.15</v>
      </c>
    </row>
    <row r="648" spans="2:13">
      <c r="B648" s="139" t="s">
        <v>148</v>
      </c>
      <c r="C648" t="s">
        <v>149</v>
      </c>
      <c r="D648" s="23"/>
      <c r="E648" s="6" t="s">
        <v>141</v>
      </c>
      <c r="F648" s="6" t="s">
        <v>142</v>
      </c>
      <c r="G648" t="s">
        <v>163</v>
      </c>
      <c r="H648" t="s">
        <v>151</v>
      </c>
      <c r="I648" t="s">
        <v>143</v>
      </c>
      <c r="J648" s="140">
        <v>1072479452</v>
      </c>
      <c r="K648" s="140">
        <v>1000582650</v>
      </c>
      <c r="L648" s="140">
        <v>1002517919.21</v>
      </c>
      <c r="M648" s="142">
        <v>7.15</v>
      </c>
    </row>
    <row r="649" spans="2:13">
      <c r="B649" s="139" t="s">
        <v>148</v>
      </c>
      <c r="C649" t="s">
        <v>149</v>
      </c>
      <c r="D649" s="23"/>
      <c r="E649" s="6" t="s">
        <v>141</v>
      </c>
      <c r="F649" s="6" t="s">
        <v>142</v>
      </c>
      <c r="G649" t="s">
        <v>164</v>
      </c>
      <c r="H649" t="s">
        <v>151</v>
      </c>
      <c r="I649" t="s">
        <v>143</v>
      </c>
      <c r="J649" s="140">
        <v>1072479452</v>
      </c>
      <c r="K649" s="140">
        <v>1000582650</v>
      </c>
      <c r="L649" s="140">
        <v>1002517919.21</v>
      </c>
      <c r="M649" s="142">
        <v>7.15</v>
      </c>
    </row>
    <row r="650" spans="2:13">
      <c r="B650" s="139" t="s">
        <v>148</v>
      </c>
      <c r="C650" t="s">
        <v>149</v>
      </c>
      <c r="D650" s="23"/>
      <c r="E650" s="6" t="s">
        <v>141</v>
      </c>
      <c r="F650" s="6" t="s">
        <v>142</v>
      </c>
      <c r="G650" t="s">
        <v>165</v>
      </c>
      <c r="H650" t="s">
        <v>151</v>
      </c>
      <c r="I650" t="s">
        <v>143</v>
      </c>
      <c r="J650" s="140">
        <v>1072479452</v>
      </c>
      <c r="K650" s="140">
        <v>1000582650</v>
      </c>
      <c r="L650" s="140">
        <v>1002517919.21</v>
      </c>
      <c r="M650" s="142">
        <v>7.15</v>
      </c>
    </row>
    <row r="651" spans="2:13">
      <c r="B651" s="139" t="s">
        <v>148</v>
      </c>
      <c r="C651" t="s">
        <v>149</v>
      </c>
      <c r="D651" s="23"/>
      <c r="E651" s="6" t="s">
        <v>141</v>
      </c>
      <c r="F651" s="6" t="s">
        <v>142</v>
      </c>
      <c r="G651" t="s">
        <v>166</v>
      </c>
      <c r="H651" t="s">
        <v>151</v>
      </c>
      <c r="I651" t="s">
        <v>143</v>
      </c>
      <c r="J651" s="140">
        <v>1072479452</v>
      </c>
      <c r="K651" s="140">
        <v>1000582650</v>
      </c>
      <c r="L651" s="140">
        <v>1002517919.21</v>
      </c>
      <c r="M651" s="142">
        <v>7.15</v>
      </c>
    </row>
    <row r="652" spans="2:13">
      <c r="B652" s="139" t="s">
        <v>148</v>
      </c>
      <c r="C652" t="s">
        <v>149</v>
      </c>
      <c r="D652" s="23"/>
      <c r="E652" s="6" t="s">
        <v>141</v>
      </c>
      <c r="F652" s="6" t="s">
        <v>142</v>
      </c>
      <c r="G652" t="s">
        <v>167</v>
      </c>
      <c r="H652" t="s">
        <v>151</v>
      </c>
      <c r="I652" t="s">
        <v>143</v>
      </c>
      <c r="J652" s="140">
        <v>1072479452</v>
      </c>
      <c r="K652" s="140">
        <v>1000582650</v>
      </c>
      <c r="L652" s="140">
        <v>1002517919.21</v>
      </c>
      <c r="M652" s="142">
        <v>7.15</v>
      </c>
    </row>
    <row r="653" spans="2:13">
      <c r="B653" s="139" t="s">
        <v>148</v>
      </c>
      <c r="C653" t="s">
        <v>149</v>
      </c>
      <c r="D653" s="23"/>
      <c r="E653" s="6" t="s">
        <v>141</v>
      </c>
      <c r="F653" s="6" t="s">
        <v>142</v>
      </c>
      <c r="G653" t="s">
        <v>168</v>
      </c>
      <c r="H653" t="s">
        <v>151</v>
      </c>
      <c r="I653" t="s">
        <v>143</v>
      </c>
      <c r="J653" s="140">
        <v>1072479452</v>
      </c>
      <c r="K653" s="140">
        <v>1000582650</v>
      </c>
      <c r="L653" s="140">
        <v>1002517919.21</v>
      </c>
      <c r="M653" s="142">
        <v>7.15</v>
      </c>
    </row>
    <row r="654" spans="2:13">
      <c r="B654" s="139" t="s">
        <v>148</v>
      </c>
      <c r="C654" t="s">
        <v>149</v>
      </c>
      <c r="D654" s="23"/>
      <c r="E654" s="6" t="s">
        <v>141</v>
      </c>
      <c r="F654" s="6" t="s">
        <v>142</v>
      </c>
      <c r="G654" t="s">
        <v>170</v>
      </c>
      <c r="H654" t="s">
        <v>169</v>
      </c>
      <c r="I654" t="s">
        <v>143</v>
      </c>
      <c r="J654" s="140">
        <v>1107935616</v>
      </c>
      <c r="K654" s="140">
        <v>1000192490</v>
      </c>
      <c r="L654" s="140">
        <v>1028496069.5599999</v>
      </c>
      <c r="M654" s="142">
        <v>7.15</v>
      </c>
    </row>
    <row r="655" spans="2:13">
      <c r="B655" s="139" t="s">
        <v>148</v>
      </c>
      <c r="C655" t="s">
        <v>149</v>
      </c>
      <c r="D655" s="23"/>
      <c r="E655" s="6" t="s">
        <v>141</v>
      </c>
      <c r="F655" s="6" t="s">
        <v>142</v>
      </c>
      <c r="G655" t="s">
        <v>171</v>
      </c>
      <c r="H655" t="s">
        <v>169</v>
      </c>
      <c r="I655" t="s">
        <v>143</v>
      </c>
      <c r="J655" s="140">
        <v>1107935616</v>
      </c>
      <c r="K655" s="140">
        <v>1000192490</v>
      </c>
      <c r="L655" s="140">
        <v>1028496069.5599999</v>
      </c>
      <c r="M655" s="142">
        <v>7.15</v>
      </c>
    </row>
    <row r="656" spans="2:13">
      <c r="B656" s="139" t="s">
        <v>148</v>
      </c>
      <c r="C656" t="s">
        <v>149</v>
      </c>
      <c r="D656" s="23"/>
      <c r="E656" s="6" t="s">
        <v>141</v>
      </c>
      <c r="F656" s="6" t="s">
        <v>142</v>
      </c>
      <c r="G656" t="s">
        <v>172</v>
      </c>
      <c r="H656" t="s">
        <v>169</v>
      </c>
      <c r="I656" t="s">
        <v>143</v>
      </c>
      <c r="J656" s="140">
        <v>1107935616</v>
      </c>
      <c r="K656" s="140">
        <v>1000192490</v>
      </c>
      <c r="L656" s="140">
        <v>1028496069.5599999</v>
      </c>
      <c r="M656" s="142">
        <v>7.15</v>
      </c>
    </row>
    <row r="657" spans="2:13">
      <c r="B657" s="139" t="s">
        <v>148</v>
      </c>
      <c r="C657" t="s">
        <v>149</v>
      </c>
      <c r="D657" s="23"/>
      <c r="E657" s="6" t="s">
        <v>141</v>
      </c>
      <c r="F657" s="6" t="s">
        <v>142</v>
      </c>
      <c r="G657" t="s">
        <v>173</v>
      </c>
      <c r="H657" t="s">
        <v>169</v>
      </c>
      <c r="I657" t="s">
        <v>143</v>
      </c>
      <c r="J657" s="140">
        <v>1107935616</v>
      </c>
      <c r="K657" s="140">
        <v>1000192490</v>
      </c>
      <c r="L657" s="140">
        <v>1028496069.5599999</v>
      </c>
      <c r="M657" s="142">
        <v>7.15</v>
      </c>
    </row>
    <row r="658" spans="2:13">
      <c r="B658" s="139" t="s">
        <v>148</v>
      </c>
      <c r="C658" t="s">
        <v>149</v>
      </c>
      <c r="D658" s="23"/>
      <c r="E658" s="6" t="s">
        <v>141</v>
      </c>
      <c r="F658" s="6" t="s">
        <v>142</v>
      </c>
      <c r="G658" t="s">
        <v>174</v>
      </c>
      <c r="H658" t="s">
        <v>169</v>
      </c>
      <c r="I658" t="s">
        <v>143</v>
      </c>
      <c r="J658" s="140">
        <v>1107935616</v>
      </c>
      <c r="K658" s="140">
        <v>1000192490</v>
      </c>
      <c r="L658" s="140">
        <v>1028496069.5599999</v>
      </c>
      <c r="M658" s="142">
        <v>7.15</v>
      </c>
    </row>
    <row r="659" spans="2:13">
      <c r="B659" s="139" t="s">
        <v>148</v>
      </c>
      <c r="C659" t="s">
        <v>149</v>
      </c>
      <c r="D659" s="23"/>
      <c r="E659" s="6" t="s">
        <v>141</v>
      </c>
      <c r="F659" s="6" t="s">
        <v>142</v>
      </c>
      <c r="G659" t="s">
        <v>175</v>
      </c>
      <c r="H659" t="s">
        <v>169</v>
      </c>
      <c r="I659" t="s">
        <v>143</v>
      </c>
      <c r="J659" s="140">
        <v>1107935616</v>
      </c>
      <c r="K659" s="140">
        <v>1000192490</v>
      </c>
      <c r="L659" s="140">
        <v>1028496069.5599999</v>
      </c>
      <c r="M659" s="142">
        <v>7.15</v>
      </c>
    </row>
    <row r="660" spans="2:13">
      <c r="B660" s="139" t="s">
        <v>148</v>
      </c>
      <c r="C660" t="s">
        <v>149</v>
      </c>
      <c r="D660" s="23"/>
      <c r="E660" s="6" t="s">
        <v>141</v>
      </c>
      <c r="F660" s="6" t="s">
        <v>142</v>
      </c>
      <c r="G660" t="s">
        <v>176</v>
      </c>
      <c r="H660" t="s">
        <v>169</v>
      </c>
      <c r="I660" t="s">
        <v>143</v>
      </c>
      <c r="J660" s="140">
        <v>1107935616</v>
      </c>
      <c r="K660" s="140">
        <v>1000192490</v>
      </c>
      <c r="L660" s="140">
        <v>1028496069.5599999</v>
      </c>
      <c r="M660" s="142">
        <v>7.15</v>
      </c>
    </row>
    <row r="661" spans="2:13">
      <c r="B661" s="139" t="s">
        <v>148</v>
      </c>
      <c r="C661" t="s">
        <v>149</v>
      </c>
      <c r="D661" s="23"/>
      <c r="E661" s="6" t="s">
        <v>141</v>
      </c>
      <c r="F661" s="6" t="s">
        <v>142</v>
      </c>
      <c r="G661" t="s">
        <v>177</v>
      </c>
      <c r="H661" t="s">
        <v>169</v>
      </c>
      <c r="I661" t="s">
        <v>143</v>
      </c>
      <c r="J661" s="140">
        <v>1107935616</v>
      </c>
      <c r="K661" s="140">
        <v>1000192490</v>
      </c>
      <c r="L661" s="140">
        <v>1028496069.5599999</v>
      </c>
      <c r="M661" s="142">
        <v>7.15</v>
      </c>
    </row>
    <row r="662" spans="2:13">
      <c r="B662" s="139" t="s">
        <v>148</v>
      </c>
      <c r="C662" t="s">
        <v>149</v>
      </c>
      <c r="D662" s="23"/>
      <c r="E662" s="6" t="s">
        <v>141</v>
      </c>
      <c r="F662" s="6" t="s">
        <v>142</v>
      </c>
      <c r="G662" t="s">
        <v>178</v>
      </c>
      <c r="H662" t="s">
        <v>169</v>
      </c>
      <c r="I662" t="s">
        <v>143</v>
      </c>
      <c r="J662" s="140">
        <v>1107935616</v>
      </c>
      <c r="K662" s="140">
        <v>1000192490</v>
      </c>
      <c r="L662" s="140">
        <v>1028496069.5599999</v>
      </c>
      <c r="M662" s="142">
        <v>7.15</v>
      </c>
    </row>
    <row r="663" spans="2:13">
      <c r="B663" s="139" t="s">
        <v>148</v>
      </c>
      <c r="C663" t="s">
        <v>149</v>
      </c>
      <c r="D663" s="23"/>
      <c r="E663" s="6" t="s">
        <v>141</v>
      </c>
      <c r="F663" s="6" t="s">
        <v>142</v>
      </c>
      <c r="G663" t="s">
        <v>179</v>
      </c>
      <c r="H663" t="s">
        <v>180</v>
      </c>
      <c r="I663" t="s">
        <v>143</v>
      </c>
      <c r="J663" s="140">
        <v>160548493</v>
      </c>
      <c r="K663" s="140">
        <v>153049314</v>
      </c>
      <c r="L663" s="140">
        <v>151510312.72999999</v>
      </c>
      <c r="M663" s="142">
        <v>7</v>
      </c>
    </row>
    <row r="664" spans="2:13">
      <c r="B664" s="139" t="s">
        <v>148</v>
      </c>
      <c r="C664" t="s">
        <v>149</v>
      </c>
      <c r="D664" s="23"/>
      <c r="E664" s="6" t="s">
        <v>141</v>
      </c>
      <c r="F664" s="6" t="s">
        <v>142</v>
      </c>
      <c r="G664" t="s">
        <v>181</v>
      </c>
      <c r="H664" t="s">
        <v>180</v>
      </c>
      <c r="I664" t="s">
        <v>143</v>
      </c>
      <c r="J664" s="140">
        <v>160548493</v>
      </c>
      <c r="K664" s="140">
        <v>153049314</v>
      </c>
      <c r="L664" s="140">
        <v>151510312.72999999</v>
      </c>
      <c r="M664" s="142">
        <v>7</v>
      </c>
    </row>
    <row r="665" spans="2:13">
      <c r="B665" s="139" t="s">
        <v>148</v>
      </c>
      <c r="C665" t="s">
        <v>149</v>
      </c>
      <c r="D665" s="23"/>
      <c r="E665" s="6" t="s">
        <v>141</v>
      </c>
      <c r="F665" s="6" t="s">
        <v>142</v>
      </c>
      <c r="G665" t="s">
        <v>182</v>
      </c>
      <c r="H665" t="s">
        <v>180</v>
      </c>
      <c r="I665" t="s">
        <v>143</v>
      </c>
      <c r="J665" s="140">
        <v>160548493</v>
      </c>
      <c r="K665" s="140">
        <v>153049314</v>
      </c>
      <c r="L665" s="140">
        <v>151510312.72999999</v>
      </c>
      <c r="M665" s="142">
        <v>7</v>
      </c>
    </row>
    <row r="666" spans="2:13">
      <c r="B666" s="139" t="s">
        <v>148</v>
      </c>
      <c r="C666" t="s">
        <v>149</v>
      </c>
      <c r="D666" s="23"/>
      <c r="E666" s="6" t="s">
        <v>141</v>
      </c>
      <c r="F666" s="6" t="s">
        <v>142</v>
      </c>
      <c r="G666" t="s">
        <v>183</v>
      </c>
      <c r="H666" t="s">
        <v>180</v>
      </c>
      <c r="I666" t="s">
        <v>143</v>
      </c>
      <c r="J666" s="140">
        <v>160548493</v>
      </c>
      <c r="K666" s="140">
        <v>153049314</v>
      </c>
      <c r="L666" s="140">
        <v>151510312.72999999</v>
      </c>
      <c r="M666" s="142">
        <v>7</v>
      </c>
    </row>
    <row r="667" spans="2:13">
      <c r="B667" s="139" t="s">
        <v>148</v>
      </c>
      <c r="C667" t="s">
        <v>149</v>
      </c>
      <c r="D667" s="23"/>
      <c r="E667" s="6" t="s">
        <v>141</v>
      </c>
      <c r="F667" s="6" t="s">
        <v>142</v>
      </c>
      <c r="G667" t="s">
        <v>183</v>
      </c>
      <c r="H667" t="s">
        <v>180</v>
      </c>
      <c r="I667" t="s">
        <v>143</v>
      </c>
      <c r="J667" s="140">
        <v>160548493</v>
      </c>
      <c r="K667" s="140">
        <v>153049314</v>
      </c>
      <c r="L667" s="140">
        <v>151510312.72999999</v>
      </c>
      <c r="M667" s="142">
        <v>7</v>
      </c>
    </row>
    <row r="668" spans="2:13">
      <c r="B668" s="139" t="s">
        <v>148</v>
      </c>
      <c r="C668" t="s">
        <v>149</v>
      </c>
      <c r="D668" s="23"/>
      <c r="E668" s="6" t="s">
        <v>141</v>
      </c>
      <c r="F668" s="6" t="s">
        <v>142</v>
      </c>
      <c r="G668" t="s">
        <v>184</v>
      </c>
      <c r="H668" t="s">
        <v>180</v>
      </c>
      <c r="I668" t="s">
        <v>143</v>
      </c>
      <c r="J668" s="140">
        <v>160548493</v>
      </c>
      <c r="K668" s="140">
        <v>153049314</v>
      </c>
      <c r="L668" s="140">
        <v>151510312.72999999</v>
      </c>
      <c r="M668" s="142">
        <v>7</v>
      </c>
    </row>
    <row r="669" spans="2:13">
      <c r="B669" s="139" t="s">
        <v>148</v>
      </c>
      <c r="C669" t="s">
        <v>149</v>
      </c>
      <c r="D669" s="23"/>
      <c r="E669" s="6" t="s">
        <v>141</v>
      </c>
      <c r="F669" s="6" t="s">
        <v>142</v>
      </c>
      <c r="G669" t="s">
        <v>534</v>
      </c>
      <c r="H669" t="s">
        <v>180</v>
      </c>
      <c r="I669" t="s">
        <v>143</v>
      </c>
      <c r="J669" s="140">
        <v>160520137</v>
      </c>
      <c r="K669" s="140">
        <v>154877564</v>
      </c>
      <c r="L669" s="140">
        <v>151502404.97999999</v>
      </c>
      <c r="M669" s="142">
        <v>7</v>
      </c>
    </row>
    <row r="670" spans="2:13">
      <c r="B670" s="139" t="s">
        <v>148</v>
      </c>
      <c r="C670" t="s">
        <v>149</v>
      </c>
      <c r="D670" s="23"/>
      <c r="E670" s="6" t="s">
        <v>141</v>
      </c>
      <c r="F670" s="6" t="s">
        <v>142</v>
      </c>
      <c r="G670" t="s">
        <v>535</v>
      </c>
      <c r="H670" t="s">
        <v>180</v>
      </c>
      <c r="I670" t="s">
        <v>143</v>
      </c>
      <c r="J670" s="140">
        <v>160520137</v>
      </c>
      <c r="K670" s="140">
        <v>154877564</v>
      </c>
      <c r="L670" s="140">
        <v>151502404.97999999</v>
      </c>
      <c r="M670" s="142">
        <v>7</v>
      </c>
    </row>
    <row r="671" spans="2:13">
      <c r="B671" s="139" t="s">
        <v>148</v>
      </c>
      <c r="C671" t="s">
        <v>149</v>
      </c>
      <c r="D671" s="23"/>
      <c r="E671" s="6" t="s">
        <v>141</v>
      </c>
      <c r="F671" s="6" t="s">
        <v>142</v>
      </c>
      <c r="G671" t="s">
        <v>536</v>
      </c>
      <c r="H671" t="s">
        <v>180</v>
      </c>
      <c r="I671" t="s">
        <v>143</v>
      </c>
      <c r="J671" s="140">
        <v>160520137</v>
      </c>
      <c r="K671" s="140">
        <v>154877564</v>
      </c>
      <c r="L671" s="140">
        <v>151502404.97999999</v>
      </c>
      <c r="M671" s="142">
        <v>7</v>
      </c>
    </row>
    <row r="672" spans="2:13">
      <c r="B672" s="139" t="s">
        <v>148</v>
      </c>
      <c r="C672" t="s">
        <v>149</v>
      </c>
      <c r="D672" s="23"/>
      <c r="E672" s="6" t="s">
        <v>141</v>
      </c>
      <c r="F672" s="6" t="s">
        <v>142</v>
      </c>
      <c r="G672" t="s">
        <v>537</v>
      </c>
      <c r="H672" t="s">
        <v>180</v>
      </c>
      <c r="I672" t="s">
        <v>143</v>
      </c>
      <c r="J672" s="140">
        <v>160520137</v>
      </c>
      <c r="K672" s="140">
        <v>154877564</v>
      </c>
      <c r="L672" s="140">
        <v>151502404.97999999</v>
      </c>
      <c r="M672" s="142">
        <v>7</v>
      </c>
    </row>
    <row r="673" spans="2:13">
      <c r="B673" s="139" t="s">
        <v>148</v>
      </c>
      <c r="C673" t="s">
        <v>149</v>
      </c>
      <c r="D673" s="23"/>
      <c r="E673" s="6" t="s">
        <v>141</v>
      </c>
      <c r="F673" s="6" t="s">
        <v>142</v>
      </c>
      <c r="G673" t="s">
        <v>538</v>
      </c>
      <c r="H673" t="s">
        <v>180</v>
      </c>
      <c r="I673" t="s">
        <v>143</v>
      </c>
      <c r="J673" s="140">
        <v>160520137</v>
      </c>
      <c r="K673" s="140">
        <v>154877564</v>
      </c>
      <c r="L673" s="140">
        <v>151502404.97999999</v>
      </c>
      <c r="M673" s="142">
        <v>7</v>
      </c>
    </row>
    <row r="674" spans="2:13">
      <c r="B674" s="139" t="s">
        <v>148</v>
      </c>
      <c r="C674" t="s">
        <v>149</v>
      </c>
      <c r="D674" s="23"/>
      <c r="E674" s="6" t="s">
        <v>141</v>
      </c>
      <c r="F674" s="6" t="s">
        <v>142</v>
      </c>
      <c r="G674" t="s">
        <v>539</v>
      </c>
      <c r="H674" t="s">
        <v>180</v>
      </c>
      <c r="I674" t="s">
        <v>143</v>
      </c>
      <c r="J674" s="140">
        <v>160520137</v>
      </c>
      <c r="K674" s="140">
        <v>154877564</v>
      </c>
      <c r="L674" s="140">
        <v>151502404.97999999</v>
      </c>
      <c r="M674" s="142">
        <v>7</v>
      </c>
    </row>
    <row r="675" spans="2:13">
      <c r="B675" s="139" t="s">
        <v>148</v>
      </c>
      <c r="C675" t="s">
        <v>149</v>
      </c>
      <c r="D675" s="23"/>
      <c r="E675" s="6" t="s">
        <v>141</v>
      </c>
      <c r="F675" s="6" t="s">
        <v>142</v>
      </c>
      <c r="G675" t="s">
        <v>540</v>
      </c>
      <c r="H675" t="s">
        <v>180</v>
      </c>
      <c r="I675" t="s">
        <v>143</v>
      </c>
      <c r="J675" s="140">
        <v>160520137</v>
      </c>
      <c r="K675" s="140">
        <v>154877564</v>
      </c>
      <c r="L675" s="140">
        <v>151502404.97999999</v>
      </c>
      <c r="M675" s="142">
        <v>7</v>
      </c>
    </row>
    <row r="676" spans="2:13">
      <c r="B676" s="139" t="s">
        <v>148</v>
      </c>
      <c r="C676" t="s">
        <v>149</v>
      </c>
      <c r="D676" s="23"/>
      <c r="E676" s="6" t="s">
        <v>141</v>
      </c>
      <c r="F676" s="6" t="s">
        <v>142</v>
      </c>
      <c r="G676" t="s">
        <v>541</v>
      </c>
      <c r="H676" t="s">
        <v>180</v>
      </c>
      <c r="I676" t="s">
        <v>143</v>
      </c>
      <c r="J676" s="140">
        <v>160520137</v>
      </c>
      <c r="K676" s="140">
        <v>154877564</v>
      </c>
      <c r="L676" s="140">
        <v>151502404.97999999</v>
      </c>
      <c r="M676" s="142">
        <v>7</v>
      </c>
    </row>
    <row r="677" spans="2:13">
      <c r="B677" s="139" t="s">
        <v>148</v>
      </c>
      <c r="C677" t="s">
        <v>149</v>
      </c>
      <c r="D677" s="23"/>
      <c r="E677" s="6" t="s">
        <v>141</v>
      </c>
      <c r="F677" s="6" t="s">
        <v>142</v>
      </c>
      <c r="G677" t="s">
        <v>542</v>
      </c>
      <c r="H677" t="s">
        <v>180</v>
      </c>
      <c r="I677" t="s">
        <v>143</v>
      </c>
      <c r="J677" s="140">
        <v>160520137</v>
      </c>
      <c r="K677" s="140">
        <v>154877564</v>
      </c>
      <c r="L677" s="140">
        <v>151502404.97999999</v>
      </c>
      <c r="M677" s="142">
        <v>7</v>
      </c>
    </row>
    <row r="678" spans="2:13">
      <c r="B678" s="139" t="s">
        <v>148</v>
      </c>
      <c r="C678" t="s">
        <v>149</v>
      </c>
      <c r="D678" s="23"/>
      <c r="E678" s="6" t="s">
        <v>141</v>
      </c>
      <c r="F678" s="6" t="s">
        <v>142</v>
      </c>
      <c r="G678" t="s">
        <v>543</v>
      </c>
      <c r="H678" t="s">
        <v>180</v>
      </c>
      <c r="I678" t="s">
        <v>143</v>
      </c>
      <c r="J678" s="140">
        <v>160520137</v>
      </c>
      <c r="K678" s="140">
        <v>154877564</v>
      </c>
      <c r="L678" s="140">
        <v>151502404.97999999</v>
      </c>
      <c r="M678" s="142">
        <v>7</v>
      </c>
    </row>
    <row r="679" spans="2:13">
      <c r="B679" s="139" t="s">
        <v>148</v>
      </c>
      <c r="C679" t="s">
        <v>149</v>
      </c>
      <c r="D679" s="23"/>
      <c r="E679" s="6" t="s">
        <v>141</v>
      </c>
      <c r="F679" s="6" t="s">
        <v>142</v>
      </c>
      <c r="G679" t="s">
        <v>544</v>
      </c>
      <c r="H679" t="s">
        <v>180</v>
      </c>
      <c r="I679" t="s">
        <v>143</v>
      </c>
      <c r="J679" s="140">
        <v>160520137</v>
      </c>
      <c r="K679" s="140">
        <v>154877564</v>
      </c>
      <c r="L679" s="140">
        <v>151502404.97999999</v>
      </c>
      <c r="M679" s="142">
        <v>7</v>
      </c>
    </row>
    <row r="680" spans="2:13">
      <c r="B680" s="139" t="s">
        <v>148</v>
      </c>
      <c r="C680" t="s">
        <v>149</v>
      </c>
      <c r="D680" s="23"/>
      <c r="E680" s="6" t="s">
        <v>141</v>
      </c>
      <c r="F680" s="6" t="s">
        <v>142</v>
      </c>
      <c r="G680" t="s">
        <v>545</v>
      </c>
      <c r="H680" t="s">
        <v>180</v>
      </c>
      <c r="I680" t="s">
        <v>143</v>
      </c>
      <c r="J680" s="140">
        <v>160520137</v>
      </c>
      <c r="K680" s="140">
        <v>154877564</v>
      </c>
      <c r="L680" s="140">
        <v>151502404.97999999</v>
      </c>
      <c r="M680" s="142">
        <v>7</v>
      </c>
    </row>
    <row r="681" spans="2:13">
      <c r="B681" s="139" t="s">
        <v>148</v>
      </c>
      <c r="C681" t="s">
        <v>149</v>
      </c>
      <c r="D681" s="23"/>
      <c r="E681" s="6" t="s">
        <v>141</v>
      </c>
      <c r="F681" s="6" t="s">
        <v>142</v>
      </c>
      <c r="G681" t="s">
        <v>546</v>
      </c>
      <c r="H681" t="s">
        <v>180</v>
      </c>
      <c r="I681" t="s">
        <v>143</v>
      </c>
      <c r="J681" s="140">
        <v>160520137</v>
      </c>
      <c r="K681" s="140">
        <v>154877564</v>
      </c>
      <c r="L681" s="140">
        <v>151502404.97999999</v>
      </c>
      <c r="M681" s="142">
        <v>7</v>
      </c>
    </row>
    <row r="682" spans="2:13">
      <c r="B682" s="139" t="s">
        <v>148</v>
      </c>
      <c r="C682" t="s">
        <v>149</v>
      </c>
      <c r="D682" s="23"/>
      <c r="E682" s="6" t="s">
        <v>141</v>
      </c>
      <c r="F682" s="6" t="s">
        <v>142</v>
      </c>
      <c r="G682" t="s">
        <v>547</v>
      </c>
      <c r="H682" t="s">
        <v>180</v>
      </c>
      <c r="I682" t="s">
        <v>143</v>
      </c>
      <c r="J682" s="140">
        <v>160520137</v>
      </c>
      <c r="K682" s="140">
        <v>154877564</v>
      </c>
      <c r="L682" s="140">
        <v>151502404.97999999</v>
      </c>
      <c r="M682" s="142">
        <v>7</v>
      </c>
    </row>
    <row r="683" spans="2:13">
      <c r="B683" s="139" t="s">
        <v>148</v>
      </c>
      <c r="C683" t="s">
        <v>149</v>
      </c>
      <c r="D683" s="23"/>
      <c r="E683" s="6" t="s">
        <v>141</v>
      </c>
      <c r="F683" s="6" t="s">
        <v>142</v>
      </c>
      <c r="G683" t="s">
        <v>548</v>
      </c>
      <c r="H683" t="s">
        <v>180</v>
      </c>
      <c r="I683" t="s">
        <v>143</v>
      </c>
      <c r="J683" s="140">
        <v>160520137</v>
      </c>
      <c r="K683" s="140">
        <v>154877564</v>
      </c>
      <c r="L683" s="140">
        <v>151502404.97999999</v>
      </c>
      <c r="M683" s="142">
        <v>7</v>
      </c>
    </row>
    <row r="684" spans="2:13">
      <c r="B684" s="139" t="s">
        <v>148</v>
      </c>
      <c r="C684" t="s">
        <v>149</v>
      </c>
      <c r="D684" s="23"/>
      <c r="E684" s="6" t="s">
        <v>141</v>
      </c>
      <c r="F684" s="6" t="s">
        <v>142</v>
      </c>
      <c r="G684" t="s">
        <v>549</v>
      </c>
      <c r="H684" t="s">
        <v>180</v>
      </c>
      <c r="I684" t="s">
        <v>143</v>
      </c>
      <c r="J684" s="140">
        <v>160520137</v>
      </c>
      <c r="K684" s="140">
        <v>154877564</v>
      </c>
      <c r="L684" s="140">
        <v>151502404.97999999</v>
      </c>
      <c r="M684" s="142">
        <v>7</v>
      </c>
    </row>
    <row r="685" spans="2:13">
      <c r="B685" s="139" t="s">
        <v>148</v>
      </c>
      <c r="C685" t="s">
        <v>185</v>
      </c>
      <c r="D685" s="23" t="s">
        <v>696</v>
      </c>
      <c r="E685" s="6" t="s">
        <v>141</v>
      </c>
      <c r="F685" s="6" t="s">
        <v>142</v>
      </c>
      <c r="G685" t="s">
        <v>186</v>
      </c>
      <c r="H685" t="s">
        <v>187</v>
      </c>
      <c r="I685" t="s">
        <v>143</v>
      </c>
      <c r="J685" s="140">
        <v>1120279452</v>
      </c>
      <c r="K685" s="140">
        <v>1000217565</v>
      </c>
      <c r="L685" s="140">
        <v>1034300465.67</v>
      </c>
      <c r="M685" s="142">
        <v>8.1</v>
      </c>
    </row>
    <row r="686" spans="2:13">
      <c r="B686" s="139" t="s">
        <v>148</v>
      </c>
      <c r="C686" t="s">
        <v>185</v>
      </c>
      <c r="D686" s="23" t="s">
        <v>696</v>
      </c>
      <c r="E686" s="6" t="s">
        <v>141</v>
      </c>
      <c r="F686" s="6" t="s">
        <v>142</v>
      </c>
      <c r="G686" t="s">
        <v>188</v>
      </c>
      <c r="H686" t="s">
        <v>187</v>
      </c>
      <c r="I686" t="s">
        <v>143</v>
      </c>
      <c r="J686" s="140">
        <v>1120279452</v>
      </c>
      <c r="K686" s="140">
        <v>1000217565</v>
      </c>
      <c r="L686" s="140">
        <v>1034300465.67</v>
      </c>
      <c r="M686" s="142">
        <v>8.1</v>
      </c>
    </row>
    <row r="687" spans="2:13">
      <c r="B687" s="139" t="s">
        <v>148</v>
      </c>
      <c r="C687" t="s">
        <v>185</v>
      </c>
      <c r="D687" s="23" t="s">
        <v>696</v>
      </c>
      <c r="E687" s="6" t="s">
        <v>141</v>
      </c>
      <c r="F687" s="6" t="s">
        <v>142</v>
      </c>
      <c r="G687" t="s">
        <v>189</v>
      </c>
      <c r="H687" t="s">
        <v>187</v>
      </c>
      <c r="I687" t="s">
        <v>143</v>
      </c>
      <c r="J687" s="140">
        <v>1120279452</v>
      </c>
      <c r="K687" s="140">
        <v>1000217565</v>
      </c>
      <c r="L687" s="140">
        <v>1034300465.67</v>
      </c>
      <c r="M687" s="142">
        <v>8.1</v>
      </c>
    </row>
    <row r="688" spans="2:13">
      <c r="B688" s="139" t="s">
        <v>148</v>
      </c>
      <c r="C688" t="s">
        <v>185</v>
      </c>
      <c r="D688" s="23" t="s">
        <v>696</v>
      </c>
      <c r="E688" s="6" t="s">
        <v>141</v>
      </c>
      <c r="F688" s="6" t="s">
        <v>142</v>
      </c>
      <c r="G688" t="s">
        <v>190</v>
      </c>
      <c r="H688" t="s">
        <v>187</v>
      </c>
      <c r="I688" t="s">
        <v>143</v>
      </c>
      <c r="J688" s="140">
        <v>1120279452</v>
      </c>
      <c r="K688" s="140">
        <v>1000217565</v>
      </c>
      <c r="L688" s="140">
        <v>1034300465.67</v>
      </c>
      <c r="M688" s="142">
        <v>8.1</v>
      </c>
    </row>
    <row r="689" spans="2:13">
      <c r="B689" s="139" t="s">
        <v>148</v>
      </c>
      <c r="C689" t="s">
        <v>185</v>
      </c>
      <c r="D689" s="23" t="s">
        <v>696</v>
      </c>
      <c r="E689" s="6" t="s">
        <v>141</v>
      </c>
      <c r="F689" s="6" t="s">
        <v>142</v>
      </c>
      <c r="G689" t="s">
        <v>191</v>
      </c>
      <c r="H689" t="s">
        <v>187</v>
      </c>
      <c r="I689" t="s">
        <v>143</v>
      </c>
      <c r="J689" s="140">
        <v>1120279452</v>
      </c>
      <c r="K689" s="140">
        <v>1000217565</v>
      </c>
      <c r="L689" s="140">
        <v>1034300465.67</v>
      </c>
      <c r="M689" s="142">
        <v>8.1</v>
      </c>
    </row>
    <row r="690" spans="2:13">
      <c r="B690" s="139" t="s">
        <v>148</v>
      </c>
      <c r="C690" t="s">
        <v>185</v>
      </c>
      <c r="D690" s="23" t="s">
        <v>696</v>
      </c>
      <c r="E690" s="6" t="s">
        <v>141</v>
      </c>
      <c r="F690" s="6" t="s">
        <v>142</v>
      </c>
      <c r="G690" t="s">
        <v>192</v>
      </c>
      <c r="H690" t="s">
        <v>187</v>
      </c>
      <c r="I690" t="s">
        <v>143</v>
      </c>
      <c r="J690" s="140">
        <v>1120279452</v>
      </c>
      <c r="K690" s="140">
        <v>1000217565</v>
      </c>
      <c r="L690" s="140">
        <v>1034300465.67</v>
      </c>
      <c r="M690" s="142">
        <v>8.1</v>
      </c>
    </row>
    <row r="691" spans="2:13">
      <c r="B691" s="139" t="s">
        <v>148</v>
      </c>
      <c r="C691" t="s">
        <v>185</v>
      </c>
      <c r="D691" s="23" t="s">
        <v>696</v>
      </c>
      <c r="E691" s="6" t="s">
        <v>141</v>
      </c>
      <c r="F691" s="6" t="s">
        <v>142</v>
      </c>
      <c r="G691" t="s">
        <v>193</v>
      </c>
      <c r="H691" t="s">
        <v>187</v>
      </c>
      <c r="I691" t="s">
        <v>143</v>
      </c>
      <c r="J691" s="140">
        <v>1120279452</v>
      </c>
      <c r="K691" s="140">
        <v>1000217565</v>
      </c>
      <c r="L691" s="140">
        <v>1034300465.67</v>
      </c>
      <c r="M691" s="142">
        <v>8.1</v>
      </c>
    </row>
    <row r="692" spans="2:13">
      <c r="B692" s="139" t="s">
        <v>148</v>
      </c>
      <c r="C692" t="s">
        <v>185</v>
      </c>
      <c r="D692" s="23" t="s">
        <v>696</v>
      </c>
      <c r="E692" s="6" t="s">
        <v>141</v>
      </c>
      <c r="F692" s="6" t="s">
        <v>142</v>
      </c>
      <c r="G692" t="s">
        <v>194</v>
      </c>
      <c r="H692" t="s">
        <v>187</v>
      </c>
      <c r="I692" t="s">
        <v>143</v>
      </c>
      <c r="J692" s="140">
        <v>1120279452</v>
      </c>
      <c r="K692" s="140">
        <v>1000217565</v>
      </c>
      <c r="L692" s="140">
        <v>1034300465.67</v>
      </c>
      <c r="M692" s="142">
        <v>8.1</v>
      </c>
    </row>
    <row r="693" spans="2:13">
      <c r="B693" s="139" t="s">
        <v>148</v>
      </c>
      <c r="C693" t="s">
        <v>185</v>
      </c>
      <c r="D693" s="23" t="s">
        <v>696</v>
      </c>
      <c r="E693" s="6" t="s">
        <v>141</v>
      </c>
      <c r="F693" s="6" t="s">
        <v>142</v>
      </c>
      <c r="G693" t="s">
        <v>195</v>
      </c>
      <c r="H693" t="s">
        <v>187</v>
      </c>
      <c r="I693" t="s">
        <v>143</v>
      </c>
      <c r="J693" s="140">
        <v>1120279452</v>
      </c>
      <c r="K693" s="140">
        <v>1000217565</v>
      </c>
      <c r="L693" s="140">
        <v>1034300465.67</v>
      </c>
      <c r="M693" s="142">
        <v>8.1</v>
      </c>
    </row>
    <row r="694" spans="2:13">
      <c r="B694" s="139" t="s">
        <v>148</v>
      </c>
      <c r="C694" t="s">
        <v>185</v>
      </c>
      <c r="D694" s="23" t="s">
        <v>696</v>
      </c>
      <c r="E694" s="6" t="s">
        <v>141</v>
      </c>
      <c r="F694" s="6" t="s">
        <v>142</v>
      </c>
      <c r="G694" t="s">
        <v>196</v>
      </c>
      <c r="H694" t="s">
        <v>187</v>
      </c>
      <c r="I694" t="s">
        <v>143</v>
      </c>
      <c r="J694" s="140">
        <v>1120279452</v>
      </c>
      <c r="K694" s="140">
        <v>1000217565</v>
      </c>
      <c r="L694" s="140">
        <v>1034300465.67</v>
      </c>
      <c r="M694" s="142">
        <v>8.1</v>
      </c>
    </row>
    <row r="695" spans="2:13">
      <c r="B695" s="139" t="s">
        <v>148</v>
      </c>
      <c r="C695" t="s">
        <v>185</v>
      </c>
      <c r="D695" s="23" t="s">
        <v>696</v>
      </c>
      <c r="E695" s="6" t="s">
        <v>141</v>
      </c>
      <c r="F695" s="6" t="s">
        <v>142</v>
      </c>
      <c r="G695" t="s">
        <v>197</v>
      </c>
      <c r="H695" t="s">
        <v>187</v>
      </c>
      <c r="I695" t="s">
        <v>143</v>
      </c>
      <c r="J695" s="140">
        <v>1120279452</v>
      </c>
      <c r="K695" s="140">
        <v>1000217565</v>
      </c>
      <c r="L695" s="140">
        <v>1034300465.67</v>
      </c>
      <c r="M695" s="142">
        <v>8.1</v>
      </c>
    </row>
    <row r="696" spans="2:13">
      <c r="B696" s="139" t="s">
        <v>148</v>
      </c>
      <c r="C696" t="s">
        <v>185</v>
      </c>
      <c r="D696" s="23" t="s">
        <v>696</v>
      </c>
      <c r="E696" s="6" t="s">
        <v>141</v>
      </c>
      <c r="F696" s="6" t="s">
        <v>142</v>
      </c>
      <c r="G696" t="s">
        <v>198</v>
      </c>
      <c r="H696" t="s">
        <v>187</v>
      </c>
      <c r="I696" t="s">
        <v>143</v>
      </c>
      <c r="J696" s="140">
        <v>1120279452</v>
      </c>
      <c r="K696" s="140">
        <v>1000217565</v>
      </c>
      <c r="L696" s="140">
        <v>1034300465.67</v>
      </c>
      <c r="M696" s="142">
        <v>8.1</v>
      </c>
    </row>
    <row r="697" spans="2:13">
      <c r="B697" s="139" t="s">
        <v>148</v>
      </c>
      <c r="C697" t="s">
        <v>185</v>
      </c>
      <c r="D697" s="23" t="s">
        <v>696</v>
      </c>
      <c r="E697" s="6" t="s">
        <v>141</v>
      </c>
      <c r="F697" s="6" t="s">
        <v>142</v>
      </c>
      <c r="G697" t="s">
        <v>199</v>
      </c>
      <c r="H697" t="s">
        <v>187</v>
      </c>
      <c r="I697" t="s">
        <v>143</v>
      </c>
      <c r="J697" s="140">
        <v>1120279452</v>
      </c>
      <c r="K697" s="140">
        <v>1000217565</v>
      </c>
      <c r="L697" s="140">
        <v>1034300465.67</v>
      </c>
      <c r="M697" s="142">
        <v>8.1</v>
      </c>
    </row>
    <row r="698" spans="2:13">
      <c r="B698" s="139" t="s">
        <v>148</v>
      </c>
      <c r="C698" t="s">
        <v>185</v>
      </c>
      <c r="D698" s="23" t="s">
        <v>696</v>
      </c>
      <c r="E698" s="6" t="s">
        <v>141</v>
      </c>
      <c r="F698" s="6" t="s">
        <v>142</v>
      </c>
      <c r="G698" t="s">
        <v>200</v>
      </c>
      <c r="H698" t="s">
        <v>187</v>
      </c>
      <c r="I698" t="s">
        <v>143</v>
      </c>
      <c r="J698" s="140">
        <v>1120279452</v>
      </c>
      <c r="K698" s="140">
        <v>1000217565</v>
      </c>
      <c r="L698" s="140">
        <v>1034300465.67</v>
      </c>
      <c r="M698" s="142">
        <v>8.1</v>
      </c>
    </row>
    <row r="699" spans="2:13">
      <c r="B699" s="139" t="s">
        <v>148</v>
      </c>
      <c r="C699" t="s">
        <v>185</v>
      </c>
      <c r="D699" s="23" t="s">
        <v>696</v>
      </c>
      <c r="E699" s="6" t="s">
        <v>141</v>
      </c>
      <c r="F699" s="6" t="s">
        <v>142</v>
      </c>
      <c r="G699" t="s">
        <v>201</v>
      </c>
      <c r="H699" t="s">
        <v>187</v>
      </c>
      <c r="I699" t="s">
        <v>143</v>
      </c>
      <c r="J699" s="140">
        <v>1120279452</v>
      </c>
      <c r="K699" s="140">
        <v>1000217565</v>
      </c>
      <c r="L699" s="140">
        <v>1034300465.67</v>
      </c>
      <c r="M699" s="142">
        <v>8.1</v>
      </c>
    </row>
    <row r="700" spans="2:13">
      <c r="B700" s="139" t="s">
        <v>148</v>
      </c>
      <c r="C700" t="s">
        <v>185</v>
      </c>
      <c r="D700" s="23" t="s">
        <v>696</v>
      </c>
      <c r="E700" s="6" t="s">
        <v>141</v>
      </c>
      <c r="F700" s="6" t="s">
        <v>142</v>
      </c>
      <c r="G700" t="s">
        <v>202</v>
      </c>
      <c r="H700" t="s">
        <v>187</v>
      </c>
      <c r="I700" t="s">
        <v>143</v>
      </c>
      <c r="J700" s="140">
        <v>1120279452</v>
      </c>
      <c r="K700" s="140">
        <v>1000217565</v>
      </c>
      <c r="L700" s="140">
        <v>1034300465.67</v>
      </c>
      <c r="M700" s="142">
        <v>8.1</v>
      </c>
    </row>
    <row r="701" spans="2:13">
      <c r="B701" s="139" t="s">
        <v>148</v>
      </c>
      <c r="C701" t="s">
        <v>185</v>
      </c>
      <c r="D701" s="23" t="s">
        <v>696</v>
      </c>
      <c r="E701" s="6" t="s">
        <v>141</v>
      </c>
      <c r="F701" s="6" t="s">
        <v>142</v>
      </c>
      <c r="G701" t="s">
        <v>203</v>
      </c>
      <c r="H701" t="s">
        <v>187</v>
      </c>
      <c r="I701" t="s">
        <v>143</v>
      </c>
      <c r="J701" s="140">
        <v>1120279452</v>
      </c>
      <c r="K701" s="140">
        <v>1000217565</v>
      </c>
      <c r="L701" s="140">
        <v>1034300465.67</v>
      </c>
      <c r="M701" s="142">
        <v>8.1</v>
      </c>
    </row>
    <row r="702" spans="2:13">
      <c r="B702" s="139" t="s">
        <v>148</v>
      </c>
      <c r="C702" t="s">
        <v>185</v>
      </c>
      <c r="D702" s="23" t="s">
        <v>696</v>
      </c>
      <c r="E702" s="6" t="s">
        <v>141</v>
      </c>
      <c r="F702" s="6" t="s">
        <v>142</v>
      </c>
      <c r="G702" t="s">
        <v>204</v>
      </c>
      <c r="H702" t="s">
        <v>187</v>
      </c>
      <c r="I702" t="s">
        <v>143</v>
      </c>
      <c r="J702" s="140">
        <v>1120279452</v>
      </c>
      <c r="K702" s="140">
        <v>1000217565</v>
      </c>
      <c r="L702" s="140">
        <v>1034300465.67</v>
      </c>
      <c r="M702" s="142">
        <v>8.1</v>
      </c>
    </row>
    <row r="703" spans="2:13">
      <c r="B703" s="139" t="s">
        <v>148</v>
      </c>
      <c r="C703" t="s">
        <v>185</v>
      </c>
      <c r="D703" s="23" t="s">
        <v>696</v>
      </c>
      <c r="E703" s="6" t="s">
        <v>141</v>
      </c>
      <c r="F703" s="6" t="s">
        <v>142</v>
      </c>
      <c r="G703" t="s">
        <v>205</v>
      </c>
      <c r="H703" t="s">
        <v>187</v>
      </c>
      <c r="I703" t="s">
        <v>143</v>
      </c>
      <c r="J703" s="140">
        <v>1120279452</v>
      </c>
      <c r="K703" s="140">
        <v>1000217565</v>
      </c>
      <c r="L703" s="140">
        <v>1034300465.67</v>
      </c>
      <c r="M703" s="142">
        <v>8.1</v>
      </c>
    </row>
    <row r="704" spans="2:13">
      <c r="B704" s="139" t="s">
        <v>148</v>
      </c>
      <c r="C704" t="s">
        <v>185</v>
      </c>
      <c r="D704" s="23" t="s">
        <v>696</v>
      </c>
      <c r="E704" s="6" t="s">
        <v>141</v>
      </c>
      <c r="F704" s="6" t="s">
        <v>142</v>
      </c>
      <c r="G704" t="s">
        <v>206</v>
      </c>
      <c r="H704" t="s">
        <v>187</v>
      </c>
      <c r="I704" t="s">
        <v>143</v>
      </c>
      <c r="J704" s="140">
        <v>1120279452</v>
      </c>
      <c r="K704" s="140">
        <v>1000217565</v>
      </c>
      <c r="L704" s="140">
        <v>1034300465.67</v>
      </c>
      <c r="M704" s="142">
        <v>8.1</v>
      </c>
    </row>
    <row r="705" spans="2:13">
      <c r="B705" s="139" t="s">
        <v>148</v>
      </c>
      <c r="C705" t="s">
        <v>185</v>
      </c>
      <c r="D705" s="23" t="s">
        <v>696</v>
      </c>
      <c r="E705" s="6" t="s">
        <v>141</v>
      </c>
      <c r="F705" s="6" t="s">
        <v>142</v>
      </c>
      <c r="G705" t="s">
        <v>207</v>
      </c>
      <c r="H705" t="s">
        <v>187</v>
      </c>
      <c r="I705" t="s">
        <v>143</v>
      </c>
      <c r="J705" s="140">
        <v>1119835616</v>
      </c>
      <c r="K705" s="140">
        <v>1000000000</v>
      </c>
      <c r="L705" s="140">
        <v>1033853080.89</v>
      </c>
      <c r="M705" s="142">
        <v>8.1</v>
      </c>
    </row>
    <row r="706" spans="2:13">
      <c r="B706" s="139" t="s">
        <v>148</v>
      </c>
      <c r="C706" t="s">
        <v>185</v>
      </c>
      <c r="D706" s="23" t="s">
        <v>696</v>
      </c>
      <c r="E706" s="6" t="s">
        <v>141</v>
      </c>
      <c r="F706" s="6" t="s">
        <v>142</v>
      </c>
      <c r="G706" t="s">
        <v>208</v>
      </c>
      <c r="H706" t="s">
        <v>187</v>
      </c>
      <c r="I706" t="s">
        <v>143</v>
      </c>
      <c r="J706" s="140">
        <v>1119835616</v>
      </c>
      <c r="K706" s="140">
        <v>1000000000</v>
      </c>
      <c r="L706" s="140">
        <v>1033853080.89</v>
      </c>
      <c r="M706" s="142">
        <v>8.1</v>
      </c>
    </row>
    <row r="707" spans="2:13">
      <c r="B707" s="139" t="s">
        <v>148</v>
      </c>
      <c r="C707" t="s">
        <v>185</v>
      </c>
      <c r="D707" s="23" t="s">
        <v>696</v>
      </c>
      <c r="E707" s="6" t="s">
        <v>141</v>
      </c>
      <c r="F707" s="6" t="s">
        <v>142</v>
      </c>
      <c r="G707" t="s">
        <v>209</v>
      </c>
      <c r="H707" t="s">
        <v>187</v>
      </c>
      <c r="I707" t="s">
        <v>143</v>
      </c>
      <c r="J707" s="140">
        <v>1119835616</v>
      </c>
      <c r="K707" s="140">
        <v>1000000000</v>
      </c>
      <c r="L707" s="140">
        <v>1033853080.89</v>
      </c>
      <c r="M707" s="142">
        <v>8.1</v>
      </c>
    </row>
    <row r="708" spans="2:13">
      <c r="B708" s="139" t="s">
        <v>148</v>
      </c>
      <c r="C708" t="s">
        <v>185</v>
      </c>
      <c r="D708" s="23" t="s">
        <v>696</v>
      </c>
      <c r="E708" s="6" t="s">
        <v>141</v>
      </c>
      <c r="F708" s="6" t="s">
        <v>142</v>
      </c>
      <c r="G708" t="s">
        <v>210</v>
      </c>
      <c r="H708" t="s">
        <v>187</v>
      </c>
      <c r="I708" t="s">
        <v>143</v>
      </c>
      <c r="J708" s="140">
        <v>1119835616</v>
      </c>
      <c r="K708" s="140">
        <v>1000000000</v>
      </c>
      <c r="L708" s="140">
        <v>1033853080.89</v>
      </c>
      <c r="M708" s="142">
        <v>8.1</v>
      </c>
    </row>
    <row r="709" spans="2:13">
      <c r="B709" s="139" t="s">
        <v>148</v>
      </c>
      <c r="C709" t="s">
        <v>185</v>
      </c>
      <c r="D709" s="23" t="s">
        <v>696</v>
      </c>
      <c r="E709" s="6" t="s">
        <v>141</v>
      </c>
      <c r="F709" s="6" t="s">
        <v>142</v>
      </c>
      <c r="G709" t="s">
        <v>211</v>
      </c>
      <c r="H709" t="s">
        <v>187</v>
      </c>
      <c r="I709" t="s">
        <v>143</v>
      </c>
      <c r="J709" s="140">
        <v>1119835616</v>
      </c>
      <c r="K709" s="140">
        <v>1000000000</v>
      </c>
      <c r="L709" s="140">
        <v>1033853080.89</v>
      </c>
      <c r="M709" s="142">
        <v>8.1</v>
      </c>
    </row>
    <row r="710" spans="2:13">
      <c r="B710" s="139" t="s">
        <v>148</v>
      </c>
      <c r="C710" t="s">
        <v>185</v>
      </c>
      <c r="D710" s="23" t="s">
        <v>696</v>
      </c>
      <c r="E710" s="6" t="s">
        <v>141</v>
      </c>
      <c r="F710" s="6" t="s">
        <v>142</v>
      </c>
      <c r="G710" t="s">
        <v>212</v>
      </c>
      <c r="H710" t="s">
        <v>187</v>
      </c>
      <c r="I710" t="s">
        <v>143</v>
      </c>
      <c r="J710" s="140">
        <v>1119835616</v>
      </c>
      <c r="K710" s="140">
        <v>1000000000</v>
      </c>
      <c r="L710" s="140">
        <v>1033853080.89</v>
      </c>
      <c r="M710" s="142">
        <v>8.1</v>
      </c>
    </row>
    <row r="711" spans="2:13">
      <c r="B711" s="139" t="s">
        <v>148</v>
      </c>
      <c r="C711" t="s">
        <v>185</v>
      </c>
      <c r="D711" s="23" t="s">
        <v>696</v>
      </c>
      <c r="E711" s="6" t="s">
        <v>141</v>
      </c>
      <c r="F711" s="6" t="s">
        <v>142</v>
      </c>
      <c r="G711" t="s">
        <v>213</v>
      </c>
      <c r="H711" t="s">
        <v>187</v>
      </c>
      <c r="I711" t="s">
        <v>143</v>
      </c>
      <c r="J711" s="140">
        <v>1119835616</v>
      </c>
      <c r="K711" s="140">
        <v>1000000000</v>
      </c>
      <c r="L711" s="140">
        <v>1033853080.89</v>
      </c>
      <c r="M711" s="142">
        <v>8.1</v>
      </c>
    </row>
    <row r="712" spans="2:13">
      <c r="B712" s="139" t="s">
        <v>148</v>
      </c>
      <c r="C712" t="s">
        <v>185</v>
      </c>
      <c r="D712" s="23" t="s">
        <v>696</v>
      </c>
      <c r="E712" s="6" t="s">
        <v>141</v>
      </c>
      <c r="F712" s="6" t="s">
        <v>142</v>
      </c>
      <c r="G712" t="s">
        <v>214</v>
      </c>
      <c r="H712" t="s">
        <v>187</v>
      </c>
      <c r="I712" t="s">
        <v>143</v>
      </c>
      <c r="J712" s="140">
        <v>1119835616</v>
      </c>
      <c r="K712" s="140">
        <v>1000000000</v>
      </c>
      <c r="L712" s="140">
        <v>1033853080.89</v>
      </c>
      <c r="M712" s="142">
        <v>8.1</v>
      </c>
    </row>
    <row r="713" spans="2:13">
      <c r="B713" s="139" t="s">
        <v>148</v>
      </c>
      <c r="C713" t="s">
        <v>185</v>
      </c>
      <c r="D713" s="23" t="s">
        <v>696</v>
      </c>
      <c r="E713" s="6" t="s">
        <v>141</v>
      </c>
      <c r="F713" s="6" t="s">
        <v>142</v>
      </c>
      <c r="G713" t="s">
        <v>215</v>
      </c>
      <c r="H713" t="s">
        <v>187</v>
      </c>
      <c r="I713" t="s">
        <v>143</v>
      </c>
      <c r="J713" s="140">
        <v>1119835616</v>
      </c>
      <c r="K713" s="140">
        <v>1000000000</v>
      </c>
      <c r="L713" s="140">
        <v>1033853080.89</v>
      </c>
      <c r="M713" s="142">
        <v>8.1</v>
      </c>
    </row>
    <row r="714" spans="2:13">
      <c r="B714" s="139" t="s">
        <v>148</v>
      </c>
      <c r="C714" t="s">
        <v>185</v>
      </c>
      <c r="D714" s="23" t="s">
        <v>696</v>
      </c>
      <c r="E714" s="6" t="s">
        <v>141</v>
      </c>
      <c r="F714" s="6" t="s">
        <v>142</v>
      </c>
      <c r="G714" t="s">
        <v>216</v>
      </c>
      <c r="H714" t="s">
        <v>187</v>
      </c>
      <c r="I714" t="s">
        <v>143</v>
      </c>
      <c r="J714" s="140">
        <v>1119835616</v>
      </c>
      <c r="K714" s="140">
        <v>1000000000</v>
      </c>
      <c r="L714" s="140">
        <v>1033853080.89</v>
      </c>
      <c r="M714" s="142">
        <v>8.1</v>
      </c>
    </row>
    <row r="715" spans="2:13">
      <c r="B715" s="139" t="s">
        <v>148</v>
      </c>
      <c r="C715" t="s">
        <v>185</v>
      </c>
      <c r="D715" s="23" t="s">
        <v>696</v>
      </c>
      <c r="E715" s="6" t="s">
        <v>141</v>
      </c>
      <c r="F715" s="6" t="s">
        <v>142</v>
      </c>
      <c r="G715" t="s">
        <v>217</v>
      </c>
      <c r="H715" t="s">
        <v>187</v>
      </c>
      <c r="I715" t="s">
        <v>143</v>
      </c>
      <c r="J715" s="140">
        <v>1119835616</v>
      </c>
      <c r="K715" s="140">
        <v>1000000000</v>
      </c>
      <c r="L715" s="140">
        <v>1033853080.89</v>
      </c>
      <c r="M715" s="142">
        <v>8.1</v>
      </c>
    </row>
    <row r="716" spans="2:13">
      <c r="B716" s="139" t="s">
        <v>148</v>
      </c>
      <c r="C716" t="s">
        <v>185</v>
      </c>
      <c r="D716" s="23" t="s">
        <v>696</v>
      </c>
      <c r="E716" s="6" t="s">
        <v>141</v>
      </c>
      <c r="F716" s="6" t="s">
        <v>142</v>
      </c>
      <c r="G716" t="s">
        <v>218</v>
      </c>
      <c r="H716" t="s">
        <v>187</v>
      </c>
      <c r="I716" t="s">
        <v>143</v>
      </c>
      <c r="J716" s="140">
        <v>1119835616</v>
      </c>
      <c r="K716" s="140">
        <v>1000000000</v>
      </c>
      <c r="L716" s="140">
        <v>1033853080.89</v>
      </c>
      <c r="M716" s="142">
        <v>8.1</v>
      </c>
    </row>
    <row r="717" spans="2:13">
      <c r="B717" s="139" t="s">
        <v>148</v>
      </c>
      <c r="C717" t="s">
        <v>185</v>
      </c>
      <c r="D717" s="23" t="s">
        <v>696</v>
      </c>
      <c r="E717" s="6" t="s">
        <v>141</v>
      </c>
      <c r="F717" s="6" t="s">
        <v>142</v>
      </c>
      <c r="G717" t="s">
        <v>219</v>
      </c>
      <c r="H717" t="s">
        <v>187</v>
      </c>
      <c r="I717" t="s">
        <v>143</v>
      </c>
      <c r="J717" s="140">
        <v>1119835616</v>
      </c>
      <c r="K717" s="140">
        <v>1000000000</v>
      </c>
      <c r="L717" s="140">
        <v>1033853080.89</v>
      </c>
      <c r="M717" s="142">
        <v>8.1</v>
      </c>
    </row>
    <row r="718" spans="2:13">
      <c r="B718" s="139" t="s">
        <v>148</v>
      </c>
      <c r="C718" t="s">
        <v>185</v>
      </c>
      <c r="D718" s="23" t="s">
        <v>696</v>
      </c>
      <c r="E718" s="6" t="s">
        <v>141</v>
      </c>
      <c r="F718" s="6" t="s">
        <v>142</v>
      </c>
      <c r="G718" t="s">
        <v>220</v>
      </c>
      <c r="H718" t="s">
        <v>187</v>
      </c>
      <c r="I718" t="s">
        <v>143</v>
      </c>
      <c r="J718" s="140">
        <v>1119835616</v>
      </c>
      <c r="K718" s="140">
        <v>1000000000</v>
      </c>
      <c r="L718" s="140">
        <v>1033853080.89</v>
      </c>
      <c r="M718" s="142">
        <v>8.1</v>
      </c>
    </row>
    <row r="719" spans="2:13">
      <c r="B719" s="139" t="s">
        <v>148</v>
      </c>
      <c r="C719" t="s">
        <v>185</v>
      </c>
      <c r="D719" s="23" t="s">
        <v>696</v>
      </c>
      <c r="E719" s="6" t="s">
        <v>141</v>
      </c>
      <c r="F719" s="6" t="s">
        <v>142</v>
      </c>
      <c r="G719" t="s">
        <v>221</v>
      </c>
      <c r="H719" t="s">
        <v>187</v>
      </c>
      <c r="I719" t="s">
        <v>143</v>
      </c>
      <c r="J719" s="140">
        <v>1119835616</v>
      </c>
      <c r="K719" s="140">
        <v>1000000000</v>
      </c>
      <c r="L719" s="140">
        <v>1033853080.89</v>
      </c>
      <c r="M719" s="142">
        <v>8.1</v>
      </c>
    </row>
    <row r="720" spans="2:13">
      <c r="B720" s="139" t="s">
        <v>148</v>
      </c>
      <c r="C720" t="s">
        <v>185</v>
      </c>
      <c r="D720" s="23" t="s">
        <v>696</v>
      </c>
      <c r="E720" s="6" t="s">
        <v>141</v>
      </c>
      <c r="F720" s="6" t="s">
        <v>142</v>
      </c>
      <c r="G720" t="s">
        <v>222</v>
      </c>
      <c r="H720" t="s">
        <v>187</v>
      </c>
      <c r="I720" t="s">
        <v>143</v>
      </c>
      <c r="J720" s="140">
        <v>1119835616</v>
      </c>
      <c r="K720" s="140">
        <v>1000000000</v>
      </c>
      <c r="L720" s="140">
        <v>1033853080.89</v>
      </c>
      <c r="M720" s="142">
        <v>8.1</v>
      </c>
    </row>
    <row r="721" spans="2:13">
      <c r="B721" s="139" t="s">
        <v>148</v>
      </c>
      <c r="C721" t="s">
        <v>185</v>
      </c>
      <c r="D721" s="23" t="s">
        <v>696</v>
      </c>
      <c r="E721" s="6" t="s">
        <v>141</v>
      </c>
      <c r="F721" s="6" t="s">
        <v>142</v>
      </c>
      <c r="G721" t="s">
        <v>223</v>
      </c>
      <c r="H721" t="s">
        <v>187</v>
      </c>
      <c r="I721" t="s">
        <v>143</v>
      </c>
      <c r="J721" s="140">
        <v>1119835616</v>
      </c>
      <c r="K721" s="140">
        <v>1000000000</v>
      </c>
      <c r="L721" s="140">
        <v>1033853080.89</v>
      </c>
      <c r="M721" s="142">
        <v>8.1</v>
      </c>
    </row>
    <row r="722" spans="2:13">
      <c r="B722" s="139" t="s">
        <v>148</v>
      </c>
      <c r="C722" t="s">
        <v>185</v>
      </c>
      <c r="D722" s="23" t="s">
        <v>696</v>
      </c>
      <c r="E722" s="6" t="s">
        <v>141</v>
      </c>
      <c r="F722" s="6" t="s">
        <v>142</v>
      </c>
      <c r="G722" t="s">
        <v>224</v>
      </c>
      <c r="H722" t="s">
        <v>187</v>
      </c>
      <c r="I722" t="s">
        <v>143</v>
      </c>
      <c r="J722" s="140">
        <v>1119835616</v>
      </c>
      <c r="K722" s="140">
        <v>1000000000</v>
      </c>
      <c r="L722" s="140">
        <v>1033853080.89</v>
      </c>
      <c r="M722" s="142">
        <v>8.1</v>
      </c>
    </row>
    <row r="723" spans="2:13">
      <c r="B723" s="139" t="s">
        <v>148</v>
      </c>
      <c r="C723" t="s">
        <v>185</v>
      </c>
      <c r="D723" s="23" t="s">
        <v>696</v>
      </c>
      <c r="E723" s="6" t="s">
        <v>141</v>
      </c>
      <c r="F723" s="6" t="s">
        <v>142</v>
      </c>
      <c r="G723" t="s">
        <v>225</v>
      </c>
      <c r="H723" t="s">
        <v>187</v>
      </c>
      <c r="I723" t="s">
        <v>143</v>
      </c>
      <c r="J723" s="140">
        <v>1119835616</v>
      </c>
      <c r="K723" s="140">
        <v>1000000000</v>
      </c>
      <c r="L723" s="140">
        <v>1033853080.89</v>
      </c>
      <c r="M723" s="142">
        <v>8.1</v>
      </c>
    </row>
    <row r="724" spans="2:13">
      <c r="B724" s="139" t="s">
        <v>148</v>
      </c>
      <c r="C724" t="s">
        <v>185</v>
      </c>
      <c r="D724" s="23" t="s">
        <v>696</v>
      </c>
      <c r="E724" s="6" t="s">
        <v>141</v>
      </c>
      <c r="F724" s="6" t="s">
        <v>142</v>
      </c>
      <c r="G724" t="s">
        <v>226</v>
      </c>
      <c r="H724" t="s">
        <v>187</v>
      </c>
      <c r="I724" t="s">
        <v>143</v>
      </c>
      <c r="J724" s="140">
        <v>1119835616</v>
      </c>
      <c r="K724" s="140">
        <v>1000000000</v>
      </c>
      <c r="L724" s="140">
        <v>1033853080.89</v>
      </c>
      <c r="M724" s="142">
        <v>8.1</v>
      </c>
    </row>
    <row r="725" spans="2:13">
      <c r="B725" s="139" t="s">
        <v>674</v>
      </c>
      <c r="C725" t="s">
        <v>227</v>
      </c>
      <c r="D725" s="23"/>
      <c r="E725" s="6" t="s">
        <v>679</v>
      </c>
      <c r="F725" s="6" t="s">
        <v>142</v>
      </c>
      <c r="G725" t="s">
        <v>228</v>
      </c>
      <c r="H725" t="s">
        <v>229</v>
      </c>
      <c r="I725" t="s">
        <v>143</v>
      </c>
      <c r="J725" s="140">
        <v>1800000000</v>
      </c>
      <c r="K725" s="140">
        <v>1718635555</v>
      </c>
      <c r="L725" s="140">
        <v>1775023224.48</v>
      </c>
      <c r="M725" s="142">
        <v>6</v>
      </c>
    </row>
    <row r="726" spans="2:13">
      <c r="B726" s="139" t="s">
        <v>674</v>
      </c>
      <c r="C726" t="s">
        <v>227</v>
      </c>
      <c r="D726" s="23"/>
      <c r="E726" s="6" t="s">
        <v>679</v>
      </c>
      <c r="F726" s="6" t="s">
        <v>142</v>
      </c>
      <c r="G726" t="s">
        <v>230</v>
      </c>
      <c r="H726" t="s">
        <v>231</v>
      </c>
      <c r="I726" t="s">
        <v>143</v>
      </c>
      <c r="J726" s="140">
        <v>16000000000</v>
      </c>
      <c r="K726" s="140">
        <v>15201160286</v>
      </c>
      <c r="L726" s="140">
        <v>15704536783.66</v>
      </c>
      <c r="M726" s="142">
        <v>6.07</v>
      </c>
    </row>
    <row r="727" spans="2:13">
      <c r="B727" s="139" t="s">
        <v>674</v>
      </c>
      <c r="C727" t="s">
        <v>227</v>
      </c>
      <c r="D727" s="23"/>
      <c r="E727" s="6" t="s">
        <v>679</v>
      </c>
      <c r="F727" s="6" t="s">
        <v>142</v>
      </c>
      <c r="G727" t="s">
        <v>232</v>
      </c>
      <c r="H727" t="s">
        <v>233</v>
      </c>
      <c r="I727" t="s">
        <v>143</v>
      </c>
      <c r="J727" s="140">
        <v>10000000000</v>
      </c>
      <c r="K727" s="140">
        <v>9455505371</v>
      </c>
      <c r="L727" s="140">
        <v>9657556187.4200001</v>
      </c>
      <c r="M727" s="142">
        <v>6.35</v>
      </c>
    </row>
    <row r="728" spans="2:13">
      <c r="B728" s="139" t="s">
        <v>674</v>
      </c>
      <c r="C728" t="s">
        <v>227</v>
      </c>
      <c r="D728" s="23"/>
      <c r="E728" s="6" t="s">
        <v>679</v>
      </c>
      <c r="F728" s="6" t="s">
        <v>142</v>
      </c>
      <c r="G728" t="s">
        <v>234</v>
      </c>
      <c r="H728" t="s">
        <v>235</v>
      </c>
      <c r="I728" t="s">
        <v>143</v>
      </c>
      <c r="J728" s="140">
        <v>20000000000</v>
      </c>
      <c r="K728" s="140">
        <v>18793895331</v>
      </c>
      <c r="L728" s="140">
        <v>19197409137.049999</v>
      </c>
      <c r="M728" s="142">
        <v>6.4</v>
      </c>
    </row>
    <row r="729" spans="2:13">
      <c r="B729" s="139" t="s">
        <v>148</v>
      </c>
      <c r="C729" t="s">
        <v>236</v>
      </c>
      <c r="D729" s="23"/>
      <c r="E729" s="6" t="s">
        <v>141</v>
      </c>
      <c r="F729" s="6" t="s">
        <v>142</v>
      </c>
      <c r="G729" t="s">
        <v>238</v>
      </c>
      <c r="H729" t="s">
        <v>237</v>
      </c>
      <c r="I729" t="s">
        <v>143</v>
      </c>
      <c r="J729" s="140">
        <v>555200000</v>
      </c>
      <c r="K729" s="140">
        <v>504176949</v>
      </c>
      <c r="L729" s="140">
        <v>507423152.58999997</v>
      </c>
      <c r="M729" s="142">
        <v>7.2</v>
      </c>
    </row>
    <row r="730" spans="2:13">
      <c r="B730" s="139" t="s">
        <v>148</v>
      </c>
      <c r="C730" t="s">
        <v>236</v>
      </c>
      <c r="D730" s="23"/>
      <c r="E730" s="6" t="s">
        <v>141</v>
      </c>
      <c r="F730" s="6" t="s">
        <v>142</v>
      </c>
      <c r="G730" t="s">
        <v>239</v>
      </c>
      <c r="H730" t="s">
        <v>237</v>
      </c>
      <c r="I730" t="s">
        <v>143</v>
      </c>
      <c r="J730" s="140">
        <v>555200000</v>
      </c>
      <c r="K730" s="140">
        <v>504176949</v>
      </c>
      <c r="L730" s="140">
        <v>507423152.58999997</v>
      </c>
      <c r="M730" s="142">
        <v>7.2</v>
      </c>
    </row>
    <row r="731" spans="2:13">
      <c r="B731" s="139" t="s">
        <v>148</v>
      </c>
      <c r="C731" t="s">
        <v>236</v>
      </c>
      <c r="D731" s="23"/>
      <c r="E731" s="6" t="s">
        <v>141</v>
      </c>
      <c r="F731" s="6" t="s">
        <v>142</v>
      </c>
      <c r="G731" t="s">
        <v>240</v>
      </c>
      <c r="H731" t="s">
        <v>241</v>
      </c>
      <c r="I731" t="s">
        <v>143</v>
      </c>
      <c r="J731" s="140">
        <v>2773613015</v>
      </c>
      <c r="K731" s="140">
        <v>2503693061</v>
      </c>
      <c r="L731" s="140">
        <v>2519207908.5100002</v>
      </c>
      <c r="M731" s="142">
        <v>7.15</v>
      </c>
    </row>
    <row r="732" spans="2:13">
      <c r="B732" s="139" t="s">
        <v>148</v>
      </c>
      <c r="C732" t="s">
        <v>236</v>
      </c>
      <c r="D732" s="23"/>
      <c r="E732" s="6" t="s">
        <v>141</v>
      </c>
      <c r="F732" s="6" t="s">
        <v>142</v>
      </c>
      <c r="G732" t="s">
        <v>242</v>
      </c>
      <c r="H732" t="s">
        <v>241</v>
      </c>
      <c r="I732" t="s">
        <v>143</v>
      </c>
      <c r="J732" s="140">
        <v>2773613015</v>
      </c>
      <c r="K732" s="140">
        <v>2503693061</v>
      </c>
      <c r="L732" s="140">
        <v>2519207908.5100002</v>
      </c>
      <c r="M732" s="142">
        <v>7.15</v>
      </c>
    </row>
    <row r="733" spans="2:13">
      <c r="B733" s="139" t="s">
        <v>148</v>
      </c>
      <c r="C733" t="s">
        <v>236</v>
      </c>
      <c r="D733" s="23"/>
      <c r="E733" s="6" t="s">
        <v>141</v>
      </c>
      <c r="F733" s="6" t="s">
        <v>142</v>
      </c>
      <c r="G733" t="s">
        <v>243</v>
      </c>
      <c r="H733" t="s">
        <v>241</v>
      </c>
      <c r="I733" t="s">
        <v>143</v>
      </c>
      <c r="J733" s="140">
        <v>2773613015</v>
      </c>
      <c r="K733" s="140">
        <v>2503693061</v>
      </c>
      <c r="L733" s="140">
        <v>2519207908.5100002</v>
      </c>
      <c r="M733" s="142">
        <v>7.15</v>
      </c>
    </row>
    <row r="734" spans="2:13">
      <c r="B734" s="139" t="s">
        <v>148</v>
      </c>
      <c r="C734" t="s">
        <v>236</v>
      </c>
      <c r="D734" s="23"/>
      <c r="E734" s="6" t="s">
        <v>141</v>
      </c>
      <c r="F734" s="6" t="s">
        <v>142</v>
      </c>
      <c r="G734" t="s">
        <v>244</v>
      </c>
      <c r="H734" t="s">
        <v>241</v>
      </c>
      <c r="I734" t="s">
        <v>143</v>
      </c>
      <c r="J734" s="140">
        <v>2773613015</v>
      </c>
      <c r="K734" s="140">
        <v>2503693061</v>
      </c>
      <c r="L734" s="140">
        <v>2519207908.5100002</v>
      </c>
      <c r="M734" s="142">
        <v>7.15</v>
      </c>
    </row>
    <row r="735" spans="2:13">
      <c r="B735" s="139" t="s">
        <v>148</v>
      </c>
      <c r="C735" t="s">
        <v>236</v>
      </c>
      <c r="D735" s="23"/>
      <c r="E735" s="6" t="s">
        <v>141</v>
      </c>
      <c r="F735" s="6" t="s">
        <v>142</v>
      </c>
      <c r="G735" t="s">
        <v>245</v>
      </c>
      <c r="H735" t="s">
        <v>241</v>
      </c>
      <c r="I735" t="s">
        <v>143</v>
      </c>
      <c r="J735" s="140">
        <v>2773613015</v>
      </c>
      <c r="K735" s="140">
        <v>2503693061</v>
      </c>
      <c r="L735" s="140">
        <v>2519207908.5100002</v>
      </c>
      <c r="M735" s="142">
        <v>7.15</v>
      </c>
    </row>
    <row r="736" spans="2:13">
      <c r="B736" s="139" t="s">
        <v>148</v>
      </c>
      <c r="C736" t="s">
        <v>236</v>
      </c>
      <c r="D736" s="23"/>
      <c r="E736" s="6" t="s">
        <v>141</v>
      </c>
      <c r="F736" s="6" t="s">
        <v>142</v>
      </c>
      <c r="G736" t="s">
        <v>246</v>
      </c>
      <c r="H736" t="s">
        <v>241</v>
      </c>
      <c r="I736" t="s">
        <v>143</v>
      </c>
      <c r="J736" s="140">
        <v>2773613015</v>
      </c>
      <c r="K736" s="140">
        <v>2503693061</v>
      </c>
      <c r="L736" s="140">
        <v>2519207908.5100002</v>
      </c>
      <c r="M736" s="142">
        <v>7.15</v>
      </c>
    </row>
    <row r="737" spans="2:13">
      <c r="B737" s="139" t="s">
        <v>148</v>
      </c>
      <c r="C737" t="s">
        <v>236</v>
      </c>
      <c r="D737" s="23"/>
      <c r="E737" s="6" t="s">
        <v>141</v>
      </c>
      <c r="F737" s="6" t="s">
        <v>142</v>
      </c>
      <c r="G737" t="s">
        <v>247</v>
      </c>
      <c r="H737" t="s">
        <v>241</v>
      </c>
      <c r="I737" t="s">
        <v>143</v>
      </c>
      <c r="J737" s="140">
        <v>2773613015</v>
      </c>
      <c r="K737" s="140">
        <v>2503693061</v>
      </c>
      <c r="L737" s="140">
        <v>2519207908.5100002</v>
      </c>
      <c r="M737" s="142">
        <v>7.15</v>
      </c>
    </row>
    <row r="738" spans="2:13">
      <c r="B738" s="139" t="s">
        <v>148</v>
      </c>
      <c r="C738" t="s">
        <v>236</v>
      </c>
      <c r="D738" s="23"/>
      <c r="E738" s="6" t="s">
        <v>141</v>
      </c>
      <c r="F738" s="6" t="s">
        <v>142</v>
      </c>
      <c r="G738" t="s">
        <v>248</v>
      </c>
      <c r="H738" t="s">
        <v>241</v>
      </c>
      <c r="I738" t="s">
        <v>143</v>
      </c>
      <c r="J738" s="140">
        <v>2773613015</v>
      </c>
      <c r="K738" s="140">
        <v>2503693061</v>
      </c>
      <c r="L738" s="140">
        <v>2519207908.5100002</v>
      </c>
      <c r="M738" s="142">
        <v>7.15</v>
      </c>
    </row>
    <row r="739" spans="2:13">
      <c r="B739" s="139" t="s">
        <v>144</v>
      </c>
      <c r="C739" t="s">
        <v>236</v>
      </c>
      <c r="D739" s="23"/>
      <c r="E739" s="6" t="s">
        <v>141</v>
      </c>
      <c r="F739" s="6" t="s">
        <v>142</v>
      </c>
      <c r="G739" t="s">
        <v>550</v>
      </c>
      <c r="H739" t="s">
        <v>551</v>
      </c>
      <c r="I739" t="s">
        <v>143</v>
      </c>
      <c r="J739" s="140">
        <v>11430136988</v>
      </c>
      <c r="K739" s="140">
        <v>10000000000</v>
      </c>
      <c r="L739" s="140">
        <v>10001950222.41</v>
      </c>
      <c r="M739" s="142">
        <v>7.25</v>
      </c>
    </row>
    <row r="740" spans="2:13">
      <c r="B740" s="139" t="s">
        <v>148</v>
      </c>
      <c r="C740" t="s">
        <v>236</v>
      </c>
      <c r="D740" s="23"/>
      <c r="E740" s="6" t="s">
        <v>141</v>
      </c>
      <c r="F740" s="6" t="s">
        <v>142</v>
      </c>
      <c r="G740" t="s">
        <v>552</v>
      </c>
      <c r="H740" t="s">
        <v>553</v>
      </c>
      <c r="I740" t="s">
        <v>143</v>
      </c>
      <c r="J740" s="140">
        <v>546200000</v>
      </c>
      <c r="K740" s="140">
        <v>501201045</v>
      </c>
      <c r="L740" s="140">
        <v>507412448.63999999</v>
      </c>
      <c r="M740" s="142">
        <v>7.2</v>
      </c>
    </row>
    <row r="741" spans="2:13">
      <c r="B741" s="139" t="s">
        <v>148</v>
      </c>
      <c r="C741" t="s">
        <v>236</v>
      </c>
      <c r="D741" s="23"/>
      <c r="E741" s="6" t="s">
        <v>141</v>
      </c>
      <c r="F741" s="6" t="s">
        <v>142</v>
      </c>
      <c r="G741" t="s">
        <v>554</v>
      </c>
      <c r="H741" t="s">
        <v>553</v>
      </c>
      <c r="I741" t="s">
        <v>143</v>
      </c>
      <c r="J741" s="140">
        <v>546200000</v>
      </c>
      <c r="K741" s="140">
        <v>501201045</v>
      </c>
      <c r="L741" s="140">
        <v>507412448.63999999</v>
      </c>
      <c r="M741" s="142">
        <v>7.2</v>
      </c>
    </row>
    <row r="742" spans="2:13">
      <c r="B742" s="139" t="s">
        <v>148</v>
      </c>
      <c r="C742" t="s">
        <v>236</v>
      </c>
      <c r="D742" s="23"/>
      <c r="E742" s="6" t="s">
        <v>141</v>
      </c>
      <c r="F742" s="6" t="s">
        <v>142</v>
      </c>
      <c r="G742" t="s">
        <v>555</v>
      </c>
      <c r="H742" t="s">
        <v>553</v>
      </c>
      <c r="I742" t="s">
        <v>143</v>
      </c>
      <c r="J742" s="140">
        <v>546200000</v>
      </c>
      <c r="K742" s="140">
        <v>501201045</v>
      </c>
      <c r="L742" s="140">
        <v>507412448.63999999</v>
      </c>
      <c r="M742" s="142">
        <v>7.2</v>
      </c>
    </row>
    <row r="743" spans="2:13">
      <c r="B743" s="139" t="s">
        <v>144</v>
      </c>
      <c r="C743" t="s">
        <v>236</v>
      </c>
      <c r="D743" s="23"/>
      <c r="E743" s="6" t="s">
        <v>141</v>
      </c>
      <c r="F743" s="6" t="s">
        <v>142</v>
      </c>
      <c r="G743" t="s">
        <v>556</v>
      </c>
      <c r="H743" t="s">
        <v>551</v>
      </c>
      <c r="I743" t="s">
        <v>143</v>
      </c>
      <c r="J743" s="140">
        <v>10729469591</v>
      </c>
      <c r="K743" s="140">
        <v>9441071692</v>
      </c>
      <c r="L743" s="140">
        <v>9389128403.5100002</v>
      </c>
      <c r="M743" s="142">
        <v>7.25</v>
      </c>
    </row>
    <row r="744" spans="2:13">
      <c r="B744" s="139" t="s">
        <v>148</v>
      </c>
      <c r="C744" t="s">
        <v>236</v>
      </c>
      <c r="D744" s="23"/>
      <c r="E744" s="6" t="s">
        <v>141</v>
      </c>
      <c r="F744" s="6" t="s">
        <v>142</v>
      </c>
      <c r="G744" t="s">
        <v>557</v>
      </c>
      <c r="H744" t="s">
        <v>553</v>
      </c>
      <c r="I744" t="s">
        <v>143</v>
      </c>
      <c r="J744" s="140">
        <v>546200000</v>
      </c>
      <c r="K744" s="140">
        <v>506916681</v>
      </c>
      <c r="L744" s="140">
        <v>507412448.44</v>
      </c>
      <c r="M744" s="142">
        <v>7.2</v>
      </c>
    </row>
    <row r="745" spans="2:13">
      <c r="B745" s="139" t="s">
        <v>148</v>
      </c>
      <c r="C745" t="s">
        <v>249</v>
      </c>
      <c r="D745" s="23"/>
      <c r="E745" s="6" t="s">
        <v>141</v>
      </c>
      <c r="F745" s="6" t="s">
        <v>142</v>
      </c>
      <c r="G745" t="s">
        <v>250</v>
      </c>
      <c r="H745" t="s">
        <v>251</v>
      </c>
      <c r="I745" t="s">
        <v>143</v>
      </c>
      <c r="J745" s="140">
        <v>812758350</v>
      </c>
      <c r="K745" s="140">
        <v>682871784</v>
      </c>
      <c r="L745" s="140">
        <v>682347729.37</v>
      </c>
      <c r="M745" s="142">
        <v>7</v>
      </c>
    </row>
    <row r="746" spans="2:13">
      <c r="B746" s="139" t="s">
        <v>148</v>
      </c>
      <c r="C746" t="s">
        <v>249</v>
      </c>
      <c r="D746" s="23"/>
      <c r="E746" s="6" t="s">
        <v>141</v>
      </c>
      <c r="F746" s="6" t="s">
        <v>142</v>
      </c>
      <c r="G746" t="s">
        <v>252</v>
      </c>
      <c r="H746" t="s">
        <v>253</v>
      </c>
      <c r="I746" t="s">
        <v>143</v>
      </c>
      <c r="J746" s="140">
        <v>1071150686</v>
      </c>
      <c r="K746" s="140">
        <v>999999999</v>
      </c>
      <c r="L746" s="140">
        <v>1001530199.34</v>
      </c>
      <c r="M746" s="142">
        <v>7</v>
      </c>
    </row>
    <row r="747" spans="2:13">
      <c r="B747" s="139" t="s">
        <v>148</v>
      </c>
      <c r="C747" t="s">
        <v>249</v>
      </c>
      <c r="D747" s="23"/>
      <c r="E747" s="6" t="s">
        <v>141</v>
      </c>
      <c r="F747" s="6" t="s">
        <v>142</v>
      </c>
      <c r="G747" t="s">
        <v>254</v>
      </c>
      <c r="H747" t="s">
        <v>253</v>
      </c>
      <c r="I747" t="s">
        <v>143</v>
      </c>
      <c r="J747" s="140">
        <v>1071150686</v>
      </c>
      <c r="K747" s="140">
        <v>999999999</v>
      </c>
      <c r="L747" s="140">
        <v>1001530199.34</v>
      </c>
      <c r="M747" s="142">
        <v>7</v>
      </c>
    </row>
    <row r="748" spans="2:13">
      <c r="B748" s="139" t="s">
        <v>148</v>
      </c>
      <c r="C748" t="s">
        <v>249</v>
      </c>
      <c r="D748" s="23"/>
      <c r="E748" s="6" t="s">
        <v>141</v>
      </c>
      <c r="F748" s="6" t="s">
        <v>142</v>
      </c>
      <c r="G748" t="s">
        <v>255</v>
      </c>
      <c r="H748" t="s">
        <v>253</v>
      </c>
      <c r="I748" t="s">
        <v>143</v>
      </c>
      <c r="J748" s="140">
        <v>1071150686</v>
      </c>
      <c r="K748" s="140">
        <v>999999999</v>
      </c>
      <c r="L748" s="140">
        <v>1001530199.34</v>
      </c>
      <c r="M748" s="142">
        <v>7</v>
      </c>
    </row>
    <row r="749" spans="2:13">
      <c r="B749" s="139" t="s">
        <v>148</v>
      </c>
      <c r="C749" t="s">
        <v>249</v>
      </c>
      <c r="D749" s="23"/>
      <c r="E749" s="6" t="s">
        <v>141</v>
      </c>
      <c r="F749" s="6" t="s">
        <v>142</v>
      </c>
      <c r="G749" t="s">
        <v>256</v>
      </c>
      <c r="H749" t="s">
        <v>253</v>
      </c>
      <c r="I749" t="s">
        <v>143</v>
      </c>
      <c r="J749" s="140">
        <v>1071150686</v>
      </c>
      <c r="K749" s="140">
        <v>999999999</v>
      </c>
      <c r="L749" s="140">
        <v>1001530199.34</v>
      </c>
      <c r="M749" s="142">
        <v>7</v>
      </c>
    </row>
    <row r="750" spans="2:13">
      <c r="B750" s="139" t="s">
        <v>148</v>
      </c>
      <c r="C750" t="s">
        <v>249</v>
      </c>
      <c r="D750" s="23"/>
      <c r="E750" s="6" t="s">
        <v>141</v>
      </c>
      <c r="F750" s="6" t="s">
        <v>142</v>
      </c>
      <c r="G750" t="s">
        <v>257</v>
      </c>
      <c r="H750" t="s">
        <v>253</v>
      </c>
      <c r="I750" t="s">
        <v>143</v>
      </c>
      <c r="J750" s="140">
        <v>1071150686</v>
      </c>
      <c r="K750" s="140">
        <v>999999999</v>
      </c>
      <c r="L750" s="140">
        <v>1001530199.34</v>
      </c>
      <c r="M750" s="142">
        <v>7</v>
      </c>
    </row>
    <row r="751" spans="2:13">
      <c r="B751" s="139" t="s">
        <v>148</v>
      </c>
      <c r="C751" t="s">
        <v>249</v>
      </c>
      <c r="D751" s="23"/>
      <c r="E751" s="6" t="s">
        <v>141</v>
      </c>
      <c r="F751" s="6" t="s">
        <v>142</v>
      </c>
      <c r="G751" t="s">
        <v>258</v>
      </c>
      <c r="H751" t="s">
        <v>253</v>
      </c>
      <c r="I751" t="s">
        <v>143</v>
      </c>
      <c r="J751" s="140">
        <v>1071150686</v>
      </c>
      <c r="K751" s="140">
        <v>999999999</v>
      </c>
      <c r="L751" s="140">
        <v>1001530199.34</v>
      </c>
      <c r="M751" s="142">
        <v>7</v>
      </c>
    </row>
    <row r="752" spans="2:13">
      <c r="B752" s="139" t="s">
        <v>148</v>
      </c>
      <c r="C752" t="s">
        <v>249</v>
      </c>
      <c r="D752" s="23"/>
      <c r="E752" s="6" t="s">
        <v>141</v>
      </c>
      <c r="F752" s="6" t="s">
        <v>142</v>
      </c>
      <c r="G752" t="s">
        <v>259</v>
      </c>
      <c r="H752" t="s">
        <v>253</v>
      </c>
      <c r="I752" t="s">
        <v>143</v>
      </c>
      <c r="J752" s="140">
        <v>1071150686</v>
      </c>
      <c r="K752" s="140">
        <v>999999999</v>
      </c>
      <c r="L752" s="140">
        <v>1001530199.34</v>
      </c>
      <c r="M752" s="142">
        <v>7</v>
      </c>
    </row>
    <row r="753" spans="2:13">
      <c r="B753" s="139" t="s">
        <v>148</v>
      </c>
      <c r="C753" t="s">
        <v>249</v>
      </c>
      <c r="D753" s="23"/>
      <c r="E753" s="6" t="s">
        <v>141</v>
      </c>
      <c r="F753" s="6" t="s">
        <v>142</v>
      </c>
      <c r="G753" t="s">
        <v>260</v>
      </c>
      <c r="H753" t="s">
        <v>253</v>
      </c>
      <c r="I753" t="s">
        <v>143</v>
      </c>
      <c r="J753" s="140">
        <v>1071150686</v>
      </c>
      <c r="K753" s="140">
        <v>999999999</v>
      </c>
      <c r="L753" s="140">
        <v>1001530199.34</v>
      </c>
      <c r="M753" s="142">
        <v>7</v>
      </c>
    </row>
    <row r="754" spans="2:13">
      <c r="B754" s="139" t="s">
        <v>148</v>
      </c>
      <c r="C754" t="s">
        <v>249</v>
      </c>
      <c r="D754" s="23"/>
      <c r="E754" s="6" t="s">
        <v>141</v>
      </c>
      <c r="F754" s="6" t="s">
        <v>142</v>
      </c>
      <c r="G754" t="s">
        <v>261</v>
      </c>
      <c r="H754" t="s">
        <v>253</v>
      </c>
      <c r="I754" t="s">
        <v>143</v>
      </c>
      <c r="J754" s="140">
        <v>1071150686</v>
      </c>
      <c r="K754" s="140">
        <v>999999999</v>
      </c>
      <c r="L754" s="140">
        <v>1001530199.34</v>
      </c>
      <c r="M754" s="142">
        <v>7</v>
      </c>
    </row>
    <row r="755" spans="2:13">
      <c r="B755" s="139" t="s">
        <v>148</v>
      </c>
      <c r="C755" t="s">
        <v>249</v>
      </c>
      <c r="D755" s="23"/>
      <c r="E755" s="6" t="s">
        <v>141</v>
      </c>
      <c r="F755" s="6" t="s">
        <v>142</v>
      </c>
      <c r="G755" t="s">
        <v>262</v>
      </c>
      <c r="H755" t="s">
        <v>253</v>
      </c>
      <c r="I755" t="s">
        <v>143</v>
      </c>
      <c r="J755" s="140">
        <v>1071150686</v>
      </c>
      <c r="K755" s="140">
        <v>999999999</v>
      </c>
      <c r="L755" s="140">
        <v>1001530199.34</v>
      </c>
      <c r="M755" s="142">
        <v>7</v>
      </c>
    </row>
    <row r="756" spans="2:13">
      <c r="B756" s="139" t="s">
        <v>148</v>
      </c>
      <c r="C756" t="s">
        <v>249</v>
      </c>
      <c r="D756" s="23"/>
      <c r="E756" s="6" t="s">
        <v>141</v>
      </c>
      <c r="F756" s="6" t="s">
        <v>142</v>
      </c>
      <c r="G756" t="s">
        <v>263</v>
      </c>
      <c r="H756" t="s">
        <v>253</v>
      </c>
      <c r="I756" t="s">
        <v>143</v>
      </c>
      <c r="J756" s="140">
        <v>1071150686</v>
      </c>
      <c r="K756" s="140">
        <v>999999999</v>
      </c>
      <c r="L756" s="140">
        <v>1001530199.34</v>
      </c>
      <c r="M756" s="142">
        <v>7</v>
      </c>
    </row>
    <row r="757" spans="2:13">
      <c r="B757" s="139" t="s">
        <v>148</v>
      </c>
      <c r="C757" t="s">
        <v>249</v>
      </c>
      <c r="D757" s="23"/>
      <c r="E757" s="6" t="s">
        <v>141</v>
      </c>
      <c r="F757" s="6" t="s">
        <v>142</v>
      </c>
      <c r="G757" t="s">
        <v>264</v>
      </c>
      <c r="H757" t="s">
        <v>253</v>
      </c>
      <c r="I757" t="s">
        <v>143</v>
      </c>
      <c r="J757" s="140">
        <v>1071150686</v>
      </c>
      <c r="K757" s="140">
        <v>999999999</v>
      </c>
      <c r="L757" s="140">
        <v>1001530199.34</v>
      </c>
      <c r="M757" s="142">
        <v>7</v>
      </c>
    </row>
    <row r="758" spans="2:13">
      <c r="B758" s="139" t="s">
        <v>148</v>
      </c>
      <c r="C758" t="s">
        <v>249</v>
      </c>
      <c r="D758" s="23"/>
      <c r="E758" s="6" t="s">
        <v>141</v>
      </c>
      <c r="F758" s="6" t="s">
        <v>142</v>
      </c>
      <c r="G758" t="s">
        <v>265</v>
      </c>
      <c r="H758" t="s">
        <v>253</v>
      </c>
      <c r="I758" t="s">
        <v>143</v>
      </c>
      <c r="J758" s="140">
        <v>1071150686</v>
      </c>
      <c r="K758" s="140">
        <v>999999999</v>
      </c>
      <c r="L758" s="140">
        <v>1001530199.34</v>
      </c>
      <c r="M758" s="142">
        <v>7</v>
      </c>
    </row>
    <row r="759" spans="2:13">
      <c r="B759" s="139" t="s">
        <v>148</v>
      </c>
      <c r="C759" t="s">
        <v>249</v>
      </c>
      <c r="D759" s="23"/>
      <c r="E759" s="6" t="s">
        <v>141</v>
      </c>
      <c r="F759" s="6" t="s">
        <v>142</v>
      </c>
      <c r="G759" t="s">
        <v>265</v>
      </c>
      <c r="H759" t="s">
        <v>253</v>
      </c>
      <c r="I759" t="s">
        <v>143</v>
      </c>
      <c r="J759" s="140">
        <v>1071150686</v>
      </c>
      <c r="K759" s="140">
        <v>999999999</v>
      </c>
      <c r="L759" s="140">
        <v>1001530199.34</v>
      </c>
      <c r="M759" s="142">
        <v>7</v>
      </c>
    </row>
    <row r="760" spans="2:13">
      <c r="B760" s="139" t="s">
        <v>148</v>
      </c>
      <c r="C760" t="s">
        <v>249</v>
      </c>
      <c r="D760" s="23"/>
      <c r="E760" s="6" t="s">
        <v>141</v>
      </c>
      <c r="F760" s="6" t="s">
        <v>142</v>
      </c>
      <c r="G760" t="s">
        <v>266</v>
      </c>
      <c r="H760" t="s">
        <v>253</v>
      </c>
      <c r="I760" t="s">
        <v>143</v>
      </c>
      <c r="J760" s="140">
        <v>1071150686</v>
      </c>
      <c r="K760" s="140">
        <v>999999999</v>
      </c>
      <c r="L760" s="140">
        <v>1001530199.34</v>
      </c>
      <c r="M760" s="142">
        <v>7</v>
      </c>
    </row>
    <row r="761" spans="2:13">
      <c r="B761" s="139" t="s">
        <v>148</v>
      </c>
      <c r="C761" t="s">
        <v>249</v>
      </c>
      <c r="D761" s="23"/>
      <c r="E761" s="6" t="s">
        <v>141</v>
      </c>
      <c r="F761" s="6" t="s">
        <v>142</v>
      </c>
      <c r="G761" t="s">
        <v>266</v>
      </c>
      <c r="H761" t="s">
        <v>253</v>
      </c>
      <c r="I761" t="s">
        <v>143</v>
      </c>
      <c r="J761" s="140">
        <v>1071150686</v>
      </c>
      <c r="K761" s="140">
        <v>999999999</v>
      </c>
      <c r="L761" s="140">
        <v>1001530199.34</v>
      </c>
      <c r="M761" s="142">
        <v>7</v>
      </c>
    </row>
    <row r="762" spans="2:13">
      <c r="B762" s="139" t="s">
        <v>148</v>
      </c>
      <c r="C762" t="s">
        <v>249</v>
      </c>
      <c r="D762" s="23"/>
      <c r="E762" s="6" t="s">
        <v>141</v>
      </c>
      <c r="F762" s="6" t="s">
        <v>142</v>
      </c>
      <c r="G762" t="s">
        <v>267</v>
      </c>
      <c r="H762" t="s">
        <v>253</v>
      </c>
      <c r="I762" t="s">
        <v>143</v>
      </c>
      <c r="J762" s="140">
        <v>1071150686</v>
      </c>
      <c r="K762" s="140">
        <v>999999999</v>
      </c>
      <c r="L762" s="140">
        <v>1001530199.34</v>
      </c>
      <c r="M762" s="142">
        <v>7</v>
      </c>
    </row>
    <row r="763" spans="2:13">
      <c r="B763" s="139" t="s">
        <v>148</v>
      </c>
      <c r="C763" t="s">
        <v>249</v>
      </c>
      <c r="D763" s="23"/>
      <c r="E763" s="6" t="s">
        <v>141</v>
      </c>
      <c r="F763" s="6" t="s">
        <v>142</v>
      </c>
      <c r="G763" t="s">
        <v>267</v>
      </c>
      <c r="H763" t="s">
        <v>253</v>
      </c>
      <c r="I763" t="s">
        <v>143</v>
      </c>
      <c r="J763" s="140">
        <v>1071150686</v>
      </c>
      <c r="K763" s="140">
        <v>999999999</v>
      </c>
      <c r="L763" s="140">
        <v>1001530199.34</v>
      </c>
      <c r="M763" s="142">
        <v>7</v>
      </c>
    </row>
    <row r="764" spans="2:13">
      <c r="B764" s="139" t="s">
        <v>148</v>
      </c>
      <c r="C764" t="s">
        <v>249</v>
      </c>
      <c r="D764" s="23"/>
      <c r="E764" s="6" t="s">
        <v>141</v>
      </c>
      <c r="F764" s="6" t="s">
        <v>142</v>
      </c>
      <c r="G764" t="s">
        <v>268</v>
      </c>
      <c r="H764" t="s">
        <v>253</v>
      </c>
      <c r="I764" t="s">
        <v>143</v>
      </c>
      <c r="J764" s="140">
        <v>1071150686</v>
      </c>
      <c r="K764" s="140">
        <v>999999999</v>
      </c>
      <c r="L764" s="140">
        <v>1001530199.34</v>
      </c>
      <c r="M764" s="142">
        <v>7</v>
      </c>
    </row>
    <row r="765" spans="2:13">
      <c r="B765" s="139" t="s">
        <v>148</v>
      </c>
      <c r="C765" t="s">
        <v>249</v>
      </c>
      <c r="D765" s="23"/>
      <c r="E765" s="6" t="s">
        <v>141</v>
      </c>
      <c r="F765" s="6" t="s">
        <v>142</v>
      </c>
      <c r="G765" t="s">
        <v>269</v>
      </c>
      <c r="H765" t="s">
        <v>253</v>
      </c>
      <c r="I765" t="s">
        <v>143</v>
      </c>
      <c r="J765" s="140">
        <v>1071150686</v>
      </c>
      <c r="K765" s="140">
        <v>999999999</v>
      </c>
      <c r="L765" s="140">
        <v>1001530199.34</v>
      </c>
      <c r="M765" s="142">
        <v>7</v>
      </c>
    </row>
    <row r="766" spans="2:13">
      <c r="B766" s="139" t="s">
        <v>148</v>
      </c>
      <c r="C766" t="s">
        <v>249</v>
      </c>
      <c r="D766" s="23"/>
      <c r="E766" s="6" t="s">
        <v>141</v>
      </c>
      <c r="F766" s="6" t="s">
        <v>142</v>
      </c>
      <c r="G766" t="s">
        <v>270</v>
      </c>
      <c r="H766" t="s">
        <v>253</v>
      </c>
      <c r="I766" t="s">
        <v>143</v>
      </c>
      <c r="J766" s="140">
        <v>1071150686</v>
      </c>
      <c r="K766" s="140">
        <v>999999999</v>
      </c>
      <c r="L766" s="140">
        <v>1001530199.34</v>
      </c>
      <c r="M766" s="142">
        <v>7</v>
      </c>
    </row>
    <row r="767" spans="2:13">
      <c r="B767" s="139" t="s">
        <v>148</v>
      </c>
      <c r="C767" t="s">
        <v>249</v>
      </c>
      <c r="D767" s="23"/>
      <c r="E767" s="6" t="s">
        <v>141</v>
      </c>
      <c r="F767" s="6" t="s">
        <v>142</v>
      </c>
      <c r="G767" t="s">
        <v>271</v>
      </c>
      <c r="H767" t="s">
        <v>253</v>
      </c>
      <c r="I767" t="s">
        <v>143</v>
      </c>
      <c r="J767" s="140">
        <v>1071150686</v>
      </c>
      <c r="K767" s="140">
        <v>999999999</v>
      </c>
      <c r="L767" s="140">
        <v>1001530199.34</v>
      </c>
      <c r="M767" s="142">
        <v>7</v>
      </c>
    </row>
    <row r="768" spans="2:13">
      <c r="B768" s="139" t="s">
        <v>148</v>
      </c>
      <c r="C768" t="s">
        <v>249</v>
      </c>
      <c r="D768" s="23"/>
      <c r="E768" s="6" t="s">
        <v>141</v>
      </c>
      <c r="F768" s="6" t="s">
        <v>142</v>
      </c>
      <c r="G768" t="s">
        <v>272</v>
      </c>
      <c r="H768" t="s">
        <v>253</v>
      </c>
      <c r="I768" t="s">
        <v>143</v>
      </c>
      <c r="J768" s="140">
        <v>1071150686</v>
      </c>
      <c r="K768" s="140">
        <v>999999999</v>
      </c>
      <c r="L768" s="140">
        <v>1001530199.34</v>
      </c>
      <c r="M768" s="142">
        <v>7</v>
      </c>
    </row>
    <row r="769" spans="2:13">
      <c r="B769" s="139" t="s">
        <v>148</v>
      </c>
      <c r="C769" t="s">
        <v>249</v>
      </c>
      <c r="D769" s="23"/>
      <c r="E769" s="6" t="s">
        <v>141</v>
      </c>
      <c r="F769" s="6" t="s">
        <v>142</v>
      </c>
      <c r="G769" t="s">
        <v>273</v>
      </c>
      <c r="H769" t="s">
        <v>253</v>
      </c>
      <c r="I769" t="s">
        <v>143</v>
      </c>
      <c r="J769" s="140">
        <v>1071150686</v>
      </c>
      <c r="K769" s="140">
        <v>999999999</v>
      </c>
      <c r="L769" s="140">
        <v>1001530199.34</v>
      </c>
      <c r="M769" s="142">
        <v>7</v>
      </c>
    </row>
    <row r="770" spans="2:13">
      <c r="B770" s="139" t="s">
        <v>148</v>
      </c>
      <c r="C770" t="s">
        <v>249</v>
      </c>
      <c r="D770" s="23"/>
      <c r="E770" s="6" t="s">
        <v>141</v>
      </c>
      <c r="F770" s="6" t="s">
        <v>142</v>
      </c>
      <c r="G770" t="s">
        <v>274</v>
      </c>
      <c r="H770" t="s">
        <v>253</v>
      </c>
      <c r="I770" t="s">
        <v>143</v>
      </c>
      <c r="J770" s="140">
        <v>1071150686</v>
      </c>
      <c r="K770" s="140">
        <v>999999999</v>
      </c>
      <c r="L770" s="140">
        <v>1001530199.34</v>
      </c>
      <c r="M770" s="142">
        <v>7</v>
      </c>
    </row>
    <row r="771" spans="2:13">
      <c r="B771" s="139" t="s">
        <v>148</v>
      </c>
      <c r="C771" t="s">
        <v>249</v>
      </c>
      <c r="D771" s="23"/>
      <c r="E771" s="6" t="s">
        <v>141</v>
      </c>
      <c r="F771" s="6" t="s">
        <v>142</v>
      </c>
      <c r="G771" t="s">
        <v>275</v>
      </c>
      <c r="H771" t="s">
        <v>276</v>
      </c>
      <c r="I771" t="s">
        <v>143</v>
      </c>
      <c r="J771" s="140">
        <v>2769349315</v>
      </c>
      <c r="K771" s="140">
        <v>2500000000</v>
      </c>
      <c r="L771" s="140">
        <v>2559915190.2600002</v>
      </c>
      <c r="M771" s="142">
        <v>7.15</v>
      </c>
    </row>
    <row r="772" spans="2:13">
      <c r="B772" s="139" t="s">
        <v>148</v>
      </c>
      <c r="C772" t="s">
        <v>249</v>
      </c>
      <c r="D772" s="23"/>
      <c r="E772" s="6" t="s">
        <v>141</v>
      </c>
      <c r="F772" s="6" t="s">
        <v>142</v>
      </c>
      <c r="G772" t="s">
        <v>277</v>
      </c>
      <c r="H772" t="s">
        <v>276</v>
      </c>
      <c r="I772" t="s">
        <v>143</v>
      </c>
      <c r="J772" s="140">
        <v>2769349315</v>
      </c>
      <c r="K772" s="140">
        <v>2500000000</v>
      </c>
      <c r="L772" s="140">
        <v>2559915190.2600002</v>
      </c>
      <c r="M772" s="142">
        <v>7.15</v>
      </c>
    </row>
    <row r="773" spans="2:13">
      <c r="B773" s="139" t="s">
        <v>148</v>
      </c>
      <c r="C773" t="s">
        <v>249</v>
      </c>
      <c r="D773" s="23"/>
      <c r="E773" s="6" t="s">
        <v>141</v>
      </c>
      <c r="F773" s="6" t="s">
        <v>142</v>
      </c>
      <c r="G773" t="s">
        <v>278</v>
      </c>
      <c r="H773" t="s">
        <v>276</v>
      </c>
      <c r="I773" t="s">
        <v>143</v>
      </c>
      <c r="J773" s="140">
        <v>2769349315</v>
      </c>
      <c r="K773" s="140">
        <v>2500000000</v>
      </c>
      <c r="L773" s="140">
        <v>2559915190.2600002</v>
      </c>
      <c r="M773" s="142">
        <v>7.15</v>
      </c>
    </row>
    <row r="774" spans="2:13">
      <c r="B774" s="139" t="s">
        <v>148</v>
      </c>
      <c r="C774" t="s">
        <v>249</v>
      </c>
      <c r="D774" s="23"/>
      <c r="E774" s="6" t="s">
        <v>141</v>
      </c>
      <c r="F774" s="6" t="s">
        <v>142</v>
      </c>
      <c r="G774" t="s">
        <v>279</v>
      </c>
      <c r="H774" t="s">
        <v>276</v>
      </c>
      <c r="I774" t="s">
        <v>143</v>
      </c>
      <c r="J774" s="140">
        <v>2769349315</v>
      </c>
      <c r="K774" s="140">
        <v>2500000000</v>
      </c>
      <c r="L774" s="140">
        <v>2559915190.2600002</v>
      </c>
      <c r="M774" s="142">
        <v>7.15</v>
      </c>
    </row>
    <row r="775" spans="2:13">
      <c r="B775" s="139" t="s">
        <v>148</v>
      </c>
      <c r="C775" t="s">
        <v>249</v>
      </c>
      <c r="D775" s="23"/>
      <c r="E775" s="6" t="s">
        <v>141</v>
      </c>
      <c r="F775" s="6" t="s">
        <v>142</v>
      </c>
      <c r="G775" t="s">
        <v>280</v>
      </c>
      <c r="H775" t="s">
        <v>276</v>
      </c>
      <c r="I775" t="s">
        <v>143</v>
      </c>
      <c r="J775" s="140">
        <v>2769349315</v>
      </c>
      <c r="K775" s="140">
        <v>2500000000</v>
      </c>
      <c r="L775" s="140">
        <v>2559915190.2600002</v>
      </c>
      <c r="M775" s="142">
        <v>7.15</v>
      </c>
    </row>
    <row r="776" spans="2:13">
      <c r="B776" s="139" t="s">
        <v>148</v>
      </c>
      <c r="C776" t="s">
        <v>249</v>
      </c>
      <c r="D776" s="23"/>
      <c r="E776" s="6" t="s">
        <v>141</v>
      </c>
      <c r="F776" s="6" t="s">
        <v>142</v>
      </c>
      <c r="G776" t="s">
        <v>281</v>
      </c>
      <c r="H776" t="s">
        <v>276</v>
      </c>
      <c r="I776" t="s">
        <v>143</v>
      </c>
      <c r="J776" s="140">
        <v>2769349315</v>
      </c>
      <c r="K776" s="140">
        <v>2500000000</v>
      </c>
      <c r="L776" s="140">
        <v>2559915190.2600002</v>
      </c>
      <c r="M776" s="142">
        <v>7.15</v>
      </c>
    </row>
    <row r="777" spans="2:13">
      <c r="B777" s="139" t="s">
        <v>148</v>
      </c>
      <c r="C777" t="s">
        <v>249</v>
      </c>
      <c r="D777" s="23"/>
      <c r="E777" s="6" t="s">
        <v>141</v>
      </c>
      <c r="F777" s="6" t="s">
        <v>142</v>
      </c>
      <c r="G777" t="s">
        <v>282</v>
      </c>
      <c r="H777" t="s">
        <v>276</v>
      </c>
      <c r="I777" t="s">
        <v>143</v>
      </c>
      <c r="J777" s="140">
        <v>2769349315</v>
      </c>
      <c r="K777" s="140">
        <v>2500000000</v>
      </c>
      <c r="L777" s="140">
        <v>2559915190.2600002</v>
      </c>
      <c r="M777" s="142">
        <v>7.15</v>
      </c>
    </row>
    <row r="778" spans="2:13">
      <c r="B778" s="139" t="s">
        <v>148</v>
      </c>
      <c r="C778" t="s">
        <v>249</v>
      </c>
      <c r="D778" s="23"/>
      <c r="E778" s="6" t="s">
        <v>141</v>
      </c>
      <c r="F778" s="6" t="s">
        <v>142</v>
      </c>
      <c r="G778" t="s">
        <v>283</v>
      </c>
      <c r="H778" t="s">
        <v>276</v>
      </c>
      <c r="I778" t="s">
        <v>143</v>
      </c>
      <c r="J778" s="140">
        <v>2769349315</v>
      </c>
      <c r="K778" s="140">
        <v>2500000000</v>
      </c>
      <c r="L778" s="140">
        <v>2559915190.2600002</v>
      </c>
      <c r="M778" s="142">
        <v>7.15</v>
      </c>
    </row>
    <row r="779" spans="2:13">
      <c r="B779" s="139" t="s">
        <v>148</v>
      </c>
      <c r="C779" t="s">
        <v>249</v>
      </c>
      <c r="D779" s="23"/>
      <c r="E779" s="6" t="s">
        <v>141</v>
      </c>
      <c r="F779" s="6" t="s">
        <v>142</v>
      </c>
      <c r="G779" t="s">
        <v>285</v>
      </c>
      <c r="H779" t="s">
        <v>284</v>
      </c>
      <c r="I779" t="s">
        <v>143</v>
      </c>
      <c r="J779" s="140">
        <v>1109445206</v>
      </c>
      <c r="K779" s="140">
        <v>1000000000</v>
      </c>
      <c r="L779" s="140">
        <v>1020505790.46</v>
      </c>
      <c r="M779" s="142">
        <v>7.25</v>
      </c>
    </row>
    <row r="780" spans="2:13">
      <c r="B780" s="139" t="s">
        <v>148</v>
      </c>
      <c r="C780" t="s">
        <v>249</v>
      </c>
      <c r="D780" s="23"/>
      <c r="E780" s="6" t="s">
        <v>141</v>
      </c>
      <c r="F780" s="6" t="s">
        <v>142</v>
      </c>
      <c r="G780" t="s">
        <v>286</v>
      </c>
      <c r="H780" t="s">
        <v>284</v>
      </c>
      <c r="I780" t="s">
        <v>143</v>
      </c>
      <c r="J780" s="140">
        <v>1109445206</v>
      </c>
      <c r="K780" s="140">
        <v>1000000000</v>
      </c>
      <c r="L780" s="140">
        <v>1020505790.46</v>
      </c>
      <c r="M780" s="142">
        <v>7.25</v>
      </c>
    </row>
    <row r="781" spans="2:13">
      <c r="B781" s="139" t="s">
        <v>148</v>
      </c>
      <c r="C781" t="s">
        <v>249</v>
      </c>
      <c r="D781" s="23"/>
      <c r="E781" s="6" t="s">
        <v>141</v>
      </c>
      <c r="F781" s="6" t="s">
        <v>142</v>
      </c>
      <c r="G781" t="s">
        <v>287</v>
      </c>
      <c r="H781" t="s">
        <v>284</v>
      </c>
      <c r="I781" t="s">
        <v>143</v>
      </c>
      <c r="J781" s="140">
        <v>1109445206</v>
      </c>
      <c r="K781" s="140">
        <v>1000000000</v>
      </c>
      <c r="L781" s="140">
        <v>1020505790.46</v>
      </c>
      <c r="M781" s="142">
        <v>7.25</v>
      </c>
    </row>
    <row r="782" spans="2:13">
      <c r="B782" s="139" t="s">
        <v>148</v>
      </c>
      <c r="C782" t="s">
        <v>249</v>
      </c>
      <c r="D782" s="23"/>
      <c r="E782" s="6" t="s">
        <v>141</v>
      </c>
      <c r="F782" s="6" t="s">
        <v>142</v>
      </c>
      <c r="G782" t="s">
        <v>288</v>
      </c>
      <c r="H782" t="s">
        <v>284</v>
      </c>
      <c r="I782" t="s">
        <v>143</v>
      </c>
      <c r="J782" s="140">
        <v>1109445206</v>
      </c>
      <c r="K782" s="140">
        <v>1000000000</v>
      </c>
      <c r="L782" s="140">
        <v>1020505790.46</v>
      </c>
      <c r="M782" s="142">
        <v>7.25</v>
      </c>
    </row>
    <row r="783" spans="2:13">
      <c r="B783" s="139" t="s">
        <v>148</v>
      </c>
      <c r="C783" t="s">
        <v>249</v>
      </c>
      <c r="D783" s="23"/>
      <c r="E783" s="6" t="s">
        <v>141</v>
      </c>
      <c r="F783" s="6" t="s">
        <v>142</v>
      </c>
      <c r="G783" t="s">
        <v>289</v>
      </c>
      <c r="H783" t="s">
        <v>284</v>
      </c>
      <c r="I783" t="s">
        <v>143</v>
      </c>
      <c r="J783" s="140">
        <v>1109445206</v>
      </c>
      <c r="K783" s="140">
        <v>1000000000</v>
      </c>
      <c r="L783" s="140">
        <v>1020505790.46</v>
      </c>
      <c r="M783" s="142">
        <v>7.25</v>
      </c>
    </row>
    <row r="784" spans="2:13">
      <c r="B784" s="139" t="s">
        <v>148</v>
      </c>
      <c r="C784" t="s">
        <v>249</v>
      </c>
      <c r="D784" s="23"/>
      <c r="E784" s="6" t="s">
        <v>141</v>
      </c>
      <c r="F784" s="6" t="s">
        <v>142</v>
      </c>
      <c r="G784" t="s">
        <v>290</v>
      </c>
      <c r="H784" t="s">
        <v>284</v>
      </c>
      <c r="I784" t="s">
        <v>143</v>
      </c>
      <c r="J784" s="140">
        <v>1109445206</v>
      </c>
      <c r="K784" s="140">
        <v>1000000000</v>
      </c>
      <c r="L784" s="140">
        <v>1020505790.46</v>
      </c>
      <c r="M784" s="142">
        <v>7.25</v>
      </c>
    </row>
    <row r="785" spans="2:13">
      <c r="B785" s="139" t="s">
        <v>148</v>
      </c>
      <c r="C785" t="s">
        <v>249</v>
      </c>
      <c r="D785" s="23"/>
      <c r="E785" s="6" t="s">
        <v>141</v>
      </c>
      <c r="F785" s="6" t="s">
        <v>142</v>
      </c>
      <c r="G785" t="s">
        <v>291</v>
      </c>
      <c r="H785" t="s">
        <v>284</v>
      </c>
      <c r="I785" t="s">
        <v>143</v>
      </c>
      <c r="J785" s="140">
        <v>1109445206</v>
      </c>
      <c r="K785" s="140">
        <v>1000000000</v>
      </c>
      <c r="L785" s="140">
        <v>1020505790.46</v>
      </c>
      <c r="M785" s="142">
        <v>7.25</v>
      </c>
    </row>
    <row r="786" spans="2:13">
      <c r="B786" s="139" t="s">
        <v>148</v>
      </c>
      <c r="C786" t="s">
        <v>249</v>
      </c>
      <c r="D786" s="23"/>
      <c r="E786" s="6" t="s">
        <v>141</v>
      </c>
      <c r="F786" s="6" t="s">
        <v>142</v>
      </c>
      <c r="G786" t="s">
        <v>292</v>
      </c>
      <c r="H786" t="s">
        <v>284</v>
      </c>
      <c r="I786" t="s">
        <v>143</v>
      </c>
      <c r="J786" s="140">
        <v>1109445206</v>
      </c>
      <c r="K786" s="140">
        <v>1000000000</v>
      </c>
      <c r="L786" s="140">
        <v>1020505790.46</v>
      </c>
      <c r="M786" s="142">
        <v>7.25</v>
      </c>
    </row>
    <row r="787" spans="2:13">
      <c r="B787" s="139" t="s">
        <v>148</v>
      </c>
      <c r="C787" t="s">
        <v>249</v>
      </c>
      <c r="D787" s="23"/>
      <c r="E787" s="6" t="s">
        <v>141</v>
      </c>
      <c r="F787" s="6" t="s">
        <v>142</v>
      </c>
      <c r="G787" t="s">
        <v>293</v>
      </c>
      <c r="H787" t="s">
        <v>284</v>
      </c>
      <c r="I787" t="s">
        <v>143</v>
      </c>
      <c r="J787" s="140">
        <v>1109445206</v>
      </c>
      <c r="K787" s="140">
        <v>1000000000</v>
      </c>
      <c r="L787" s="140">
        <v>1020505790.46</v>
      </c>
      <c r="M787" s="142">
        <v>7.25</v>
      </c>
    </row>
    <row r="788" spans="2:13">
      <c r="B788" s="139" t="s">
        <v>148</v>
      </c>
      <c r="C788" t="s">
        <v>249</v>
      </c>
      <c r="D788" s="23"/>
      <c r="E788" s="6" t="s">
        <v>141</v>
      </c>
      <c r="F788" s="6" t="s">
        <v>142</v>
      </c>
      <c r="G788" t="s">
        <v>294</v>
      </c>
      <c r="H788" t="s">
        <v>284</v>
      </c>
      <c r="I788" t="s">
        <v>143</v>
      </c>
      <c r="J788" s="140">
        <v>1109445206</v>
      </c>
      <c r="K788" s="140">
        <v>1000000000</v>
      </c>
      <c r="L788" s="140">
        <v>1020505790.46</v>
      </c>
      <c r="M788" s="142">
        <v>7.25</v>
      </c>
    </row>
    <row r="789" spans="2:13">
      <c r="B789" s="139" t="s">
        <v>148</v>
      </c>
      <c r="C789" t="s">
        <v>249</v>
      </c>
      <c r="D789" s="23"/>
      <c r="E789" s="6" t="s">
        <v>141</v>
      </c>
      <c r="F789" s="6" t="s">
        <v>142</v>
      </c>
      <c r="G789" t="s">
        <v>295</v>
      </c>
      <c r="H789" t="s">
        <v>284</v>
      </c>
      <c r="I789" t="s">
        <v>143</v>
      </c>
      <c r="J789" s="140">
        <v>1109445206</v>
      </c>
      <c r="K789" s="140">
        <v>1000000000</v>
      </c>
      <c r="L789" s="140">
        <v>1020505790.46</v>
      </c>
      <c r="M789" s="142">
        <v>7.25</v>
      </c>
    </row>
    <row r="790" spans="2:13">
      <c r="B790" s="139" t="s">
        <v>148</v>
      </c>
      <c r="C790" t="s">
        <v>249</v>
      </c>
      <c r="D790" s="23"/>
      <c r="E790" s="6" t="s">
        <v>141</v>
      </c>
      <c r="F790" s="6" t="s">
        <v>142</v>
      </c>
      <c r="G790" t="s">
        <v>296</v>
      </c>
      <c r="H790" t="s">
        <v>284</v>
      </c>
      <c r="I790" t="s">
        <v>143</v>
      </c>
      <c r="J790" s="140">
        <v>1109445206</v>
      </c>
      <c r="K790" s="140">
        <v>1000000000</v>
      </c>
      <c r="L790" s="140">
        <v>1020505790.46</v>
      </c>
      <c r="M790" s="142">
        <v>7.25</v>
      </c>
    </row>
    <row r="791" spans="2:13">
      <c r="B791" s="139" t="s">
        <v>148</v>
      </c>
      <c r="C791" t="s">
        <v>249</v>
      </c>
      <c r="D791" s="23"/>
      <c r="E791" s="6" t="s">
        <v>141</v>
      </c>
      <c r="F791" s="6" t="s">
        <v>142</v>
      </c>
      <c r="G791" t="s">
        <v>297</v>
      </c>
      <c r="H791" t="s">
        <v>284</v>
      </c>
      <c r="I791" t="s">
        <v>143</v>
      </c>
      <c r="J791" s="140">
        <v>1109445206</v>
      </c>
      <c r="K791" s="140">
        <v>1000000000</v>
      </c>
      <c r="L791" s="140">
        <v>1020505790.46</v>
      </c>
      <c r="M791" s="142">
        <v>7.25</v>
      </c>
    </row>
    <row r="792" spans="2:13">
      <c r="B792" s="139" t="s">
        <v>148</v>
      </c>
      <c r="C792" t="s">
        <v>249</v>
      </c>
      <c r="D792" s="23"/>
      <c r="E792" s="6" t="s">
        <v>141</v>
      </c>
      <c r="F792" s="6" t="s">
        <v>142</v>
      </c>
      <c r="G792" t="s">
        <v>298</v>
      </c>
      <c r="H792" t="s">
        <v>284</v>
      </c>
      <c r="I792" t="s">
        <v>143</v>
      </c>
      <c r="J792" s="140">
        <v>1109445206</v>
      </c>
      <c r="K792" s="140">
        <v>1000000000</v>
      </c>
      <c r="L792" s="140">
        <v>1020505790.46</v>
      </c>
      <c r="M792" s="142">
        <v>7.25</v>
      </c>
    </row>
    <row r="793" spans="2:13">
      <c r="B793" s="139" t="s">
        <v>139</v>
      </c>
      <c r="C793" t="s">
        <v>299</v>
      </c>
      <c r="D793" s="23"/>
      <c r="E793" s="6" t="s">
        <v>141</v>
      </c>
      <c r="F793" s="6" t="s">
        <v>142</v>
      </c>
      <c r="G793" t="s">
        <v>300</v>
      </c>
      <c r="H793" t="s">
        <v>301</v>
      </c>
      <c r="I793" t="s">
        <v>143</v>
      </c>
      <c r="J793" s="140">
        <v>163846673</v>
      </c>
      <c r="K793" s="140">
        <v>135022562</v>
      </c>
      <c r="L793" s="140">
        <v>19333434.059999999</v>
      </c>
      <c r="M793" s="142">
        <v>6.1</v>
      </c>
    </row>
    <row r="794" spans="2:13">
      <c r="B794" s="139" t="s">
        <v>139</v>
      </c>
      <c r="C794" t="s">
        <v>299</v>
      </c>
      <c r="D794" s="23"/>
      <c r="E794" s="6" t="s">
        <v>141</v>
      </c>
      <c r="F794" s="6" t="s">
        <v>142</v>
      </c>
      <c r="G794" t="s">
        <v>302</v>
      </c>
      <c r="H794" t="s">
        <v>303</v>
      </c>
      <c r="I794" t="s">
        <v>143</v>
      </c>
      <c r="J794" s="140">
        <v>404687021</v>
      </c>
      <c r="K794" s="140">
        <v>349999999</v>
      </c>
      <c r="L794" s="140">
        <v>43819762.689999998</v>
      </c>
      <c r="M794" s="142">
        <v>5.4</v>
      </c>
    </row>
    <row r="795" spans="2:13">
      <c r="B795" s="139" t="s">
        <v>139</v>
      </c>
      <c r="C795" t="s">
        <v>299</v>
      </c>
      <c r="D795" s="23"/>
      <c r="E795" s="6" t="s">
        <v>141</v>
      </c>
      <c r="F795" s="6" t="s">
        <v>142</v>
      </c>
      <c r="G795" t="s">
        <v>304</v>
      </c>
      <c r="H795" t="s">
        <v>305</v>
      </c>
      <c r="I795" t="s">
        <v>143</v>
      </c>
      <c r="J795" s="140">
        <v>766465832</v>
      </c>
      <c r="K795" s="140">
        <v>600000000</v>
      </c>
      <c r="L795" s="140">
        <v>429851112.44</v>
      </c>
      <c r="M795" s="142">
        <v>7.9</v>
      </c>
    </row>
    <row r="796" spans="2:13">
      <c r="B796" s="139" t="s">
        <v>139</v>
      </c>
      <c r="C796" t="s">
        <v>299</v>
      </c>
      <c r="D796" s="23"/>
      <c r="E796" s="6" t="s">
        <v>141</v>
      </c>
      <c r="F796" s="6" t="s">
        <v>142</v>
      </c>
      <c r="G796" t="s">
        <v>306</v>
      </c>
      <c r="H796" t="s">
        <v>307</v>
      </c>
      <c r="I796" t="s">
        <v>143</v>
      </c>
      <c r="J796" s="140">
        <v>547199659</v>
      </c>
      <c r="K796" s="140">
        <v>450000000</v>
      </c>
      <c r="L796" s="140">
        <v>350948620.88</v>
      </c>
      <c r="M796" s="142">
        <v>7.25</v>
      </c>
    </row>
    <row r="797" spans="2:13">
      <c r="B797" s="139" t="s">
        <v>139</v>
      </c>
      <c r="C797" t="s">
        <v>299</v>
      </c>
      <c r="D797" s="23"/>
      <c r="E797" s="6" t="s">
        <v>141</v>
      </c>
      <c r="F797" s="6" t="s">
        <v>142</v>
      </c>
      <c r="G797" t="s">
        <v>558</v>
      </c>
      <c r="H797" t="s">
        <v>559</v>
      </c>
      <c r="I797" t="s">
        <v>143</v>
      </c>
      <c r="J797" s="140">
        <v>34670102741</v>
      </c>
      <c r="K797" s="140">
        <v>30999999999</v>
      </c>
      <c r="L797" s="140">
        <v>31253834684.869999</v>
      </c>
      <c r="M797" s="142">
        <v>6.3</v>
      </c>
    </row>
    <row r="798" spans="2:13">
      <c r="B798" s="139" t="s">
        <v>144</v>
      </c>
      <c r="C798" t="s">
        <v>675</v>
      </c>
      <c r="D798" s="23"/>
      <c r="E798" s="6" t="s">
        <v>141</v>
      </c>
      <c r="F798" s="6" t="s">
        <v>142</v>
      </c>
      <c r="G798" t="s">
        <v>309</v>
      </c>
      <c r="H798" t="s">
        <v>310</v>
      </c>
      <c r="I798" t="s">
        <v>143</v>
      </c>
      <c r="J798" s="140">
        <v>5915835617</v>
      </c>
      <c r="K798" s="140">
        <v>5069356164</v>
      </c>
      <c r="L798" s="140">
        <v>5011760900.1599998</v>
      </c>
      <c r="M798" s="142">
        <v>6.1</v>
      </c>
    </row>
    <row r="799" spans="2:13">
      <c r="B799" s="139" t="s">
        <v>144</v>
      </c>
      <c r="C799" t="s">
        <v>675</v>
      </c>
      <c r="D799" s="23"/>
      <c r="E799" s="6" t="s">
        <v>141</v>
      </c>
      <c r="F799" s="6" t="s">
        <v>142</v>
      </c>
      <c r="G799" t="s">
        <v>311</v>
      </c>
      <c r="H799" t="s">
        <v>310</v>
      </c>
      <c r="I799" t="s">
        <v>143</v>
      </c>
      <c r="J799" s="140">
        <v>5915835617</v>
      </c>
      <c r="K799" s="140">
        <v>5072698630</v>
      </c>
      <c r="L799" s="140">
        <v>5011762976.46</v>
      </c>
      <c r="M799" s="142">
        <v>6.1</v>
      </c>
    </row>
    <row r="800" spans="2:13">
      <c r="B800" s="139" t="s">
        <v>144</v>
      </c>
      <c r="C800" t="s">
        <v>675</v>
      </c>
      <c r="D800" s="23"/>
      <c r="E800" s="6" t="s">
        <v>141</v>
      </c>
      <c r="F800" s="6" t="s">
        <v>142</v>
      </c>
      <c r="G800" t="s">
        <v>312</v>
      </c>
      <c r="H800" t="s">
        <v>310</v>
      </c>
      <c r="I800" t="s">
        <v>143</v>
      </c>
      <c r="J800" s="140">
        <v>576375342</v>
      </c>
      <c r="K800" s="140">
        <v>514456164</v>
      </c>
      <c r="L800" s="140">
        <v>501161446.86000001</v>
      </c>
      <c r="M800" s="142">
        <v>6.1</v>
      </c>
    </row>
    <row r="801" spans="2:13">
      <c r="B801" s="139" t="s">
        <v>144</v>
      </c>
      <c r="C801" t="s">
        <v>675</v>
      </c>
      <c r="D801" s="23"/>
      <c r="E801" s="6" t="s">
        <v>141</v>
      </c>
      <c r="F801" s="6" t="s">
        <v>142</v>
      </c>
      <c r="G801" t="s">
        <v>313</v>
      </c>
      <c r="H801" t="s">
        <v>310</v>
      </c>
      <c r="I801" t="s">
        <v>143</v>
      </c>
      <c r="J801" s="140">
        <v>11218328768</v>
      </c>
      <c r="K801" s="140">
        <v>10002305673</v>
      </c>
      <c r="L801" s="140">
        <v>10023413849.34</v>
      </c>
      <c r="M801" s="142">
        <v>6.1</v>
      </c>
    </row>
    <row r="802" spans="2:13">
      <c r="B802" s="139" t="s">
        <v>144</v>
      </c>
      <c r="C802" t="s">
        <v>675</v>
      </c>
      <c r="D802" s="23"/>
      <c r="E802" s="6" t="s">
        <v>141</v>
      </c>
      <c r="F802" s="6" t="s">
        <v>142</v>
      </c>
      <c r="G802" t="s">
        <v>560</v>
      </c>
      <c r="H802" t="s">
        <v>561</v>
      </c>
      <c r="I802" t="s">
        <v>143</v>
      </c>
      <c r="J802" s="140">
        <v>5735000000</v>
      </c>
      <c r="K802" s="140">
        <v>5000000000</v>
      </c>
      <c r="L802" s="140">
        <v>5074386951.6899996</v>
      </c>
      <c r="M802" s="142">
        <v>7.35</v>
      </c>
    </row>
    <row r="803" spans="2:13">
      <c r="B803" s="139" t="s">
        <v>144</v>
      </c>
      <c r="C803" t="s">
        <v>675</v>
      </c>
      <c r="D803" s="23"/>
      <c r="E803" s="6" t="s">
        <v>141</v>
      </c>
      <c r="F803" s="6" t="s">
        <v>142</v>
      </c>
      <c r="G803" t="s">
        <v>562</v>
      </c>
      <c r="H803" t="s">
        <v>563</v>
      </c>
      <c r="I803" t="s">
        <v>143</v>
      </c>
      <c r="J803" s="140">
        <v>5539506849</v>
      </c>
      <c r="K803" s="140">
        <v>4999999999</v>
      </c>
      <c r="L803" s="140">
        <v>5074187336.1400003</v>
      </c>
      <c r="M803" s="142">
        <v>7.2</v>
      </c>
    </row>
    <row r="804" spans="2:13">
      <c r="B804" s="139" t="s">
        <v>144</v>
      </c>
      <c r="C804" t="s">
        <v>675</v>
      </c>
      <c r="D804" s="23"/>
      <c r="E804" s="6" t="s">
        <v>141</v>
      </c>
      <c r="F804" s="6" t="s">
        <v>142</v>
      </c>
      <c r="G804" t="s">
        <v>564</v>
      </c>
      <c r="H804" t="s">
        <v>565</v>
      </c>
      <c r="I804" t="s">
        <v>143</v>
      </c>
      <c r="J804" s="140">
        <v>11079013699</v>
      </c>
      <c r="K804" s="140">
        <v>10000000000</v>
      </c>
      <c r="L804" s="140">
        <v>10132653323.940001</v>
      </c>
      <c r="M804" s="142">
        <v>7.2</v>
      </c>
    </row>
    <row r="805" spans="2:13">
      <c r="B805" s="139" t="s">
        <v>144</v>
      </c>
      <c r="C805" t="s">
        <v>675</v>
      </c>
      <c r="D805" s="23"/>
      <c r="E805" s="6" t="s">
        <v>141</v>
      </c>
      <c r="F805" s="6" t="s">
        <v>142</v>
      </c>
      <c r="G805" t="s">
        <v>566</v>
      </c>
      <c r="H805" t="s">
        <v>316</v>
      </c>
      <c r="I805" t="s">
        <v>143</v>
      </c>
      <c r="J805" s="140">
        <v>4096613699</v>
      </c>
      <c r="K805" s="140">
        <v>3230071232</v>
      </c>
      <c r="L805" s="140">
        <v>3267407651.75</v>
      </c>
      <c r="M805" s="142">
        <v>7</v>
      </c>
    </row>
    <row r="806" spans="2:13">
      <c r="B806" s="139" t="s">
        <v>144</v>
      </c>
      <c r="C806" t="s">
        <v>675</v>
      </c>
      <c r="D806" s="23"/>
      <c r="E806" s="6" t="s">
        <v>141</v>
      </c>
      <c r="F806" s="6" t="s">
        <v>142</v>
      </c>
      <c r="G806" t="s">
        <v>567</v>
      </c>
      <c r="H806" t="s">
        <v>310</v>
      </c>
      <c r="I806" t="s">
        <v>143</v>
      </c>
      <c r="J806" s="140">
        <v>10914164384</v>
      </c>
      <c r="K806" s="140">
        <v>10247569864</v>
      </c>
      <c r="L806" s="140">
        <v>10010251316.969999</v>
      </c>
      <c r="M806" s="142">
        <v>6.24</v>
      </c>
    </row>
    <row r="807" spans="2:13">
      <c r="B807" s="139" t="s">
        <v>148</v>
      </c>
      <c r="C807" t="s">
        <v>675</v>
      </c>
      <c r="D807" s="23"/>
      <c r="E807" s="6" t="s">
        <v>141</v>
      </c>
      <c r="F807" s="6" t="s">
        <v>142</v>
      </c>
      <c r="G807" t="s">
        <v>568</v>
      </c>
      <c r="H807" t="s">
        <v>569</v>
      </c>
      <c r="I807" t="s">
        <v>143</v>
      </c>
      <c r="J807" s="140">
        <v>1254762769</v>
      </c>
      <c r="K807" s="140">
        <v>1050449238</v>
      </c>
      <c r="L807" s="140">
        <v>1059334668.77</v>
      </c>
      <c r="M807" s="142">
        <v>9.25</v>
      </c>
    </row>
    <row r="808" spans="2:13">
      <c r="B808" s="139" t="s">
        <v>148</v>
      </c>
      <c r="C808" t="s">
        <v>675</v>
      </c>
      <c r="D808" s="23"/>
      <c r="E808" s="6" t="s">
        <v>141</v>
      </c>
      <c r="F808" s="6" t="s">
        <v>142</v>
      </c>
      <c r="G808" t="s">
        <v>570</v>
      </c>
      <c r="H808" t="s">
        <v>315</v>
      </c>
      <c r="I808" t="s">
        <v>143</v>
      </c>
      <c r="J808" s="140">
        <v>1289397016</v>
      </c>
      <c r="K808" s="140">
        <v>1004410859</v>
      </c>
      <c r="L808" s="140">
        <v>1010924552.74</v>
      </c>
      <c r="M808" s="142">
        <v>7</v>
      </c>
    </row>
    <row r="809" spans="2:13">
      <c r="B809" s="139" t="s">
        <v>148</v>
      </c>
      <c r="C809" t="s">
        <v>675</v>
      </c>
      <c r="D809" s="23"/>
      <c r="E809" s="6" t="s">
        <v>141</v>
      </c>
      <c r="F809" s="6" t="s">
        <v>142</v>
      </c>
      <c r="G809" t="s">
        <v>571</v>
      </c>
      <c r="H809" t="s">
        <v>315</v>
      </c>
      <c r="I809" t="s">
        <v>143</v>
      </c>
      <c r="J809" s="140">
        <v>1289397016</v>
      </c>
      <c r="K809" s="140">
        <v>1004410859</v>
      </c>
      <c r="L809" s="140">
        <v>1010924552.74</v>
      </c>
      <c r="M809" s="142">
        <v>7</v>
      </c>
    </row>
    <row r="810" spans="2:13">
      <c r="B810" s="139" t="s">
        <v>148</v>
      </c>
      <c r="C810" t="s">
        <v>675</v>
      </c>
      <c r="D810" s="23"/>
      <c r="E810" s="6" t="s">
        <v>141</v>
      </c>
      <c r="F810" s="6" t="s">
        <v>142</v>
      </c>
      <c r="G810" t="s">
        <v>572</v>
      </c>
      <c r="H810" t="s">
        <v>315</v>
      </c>
      <c r="I810" t="s">
        <v>143</v>
      </c>
      <c r="J810" s="140">
        <v>1289397016</v>
      </c>
      <c r="K810" s="140">
        <v>1004410859</v>
      </c>
      <c r="L810" s="140">
        <v>1010924552.74</v>
      </c>
      <c r="M810" s="142">
        <v>7</v>
      </c>
    </row>
    <row r="811" spans="2:13">
      <c r="B811" s="139" t="s">
        <v>148</v>
      </c>
      <c r="C811" t="s">
        <v>675</v>
      </c>
      <c r="D811" s="23"/>
      <c r="E811" s="6" t="s">
        <v>141</v>
      </c>
      <c r="F811" s="6" t="s">
        <v>142</v>
      </c>
      <c r="G811" t="s">
        <v>573</v>
      </c>
      <c r="H811" t="s">
        <v>315</v>
      </c>
      <c r="I811" t="s">
        <v>143</v>
      </c>
      <c r="J811" s="140">
        <v>1289397016</v>
      </c>
      <c r="K811" s="140">
        <v>1004410859</v>
      </c>
      <c r="L811" s="140">
        <v>1010924552.74</v>
      </c>
      <c r="M811" s="142">
        <v>7</v>
      </c>
    </row>
    <row r="812" spans="2:13">
      <c r="B812" s="139" t="s">
        <v>148</v>
      </c>
      <c r="C812" t="s">
        <v>675</v>
      </c>
      <c r="D812" s="23"/>
      <c r="E812" s="6" t="s">
        <v>141</v>
      </c>
      <c r="F812" s="6" t="s">
        <v>142</v>
      </c>
      <c r="G812" t="s">
        <v>574</v>
      </c>
      <c r="H812" t="s">
        <v>315</v>
      </c>
      <c r="I812" t="s">
        <v>143</v>
      </c>
      <c r="J812" s="140">
        <v>1289397016</v>
      </c>
      <c r="K812" s="140">
        <v>1004410859</v>
      </c>
      <c r="L812" s="140">
        <v>1010924552.74</v>
      </c>
      <c r="M812" s="142">
        <v>7</v>
      </c>
    </row>
    <row r="813" spans="2:13">
      <c r="B813" s="139" t="s">
        <v>148</v>
      </c>
      <c r="C813" t="s">
        <v>675</v>
      </c>
      <c r="D813" s="23"/>
      <c r="E813" s="6" t="s">
        <v>141</v>
      </c>
      <c r="F813" s="6" t="s">
        <v>142</v>
      </c>
      <c r="G813" t="s">
        <v>575</v>
      </c>
      <c r="H813" t="s">
        <v>315</v>
      </c>
      <c r="I813" t="s">
        <v>143</v>
      </c>
      <c r="J813" s="140">
        <v>1289397016</v>
      </c>
      <c r="K813" s="140">
        <v>1004410859</v>
      </c>
      <c r="L813" s="140">
        <v>1010924552.74</v>
      </c>
      <c r="M813" s="142">
        <v>7</v>
      </c>
    </row>
    <row r="814" spans="2:13">
      <c r="B814" s="139" t="s">
        <v>148</v>
      </c>
      <c r="C814" t="s">
        <v>675</v>
      </c>
      <c r="D814" s="23"/>
      <c r="E814" s="6" t="s">
        <v>141</v>
      </c>
      <c r="F814" s="6" t="s">
        <v>142</v>
      </c>
      <c r="G814" t="s">
        <v>576</v>
      </c>
      <c r="H814" t="s">
        <v>315</v>
      </c>
      <c r="I814" t="s">
        <v>143</v>
      </c>
      <c r="J814" s="140">
        <v>1289397016</v>
      </c>
      <c r="K814" s="140">
        <v>1004410859</v>
      </c>
      <c r="L814" s="140">
        <v>1010924552.74</v>
      </c>
      <c r="M814" s="142">
        <v>7</v>
      </c>
    </row>
    <row r="815" spans="2:13">
      <c r="B815" s="139" t="s">
        <v>148</v>
      </c>
      <c r="C815" t="s">
        <v>675</v>
      </c>
      <c r="D815" s="23"/>
      <c r="E815" s="6" t="s">
        <v>141</v>
      </c>
      <c r="F815" s="6" t="s">
        <v>142</v>
      </c>
      <c r="G815" t="s">
        <v>577</v>
      </c>
      <c r="H815" t="s">
        <v>315</v>
      </c>
      <c r="I815" t="s">
        <v>143</v>
      </c>
      <c r="J815" s="140">
        <v>1289397016</v>
      </c>
      <c r="K815" s="140">
        <v>1004410859</v>
      </c>
      <c r="L815" s="140">
        <v>1010924552.74</v>
      </c>
      <c r="M815" s="142">
        <v>7</v>
      </c>
    </row>
    <row r="816" spans="2:13">
      <c r="B816" s="139" t="s">
        <v>148</v>
      </c>
      <c r="C816" t="s">
        <v>675</v>
      </c>
      <c r="D816" s="23"/>
      <c r="E816" s="6" t="s">
        <v>141</v>
      </c>
      <c r="F816" s="6" t="s">
        <v>142</v>
      </c>
      <c r="G816" t="s">
        <v>578</v>
      </c>
      <c r="H816" t="s">
        <v>315</v>
      </c>
      <c r="I816" t="s">
        <v>143</v>
      </c>
      <c r="J816" s="140">
        <v>1289397016</v>
      </c>
      <c r="K816" s="140">
        <v>1004410859</v>
      </c>
      <c r="L816" s="140">
        <v>1010924552.74</v>
      </c>
      <c r="M816" s="142">
        <v>7</v>
      </c>
    </row>
    <row r="817" spans="2:13">
      <c r="B817" s="139" t="s">
        <v>148</v>
      </c>
      <c r="C817" t="s">
        <v>675</v>
      </c>
      <c r="D817" s="23"/>
      <c r="E817" s="6" t="s">
        <v>141</v>
      </c>
      <c r="F817" s="6" t="s">
        <v>142</v>
      </c>
      <c r="G817" t="s">
        <v>579</v>
      </c>
      <c r="H817" t="s">
        <v>315</v>
      </c>
      <c r="I817" t="s">
        <v>143</v>
      </c>
      <c r="J817" s="140">
        <v>1289397016</v>
      </c>
      <c r="K817" s="140">
        <v>1004410859</v>
      </c>
      <c r="L817" s="140">
        <v>1010924552.74</v>
      </c>
      <c r="M817" s="142">
        <v>7</v>
      </c>
    </row>
    <row r="818" spans="2:13">
      <c r="B818" s="139" t="s">
        <v>148</v>
      </c>
      <c r="C818" t="s">
        <v>675</v>
      </c>
      <c r="D818" s="23"/>
      <c r="E818" s="6" t="s">
        <v>141</v>
      </c>
      <c r="F818" s="6" t="s">
        <v>142</v>
      </c>
      <c r="G818" t="s">
        <v>580</v>
      </c>
      <c r="H818" t="s">
        <v>315</v>
      </c>
      <c r="I818" t="s">
        <v>143</v>
      </c>
      <c r="J818" s="140">
        <v>1289397016</v>
      </c>
      <c r="K818" s="140">
        <v>1004410859</v>
      </c>
      <c r="L818" s="140">
        <v>1010924552.74</v>
      </c>
      <c r="M818" s="142">
        <v>7</v>
      </c>
    </row>
    <row r="819" spans="2:13">
      <c r="B819" s="139" t="s">
        <v>148</v>
      </c>
      <c r="C819" t="s">
        <v>675</v>
      </c>
      <c r="D819" s="23"/>
      <c r="E819" s="6" t="s">
        <v>141</v>
      </c>
      <c r="F819" s="6" t="s">
        <v>142</v>
      </c>
      <c r="G819" t="s">
        <v>581</v>
      </c>
      <c r="H819" t="s">
        <v>315</v>
      </c>
      <c r="I819" t="s">
        <v>143</v>
      </c>
      <c r="J819" s="140">
        <v>1289397016</v>
      </c>
      <c r="K819" s="140">
        <v>1004410859</v>
      </c>
      <c r="L819" s="140">
        <v>1010924552.74</v>
      </c>
      <c r="M819" s="142">
        <v>7</v>
      </c>
    </row>
    <row r="820" spans="2:13">
      <c r="B820" s="139" t="s">
        <v>144</v>
      </c>
      <c r="C820" t="s">
        <v>675</v>
      </c>
      <c r="D820" s="23"/>
      <c r="E820" s="6" t="s">
        <v>141</v>
      </c>
      <c r="F820" s="6" t="s">
        <v>142</v>
      </c>
      <c r="G820" t="s">
        <v>582</v>
      </c>
      <c r="H820" t="s">
        <v>314</v>
      </c>
      <c r="I820" t="s">
        <v>143</v>
      </c>
      <c r="J820" s="140">
        <v>6249143837</v>
      </c>
      <c r="K820" s="140">
        <v>5171838975</v>
      </c>
      <c r="L820" s="140">
        <v>5176099928.1599998</v>
      </c>
      <c r="M820" s="142">
        <v>6.1</v>
      </c>
    </row>
    <row r="821" spans="2:13">
      <c r="B821" s="139" t="s">
        <v>144</v>
      </c>
      <c r="C821" t="s">
        <v>675</v>
      </c>
      <c r="D821" s="23"/>
      <c r="E821" s="6" t="s">
        <v>141</v>
      </c>
      <c r="F821" s="6" t="s">
        <v>142</v>
      </c>
      <c r="G821" t="s">
        <v>583</v>
      </c>
      <c r="H821" t="s">
        <v>584</v>
      </c>
      <c r="I821" t="s">
        <v>143</v>
      </c>
      <c r="J821" s="140">
        <v>10216985236</v>
      </c>
      <c r="K821" s="140">
        <v>10203287671</v>
      </c>
      <c r="L821" s="140">
        <v>10211112600.84</v>
      </c>
      <c r="M821" s="142">
        <v>7</v>
      </c>
    </row>
    <row r="822" spans="2:13">
      <c r="B822" s="139" t="s">
        <v>148</v>
      </c>
      <c r="C822" t="s">
        <v>675</v>
      </c>
      <c r="D822" s="23"/>
      <c r="E822" s="6" t="s">
        <v>141</v>
      </c>
      <c r="F822" s="6" t="s">
        <v>142</v>
      </c>
      <c r="G822" t="s">
        <v>585</v>
      </c>
      <c r="H822" t="s">
        <v>315</v>
      </c>
      <c r="I822" t="s">
        <v>143</v>
      </c>
      <c r="J822" s="140">
        <v>1289397016</v>
      </c>
      <c r="K822" s="140">
        <v>1010732372</v>
      </c>
      <c r="L822" s="140">
        <v>1010924551.85</v>
      </c>
      <c r="M822" s="142">
        <v>7</v>
      </c>
    </row>
    <row r="823" spans="2:13">
      <c r="B823" s="139" t="s">
        <v>148</v>
      </c>
      <c r="C823" t="s">
        <v>675</v>
      </c>
      <c r="D823" s="23"/>
      <c r="E823" s="6" t="s">
        <v>141</v>
      </c>
      <c r="F823" s="6" t="s">
        <v>142</v>
      </c>
      <c r="G823" t="s">
        <v>586</v>
      </c>
      <c r="H823" t="s">
        <v>315</v>
      </c>
      <c r="I823" t="s">
        <v>143</v>
      </c>
      <c r="J823" s="140">
        <v>1289397016</v>
      </c>
      <c r="K823" s="140">
        <v>1010732372</v>
      </c>
      <c r="L823" s="140">
        <v>1010924551.85</v>
      </c>
      <c r="M823" s="142">
        <v>7</v>
      </c>
    </row>
    <row r="824" spans="2:13">
      <c r="B824" s="139" t="s">
        <v>144</v>
      </c>
      <c r="C824" t="s">
        <v>675</v>
      </c>
      <c r="D824" s="23"/>
      <c r="E824" s="6" t="s">
        <v>141</v>
      </c>
      <c r="F824" s="6" t="s">
        <v>142</v>
      </c>
      <c r="G824" t="s">
        <v>587</v>
      </c>
      <c r="H824" t="s">
        <v>383</v>
      </c>
      <c r="I824" t="s">
        <v>143</v>
      </c>
      <c r="J824" s="140">
        <v>10222746384</v>
      </c>
      <c r="K824" s="140">
        <v>10209041096</v>
      </c>
      <c r="L824" s="140">
        <v>10210997868.879999</v>
      </c>
      <c r="M824" s="142">
        <v>7</v>
      </c>
    </row>
    <row r="825" spans="2:13">
      <c r="B825" s="139" t="s">
        <v>148</v>
      </c>
      <c r="C825" t="s">
        <v>317</v>
      </c>
      <c r="D825" s="23"/>
      <c r="E825" s="6" t="s">
        <v>141</v>
      </c>
      <c r="F825" s="6" t="s">
        <v>142</v>
      </c>
      <c r="G825" t="s">
        <v>319</v>
      </c>
      <c r="H825" t="s">
        <v>318</v>
      </c>
      <c r="I825" t="s">
        <v>143</v>
      </c>
      <c r="J825" s="140">
        <v>2472290411</v>
      </c>
      <c r="K825" s="140">
        <v>2000000000</v>
      </c>
      <c r="L825" s="140">
        <v>2131680311.3399999</v>
      </c>
      <c r="M825" s="142">
        <v>7.85</v>
      </c>
    </row>
    <row r="826" spans="2:13">
      <c r="B826" s="139" t="s">
        <v>148</v>
      </c>
      <c r="C826" t="s">
        <v>317</v>
      </c>
      <c r="D826" s="23"/>
      <c r="E826" s="6" t="s">
        <v>141</v>
      </c>
      <c r="F826" s="6" t="s">
        <v>142</v>
      </c>
      <c r="G826" t="s">
        <v>320</v>
      </c>
      <c r="H826" t="s">
        <v>318</v>
      </c>
      <c r="I826" t="s">
        <v>143</v>
      </c>
      <c r="J826" s="140">
        <v>2472290411</v>
      </c>
      <c r="K826" s="140">
        <v>2000000000</v>
      </c>
      <c r="L826" s="140">
        <v>2131680311.3399999</v>
      </c>
      <c r="M826" s="142">
        <v>7.85</v>
      </c>
    </row>
    <row r="827" spans="2:13">
      <c r="B827" s="139" t="s">
        <v>148</v>
      </c>
      <c r="C827" t="s">
        <v>317</v>
      </c>
      <c r="D827" s="23"/>
      <c r="E827" s="6" t="s">
        <v>141</v>
      </c>
      <c r="F827" s="6" t="s">
        <v>142</v>
      </c>
      <c r="G827" t="s">
        <v>321</v>
      </c>
      <c r="H827" t="s">
        <v>318</v>
      </c>
      <c r="I827" t="s">
        <v>143</v>
      </c>
      <c r="J827" s="140">
        <v>2472290411</v>
      </c>
      <c r="K827" s="140">
        <v>2000000000</v>
      </c>
      <c r="L827" s="140">
        <v>2131680311.3399999</v>
      </c>
      <c r="M827" s="142">
        <v>7.85</v>
      </c>
    </row>
    <row r="828" spans="2:13">
      <c r="B828" s="139" t="s">
        <v>148</v>
      </c>
      <c r="C828" t="s">
        <v>317</v>
      </c>
      <c r="D828" s="23"/>
      <c r="E828" s="6" t="s">
        <v>141</v>
      </c>
      <c r="F828" s="6" t="s">
        <v>142</v>
      </c>
      <c r="G828" t="s">
        <v>322</v>
      </c>
      <c r="H828" t="s">
        <v>318</v>
      </c>
      <c r="I828" t="s">
        <v>143</v>
      </c>
      <c r="J828" s="140">
        <v>2472290411</v>
      </c>
      <c r="K828" s="140">
        <v>2000000000</v>
      </c>
      <c r="L828" s="140">
        <v>2131680311.3399999</v>
      </c>
      <c r="M828" s="142">
        <v>7.85</v>
      </c>
    </row>
    <row r="829" spans="2:13">
      <c r="B829" s="139" t="s">
        <v>148</v>
      </c>
      <c r="C829" t="s">
        <v>317</v>
      </c>
      <c r="D829" s="23"/>
      <c r="E829" s="6" t="s">
        <v>141</v>
      </c>
      <c r="F829" s="6" t="s">
        <v>142</v>
      </c>
      <c r="G829" t="s">
        <v>323</v>
      </c>
      <c r="H829" t="s">
        <v>318</v>
      </c>
      <c r="I829" t="s">
        <v>143</v>
      </c>
      <c r="J829" s="140">
        <v>1236145205</v>
      </c>
      <c r="K829" s="140">
        <v>1000000000</v>
      </c>
      <c r="L829" s="140">
        <v>1065840155.52</v>
      </c>
      <c r="M829" s="142">
        <v>7.85</v>
      </c>
    </row>
    <row r="830" spans="2:13">
      <c r="B830" s="139" t="s">
        <v>148</v>
      </c>
      <c r="C830" t="s">
        <v>317</v>
      </c>
      <c r="D830" s="23"/>
      <c r="E830" s="6" t="s">
        <v>141</v>
      </c>
      <c r="F830" s="6" t="s">
        <v>142</v>
      </c>
      <c r="G830" t="s">
        <v>324</v>
      </c>
      <c r="H830" t="s">
        <v>318</v>
      </c>
      <c r="I830" t="s">
        <v>143</v>
      </c>
      <c r="J830" s="140">
        <v>1236145205</v>
      </c>
      <c r="K830" s="140">
        <v>1000000000</v>
      </c>
      <c r="L830" s="140">
        <v>1065840155.52</v>
      </c>
      <c r="M830" s="142">
        <v>7.85</v>
      </c>
    </row>
    <row r="831" spans="2:13">
      <c r="B831" s="139" t="s">
        <v>148</v>
      </c>
      <c r="C831" t="s">
        <v>317</v>
      </c>
      <c r="D831" s="23"/>
      <c r="E831" s="6" t="s">
        <v>141</v>
      </c>
      <c r="F831" s="6" t="s">
        <v>142</v>
      </c>
      <c r="G831" t="s">
        <v>324</v>
      </c>
      <c r="H831" t="s">
        <v>318</v>
      </c>
      <c r="I831" t="s">
        <v>143</v>
      </c>
      <c r="J831" s="140">
        <v>1236145205</v>
      </c>
      <c r="K831" s="140">
        <v>1000000000</v>
      </c>
      <c r="L831" s="140">
        <v>1065840155.52</v>
      </c>
      <c r="M831" s="142">
        <v>7.85</v>
      </c>
    </row>
    <row r="832" spans="2:13">
      <c r="B832" s="139" t="s">
        <v>148</v>
      </c>
      <c r="C832" t="s">
        <v>317</v>
      </c>
      <c r="D832" s="23"/>
      <c r="E832" s="6" t="s">
        <v>141</v>
      </c>
      <c r="F832" s="6" t="s">
        <v>142</v>
      </c>
      <c r="G832" t="s">
        <v>325</v>
      </c>
      <c r="H832" t="s">
        <v>318</v>
      </c>
      <c r="I832" t="s">
        <v>143</v>
      </c>
      <c r="J832" s="140">
        <v>1236145205</v>
      </c>
      <c r="K832" s="140">
        <v>1000000000</v>
      </c>
      <c r="L832" s="140">
        <v>1065840155.52</v>
      </c>
      <c r="M832" s="142">
        <v>7.85</v>
      </c>
    </row>
    <row r="833" spans="2:13">
      <c r="B833" s="139" t="s">
        <v>148</v>
      </c>
      <c r="C833" t="s">
        <v>317</v>
      </c>
      <c r="D833" s="23"/>
      <c r="E833" s="6" t="s">
        <v>141</v>
      </c>
      <c r="F833" s="6" t="s">
        <v>142</v>
      </c>
      <c r="G833" t="s">
        <v>326</v>
      </c>
      <c r="H833" t="s">
        <v>318</v>
      </c>
      <c r="I833" t="s">
        <v>143</v>
      </c>
      <c r="J833" s="140">
        <v>1236145205</v>
      </c>
      <c r="K833" s="140">
        <v>1000000000</v>
      </c>
      <c r="L833" s="140">
        <v>1065840155.52</v>
      </c>
      <c r="M833" s="142">
        <v>7.85</v>
      </c>
    </row>
    <row r="834" spans="2:13">
      <c r="B834" s="139" t="s">
        <v>148</v>
      </c>
      <c r="C834" t="s">
        <v>317</v>
      </c>
      <c r="D834" s="23"/>
      <c r="E834" s="6" t="s">
        <v>141</v>
      </c>
      <c r="F834" s="6" t="s">
        <v>142</v>
      </c>
      <c r="G834" t="s">
        <v>327</v>
      </c>
      <c r="H834" t="s">
        <v>318</v>
      </c>
      <c r="I834" t="s">
        <v>143</v>
      </c>
      <c r="J834" s="140">
        <v>1236145205</v>
      </c>
      <c r="K834" s="140">
        <v>1000000000</v>
      </c>
      <c r="L834" s="140">
        <v>1065840155.52</v>
      </c>
      <c r="M834" s="142">
        <v>7.85</v>
      </c>
    </row>
    <row r="835" spans="2:13">
      <c r="B835" s="139" t="s">
        <v>148</v>
      </c>
      <c r="C835" t="s">
        <v>317</v>
      </c>
      <c r="D835" s="23"/>
      <c r="E835" s="6" t="s">
        <v>141</v>
      </c>
      <c r="F835" s="6" t="s">
        <v>142</v>
      </c>
      <c r="G835" t="s">
        <v>328</v>
      </c>
      <c r="H835" t="s">
        <v>318</v>
      </c>
      <c r="I835" t="s">
        <v>143</v>
      </c>
      <c r="J835" s="140">
        <v>1236145205</v>
      </c>
      <c r="K835" s="140">
        <v>1000000000</v>
      </c>
      <c r="L835" s="140">
        <v>1065840155.52</v>
      </c>
      <c r="M835" s="142">
        <v>7.85</v>
      </c>
    </row>
    <row r="836" spans="2:13">
      <c r="B836" s="139" t="s">
        <v>148</v>
      </c>
      <c r="C836" t="s">
        <v>317</v>
      </c>
      <c r="D836" s="23"/>
      <c r="E836" s="6" t="s">
        <v>141</v>
      </c>
      <c r="F836" s="6" t="s">
        <v>142</v>
      </c>
      <c r="G836" t="s">
        <v>329</v>
      </c>
      <c r="H836" t="s">
        <v>318</v>
      </c>
      <c r="I836" t="s">
        <v>143</v>
      </c>
      <c r="J836" s="140">
        <v>1236145205</v>
      </c>
      <c r="K836" s="140">
        <v>1000000000</v>
      </c>
      <c r="L836" s="140">
        <v>1065840155.52</v>
      </c>
      <c r="M836" s="142">
        <v>7.85</v>
      </c>
    </row>
    <row r="837" spans="2:13">
      <c r="B837" s="139" t="s">
        <v>148</v>
      </c>
      <c r="C837" t="s">
        <v>317</v>
      </c>
      <c r="D837" s="23"/>
      <c r="E837" s="6" t="s">
        <v>141</v>
      </c>
      <c r="F837" s="6" t="s">
        <v>142</v>
      </c>
      <c r="G837" t="s">
        <v>330</v>
      </c>
      <c r="H837" t="s">
        <v>318</v>
      </c>
      <c r="I837" t="s">
        <v>143</v>
      </c>
      <c r="J837" s="140">
        <v>1236145205</v>
      </c>
      <c r="K837" s="140">
        <v>1000000000</v>
      </c>
      <c r="L837" s="140">
        <v>1065840155.52</v>
      </c>
      <c r="M837" s="142">
        <v>7.85</v>
      </c>
    </row>
    <row r="838" spans="2:13">
      <c r="B838" s="139" t="s">
        <v>148</v>
      </c>
      <c r="C838" t="s">
        <v>317</v>
      </c>
      <c r="D838" s="23"/>
      <c r="E838" s="6" t="s">
        <v>141</v>
      </c>
      <c r="F838" s="6" t="s">
        <v>142</v>
      </c>
      <c r="G838" t="s">
        <v>331</v>
      </c>
      <c r="H838" t="s">
        <v>318</v>
      </c>
      <c r="I838" t="s">
        <v>143</v>
      </c>
      <c r="J838" s="140">
        <v>1236145205</v>
      </c>
      <c r="K838" s="140">
        <v>1000000000</v>
      </c>
      <c r="L838" s="140">
        <v>1065840155.52</v>
      </c>
      <c r="M838" s="142">
        <v>7.85</v>
      </c>
    </row>
    <row r="839" spans="2:13">
      <c r="B839" s="139" t="s">
        <v>148</v>
      </c>
      <c r="C839" t="s">
        <v>317</v>
      </c>
      <c r="D839" s="23"/>
      <c r="E839" s="6" t="s">
        <v>141</v>
      </c>
      <c r="F839" s="6" t="s">
        <v>142</v>
      </c>
      <c r="G839" t="s">
        <v>332</v>
      </c>
      <c r="H839" t="s">
        <v>318</v>
      </c>
      <c r="I839" t="s">
        <v>143</v>
      </c>
      <c r="J839" s="140">
        <v>1236145205</v>
      </c>
      <c r="K839" s="140">
        <v>1000000000</v>
      </c>
      <c r="L839" s="140">
        <v>1065840155.52</v>
      </c>
      <c r="M839" s="142">
        <v>7.85</v>
      </c>
    </row>
    <row r="840" spans="2:13">
      <c r="B840" s="139" t="s">
        <v>148</v>
      </c>
      <c r="C840" t="s">
        <v>317</v>
      </c>
      <c r="D840" s="23"/>
      <c r="E840" s="6" t="s">
        <v>141</v>
      </c>
      <c r="F840" s="6" t="s">
        <v>142</v>
      </c>
      <c r="G840" t="s">
        <v>333</v>
      </c>
      <c r="H840" t="s">
        <v>318</v>
      </c>
      <c r="I840" t="s">
        <v>143</v>
      </c>
      <c r="J840" s="140">
        <v>1236145205</v>
      </c>
      <c r="K840" s="140">
        <v>1000000000</v>
      </c>
      <c r="L840" s="140">
        <v>1065840155.52</v>
      </c>
      <c r="M840" s="142">
        <v>7.85</v>
      </c>
    </row>
    <row r="841" spans="2:13">
      <c r="B841" s="139" t="s">
        <v>148</v>
      </c>
      <c r="C841" t="s">
        <v>317</v>
      </c>
      <c r="D841" s="23"/>
      <c r="E841" s="6" t="s">
        <v>141</v>
      </c>
      <c r="F841" s="6" t="s">
        <v>142</v>
      </c>
      <c r="G841" t="s">
        <v>334</v>
      </c>
      <c r="H841" t="s">
        <v>318</v>
      </c>
      <c r="I841" t="s">
        <v>143</v>
      </c>
      <c r="J841" s="140">
        <v>1236145205</v>
      </c>
      <c r="K841" s="140">
        <v>1000000000</v>
      </c>
      <c r="L841" s="140">
        <v>1065840155.52</v>
      </c>
      <c r="M841" s="142">
        <v>7.85</v>
      </c>
    </row>
    <row r="842" spans="2:13">
      <c r="B842" s="139" t="s">
        <v>148</v>
      </c>
      <c r="C842" t="s">
        <v>317</v>
      </c>
      <c r="D842" s="23"/>
      <c r="E842" s="6" t="s">
        <v>141</v>
      </c>
      <c r="F842" s="6" t="s">
        <v>142</v>
      </c>
      <c r="G842" t="s">
        <v>335</v>
      </c>
      <c r="H842" t="s">
        <v>318</v>
      </c>
      <c r="I842" t="s">
        <v>143</v>
      </c>
      <c r="J842" s="140">
        <v>1236145205</v>
      </c>
      <c r="K842" s="140">
        <v>1000000000</v>
      </c>
      <c r="L842" s="140">
        <v>1065840155.52</v>
      </c>
      <c r="M842" s="142">
        <v>7.85</v>
      </c>
    </row>
    <row r="843" spans="2:13">
      <c r="B843" s="139" t="s">
        <v>148</v>
      </c>
      <c r="C843" t="s">
        <v>317</v>
      </c>
      <c r="D843" s="23"/>
      <c r="E843" s="6" t="s">
        <v>141</v>
      </c>
      <c r="F843" s="6" t="s">
        <v>142</v>
      </c>
      <c r="G843" t="s">
        <v>336</v>
      </c>
      <c r="H843" t="s">
        <v>318</v>
      </c>
      <c r="I843" t="s">
        <v>143</v>
      </c>
      <c r="J843" s="140">
        <v>1236145205</v>
      </c>
      <c r="K843" s="140">
        <v>1000000000</v>
      </c>
      <c r="L843" s="140">
        <v>1065840155.52</v>
      </c>
      <c r="M843" s="142">
        <v>7.85</v>
      </c>
    </row>
    <row r="844" spans="2:13">
      <c r="B844" s="139" t="s">
        <v>148</v>
      </c>
      <c r="C844" t="s">
        <v>317</v>
      </c>
      <c r="D844" s="23"/>
      <c r="E844" s="6" t="s">
        <v>141</v>
      </c>
      <c r="F844" s="6" t="s">
        <v>142</v>
      </c>
      <c r="G844" t="s">
        <v>337</v>
      </c>
      <c r="H844" t="s">
        <v>318</v>
      </c>
      <c r="I844" t="s">
        <v>143</v>
      </c>
      <c r="J844" s="140">
        <v>1236145205</v>
      </c>
      <c r="K844" s="140">
        <v>1000000000</v>
      </c>
      <c r="L844" s="140">
        <v>1065840155.52</v>
      </c>
      <c r="M844" s="142">
        <v>7.85</v>
      </c>
    </row>
    <row r="845" spans="2:13">
      <c r="B845" s="139" t="s">
        <v>148</v>
      </c>
      <c r="C845" t="s">
        <v>317</v>
      </c>
      <c r="D845" s="23"/>
      <c r="E845" s="6" t="s">
        <v>141</v>
      </c>
      <c r="F845" s="6" t="s">
        <v>142</v>
      </c>
      <c r="G845" t="s">
        <v>338</v>
      </c>
      <c r="H845" t="s">
        <v>318</v>
      </c>
      <c r="I845" t="s">
        <v>143</v>
      </c>
      <c r="J845" s="140">
        <v>1236145205</v>
      </c>
      <c r="K845" s="140">
        <v>1000000000</v>
      </c>
      <c r="L845" s="140">
        <v>1065840155.52</v>
      </c>
      <c r="M845" s="142">
        <v>7.85</v>
      </c>
    </row>
    <row r="846" spans="2:13">
      <c r="B846" s="139" t="s">
        <v>148</v>
      </c>
      <c r="C846" t="s">
        <v>317</v>
      </c>
      <c r="D846" s="23"/>
      <c r="E846" s="6" t="s">
        <v>141</v>
      </c>
      <c r="F846" s="6" t="s">
        <v>142</v>
      </c>
      <c r="G846" t="s">
        <v>339</v>
      </c>
      <c r="H846" t="s">
        <v>318</v>
      </c>
      <c r="I846" t="s">
        <v>143</v>
      </c>
      <c r="J846" s="140">
        <v>1236145205</v>
      </c>
      <c r="K846" s="140">
        <v>1000000000</v>
      </c>
      <c r="L846" s="140">
        <v>1065840155.52</v>
      </c>
      <c r="M846" s="142">
        <v>7.85</v>
      </c>
    </row>
    <row r="847" spans="2:13">
      <c r="B847" s="139" t="s">
        <v>148</v>
      </c>
      <c r="C847" t="s">
        <v>317</v>
      </c>
      <c r="D847" s="23"/>
      <c r="E847" s="6" t="s">
        <v>141</v>
      </c>
      <c r="F847" s="6" t="s">
        <v>142</v>
      </c>
      <c r="G847" t="s">
        <v>340</v>
      </c>
      <c r="H847" t="s">
        <v>318</v>
      </c>
      <c r="I847" t="s">
        <v>143</v>
      </c>
      <c r="J847" s="140">
        <v>1236145205</v>
      </c>
      <c r="K847" s="140">
        <v>1000000000</v>
      </c>
      <c r="L847" s="140">
        <v>1065840155.52</v>
      </c>
      <c r="M847" s="142">
        <v>7.85</v>
      </c>
    </row>
    <row r="848" spans="2:13">
      <c r="B848" s="139" t="s">
        <v>148</v>
      </c>
      <c r="C848" t="s">
        <v>317</v>
      </c>
      <c r="D848" s="23"/>
      <c r="E848" s="6" t="s">
        <v>141</v>
      </c>
      <c r="F848" s="6" t="s">
        <v>142</v>
      </c>
      <c r="G848" t="s">
        <v>341</v>
      </c>
      <c r="H848" t="s">
        <v>318</v>
      </c>
      <c r="I848" t="s">
        <v>143</v>
      </c>
      <c r="J848" s="140">
        <v>1236145205</v>
      </c>
      <c r="K848" s="140">
        <v>1000000000</v>
      </c>
      <c r="L848" s="140">
        <v>1065840155.52</v>
      </c>
      <c r="M848" s="142">
        <v>7.85</v>
      </c>
    </row>
    <row r="849" spans="2:13">
      <c r="B849" s="139" t="s">
        <v>148</v>
      </c>
      <c r="C849" t="s">
        <v>317</v>
      </c>
      <c r="D849" s="23"/>
      <c r="E849" s="6" t="s">
        <v>141</v>
      </c>
      <c r="F849" s="6" t="s">
        <v>142</v>
      </c>
      <c r="G849" t="s">
        <v>342</v>
      </c>
      <c r="H849" t="s">
        <v>318</v>
      </c>
      <c r="I849" t="s">
        <v>143</v>
      </c>
      <c r="J849" s="140">
        <v>1236145205</v>
      </c>
      <c r="K849" s="140">
        <v>1000000000</v>
      </c>
      <c r="L849" s="140">
        <v>1065840155.52</v>
      </c>
      <c r="M849" s="142">
        <v>7.85</v>
      </c>
    </row>
    <row r="850" spans="2:13">
      <c r="B850" s="139" t="s">
        <v>148</v>
      </c>
      <c r="C850" t="s">
        <v>317</v>
      </c>
      <c r="D850" s="23"/>
      <c r="E850" s="6" t="s">
        <v>141</v>
      </c>
      <c r="F850" s="6" t="s">
        <v>142</v>
      </c>
      <c r="G850" t="s">
        <v>343</v>
      </c>
      <c r="H850" t="s">
        <v>318</v>
      </c>
      <c r="I850" t="s">
        <v>143</v>
      </c>
      <c r="J850" s="140">
        <v>1236145205</v>
      </c>
      <c r="K850" s="140">
        <v>1000000000</v>
      </c>
      <c r="L850" s="140">
        <v>1065840155.52</v>
      </c>
      <c r="M850" s="142">
        <v>7.85</v>
      </c>
    </row>
    <row r="851" spans="2:13">
      <c r="B851" s="139" t="s">
        <v>148</v>
      </c>
      <c r="C851" t="s">
        <v>317</v>
      </c>
      <c r="D851" s="23"/>
      <c r="E851" s="6" t="s">
        <v>141</v>
      </c>
      <c r="F851" s="6" t="s">
        <v>142</v>
      </c>
      <c r="G851" t="s">
        <v>344</v>
      </c>
      <c r="H851" t="s">
        <v>318</v>
      </c>
      <c r="I851" t="s">
        <v>143</v>
      </c>
      <c r="J851" s="140">
        <v>1236145205</v>
      </c>
      <c r="K851" s="140">
        <v>1000000000</v>
      </c>
      <c r="L851" s="140">
        <v>1065840155.52</v>
      </c>
      <c r="M851" s="142">
        <v>7.85</v>
      </c>
    </row>
    <row r="852" spans="2:13">
      <c r="B852" s="139" t="s">
        <v>148</v>
      </c>
      <c r="C852" t="s">
        <v>317</v>
      </c>
      <c r="D852" s="23"/>
      <c r="E852" s="6" t="s">
        <v>141</v>
      </c>
      <c r="F852" s="6" t="s">
        <v>142</v>
      </c>
      <c r="G852" t="s">
        <v>344</v>
      </c>
      <c r="H852" t="s">
        <v>318</v>
      </c>
      <c r="I852" t="s">
        <v>143</v>
      </c>
      <c r="J852" s="140">
        <v>1236145205</v>
      </c>
      <c r="K852" s="140">
        <v>1000000000</v>
      </c>
      <c r="L852" s="140">
        <v>1065840155.52</v>
      </c>
      <c r="M852" s="142">
        <v>7.85</v>
      </c>
    </row>
    <row r="853" spans="2:13">
      <c r="B853" s="139" t="s">
        <v>148</v>
      </c>
      <c r="C853" t="s">
        <v>317</v>
      </c>
      <c r="D853" s="23"/>
      <c r="E853" s="6" t="s">
        <v>141</v>
      </c>
      <c r="F853" s="6" t="s">
        <v>142</v>
      </c>
      <c r="G853" t="s">
        <v>345</v>
      </c>
      <c r="H853" t="s">
        <v>318</v>
      </c>
      <c r="I853" t="s">
        <v>143</v>
      </c>
      <c r="J853" s="140">
        <v>1236145205</v>
      </c>
      <c r="K853" s="140">
        <v>1000000000</v>
      </c>
      <c r="L853" s="140">
        <v>1065840155.52</v>
      </c>
      <c r="M853" s="142">
        <v>7.85</v>
      </c>
    </row>
    <row r="854" spans="2:13">
      <c r="B854" s="139" t="s">
        <v>148</v>
      </c>
      <c r="C854" t="s">
        <v>317</v>
      </c>
      <c r="D854" s="23"/>
      <c r="E854" s="6" t="s">
        <v>141</v>
      </c>
      <c r="F854" s="6" t="s">
        <v>142</v>
      </c>
      <c r="G854" t="s">
        <v>346</v>
      </c>
      <c r="H854" t="s">
        <v>318</v>
      </c>
      <c r="I854" t="s">
        <v>143</v>
      </c>
      <c r="J854" s="140">
        <v>1236145205</v>
      </c>
      <c r="K854" s="140">
        <v>1013127931</v>
      </c>
      <c r="L854" s="140">
        <v>1065840155.52</v>
      </c>
      <c r="M854" s="142">
        <v>7.85</v>
      </c>
    </row>
    <row r="855" spans="2:13">
      <c r="B855" s="139" t="s">
        <v>148</v>
      </c>
      <c r="C855" t="s">
        <v>317</v>
      </c>
      <c r="D855" s="23"/>
      <c r="E855" s="6" t="s">
        <v>141</v>
      </c>
      <c r="F855" s="6" t="s">
        <v>142</v>
      </c>
      <c r="G855" t="s">
        <v>347</v>
      </c>
      <c r="H855" t="s">
        <v>318</v>
      </c>
      <c r="I855" t="s">
        <v>143</v>
      </c>
      <c r="J855" s="140">
        <v>1236145205</v>
      </c>
      <c r="K855" s="140">
        <v>1018806814</v>
      </c>
      <c r="L855" s="140">
        <v>1065840155.52</v>
      </c>
      <c r="M855" s="142">
        <v>7.85</v>
      </c>
    </row>
    <row r="856" spans="2:13">
      <c r="B856" s="139" t="s">
        <v>148</v>
      </c>
      <c r="C856" t="s">
        <v>317</v>
      </c>
      <c r="D856" s="23"/>
      <c r="E856" s="6" t="s">
        <v>141</v>
      </c>
      <c r="F856" s="6" t="s">
        <v>142</v>
      </c>
      <c r="G856" t="s">
        <v>348</v>
      </c>
      <c r="H856" t="s">
        <v>318</v>
      </c>
      <c r="I856" t="s">
        <v>143</v>
      </c>
      <c r="J856" s="140">
        <v>1236145205</v>
      </c>
      <c r="K856" s="140">
        <v>1022398726</v>
      </c>
      <c r="L856" s="140">
        <v>1065840155.52</v>
      </c>
      <c r="M856" s="142">
        <v>7.85</v>
      </c>
    </row>
    <row r="857" spans="2:13">
      <c r="B857" s="139" t="s">
        <v>148</v>
      </c>
      <c r="C857" t="s">
        <v>317</v>
      </c>
      <c r="D857" s="23"/>
      <c r="E857" s="6" t="s">
        <v>141</v>
      </c>
      <c r="F857" s="6" t="s">
        <v>142</v>
      </c>
      <c r="G857" t="s">
        <v>588</v>
      </c>
      <c r="H857" t="s">
        <v>318</v>
      </c>
      <c r="I857" t="s">
        <v>143</v>
      </c>
      <c r="J857" s="140">
        <v>2472290411</v>
      </c>
      <c r="K857" s="140">
        <v>2110132691</v>
      </c>
      <c r="L857" s="140">
        <v>2131649311.6600001</v>
      </c>
      <c r="M857" s="142">
        <v>7.85</v>
      </c>
    </row>
    <row r="858" spans="2:13">
      <c r="B858" s="139" t="s">
        <v>148</v>
      </c>
      <c r="C858" t="s">
        <v>317</v>
      </c>
      <c r="D858" s="23"/>
      <c r="E858" s="6" t="s">
        <v>141</v>
      </c>
      <c r="F858" s="6" t="s">
        <v>142</v>
      </c>
      <c r="G858" t="s">
        <v>589</v>
      </c>
      <c r="H858" t="s">
        <v>318</v>
      </c>
      <c r="I858" t="s">
        <v>143</v>
      </c>
      <c r="J858" s="140">
        <v>2472290411</v>
      </c>
      <c r="K858" s="140">
        <v>2110132691</v>
      </c>
      <c r="L858" s="140">
        <v>2131649311.6600001</v>
      </c>
      <c r="M858" s="142">
        <v>7.85</v>
      </c>
    </row>
    <row r="859" spans="2:13">
      <c r="B859" s="139" t="s">
        <v>148</v>
      </c>
      <c r="C859" t="s">
        <v>317</v>
      </c>
      <c r="D859" s="23"/>
      <c r="E859" s="6" t="s">
        <v>141</v>
      </c>
      <c r="F859" s="6" t="s">
        <v>142</v>
      </c>
      <c r="G859" t="s">
        <v>590</v>
      </c>
      <c r="H859" t="s">
        <v>318</v>
      </c>
      <c r="I859" t="s">
        <v>143</v>
      </c>
      <c r="J859" s="140">
        <v>2472290411</v>
      </c>
      <c r="K859" s="140">
        <v>2116696243</v>
      </c>
      <c r="L859" s="140">
        <v>2131649312.21</v>
      </c>
      <c r="M859" s="142">
        <v>7.85</v>
      </c>
    </row>
    <row r="860" spans="2:13">
      <c r="B860" s="139" t="s">
        <v>148</v>
      </c>
      <c r="C860" t="s">
        <v>317</v>
      </c>
      <c r="D860" s="23"/>
      <c r="E860" s="6" t="s">
        <v>141</v>
      </c>
      <c r="F860" s="6" t="s">
        <v>142</v>
      </c>
      <c r="G860" t="s">
        <v>591</v>
      </c>
      <c r="H860" t="s">
        <v>318</v>
      </c>
      <c r="I860" t="s">
        <v>143</v>
      </c>
      <c r="J860" s="140">
        <v>2472290411</v>
      </c>
      <c r="K860" s="140">
        <v>2116696243</v>
      </c>
      <c r="L860" s="140">
        <v>2131649312.21</v>
      </c>
      <c r="M860" s="142">
        <v>7.85</v>
      </c>
    </row>
    <row r="861" spans="2:13">
      <c r="B861" s="139" t="s">
        <v>148</v>
      </c>
      <c r="C861" t="s">
        <v>317</v>
      </c>
      <c r="D861" s="23"/>
      <c r="E861" s="6" t="s">
        <v>141</v>
      </c>
      <c r="F861" s="6" t="s">
        <v>142</v>
      </c>
      <c r="G861" t="s">
        <v>592</v>
      </c>
      <c r="H861" t="s">
        <v>318</v>
      </c>
      <c r="I861" t="s">
        <v>143</v>
      </c>
      <c r="J861" s="140">
        <v>2472290411</v>
      </c>
      <c r="K861" s="140">
        <v>2116696243</v>
      </c>
      <c r="L861" s="140">
        <v>2131649312.21</v>
      </c>
      <c r="M861" s="142">
        <v>7.85</v>
      </c>
    </row>
    <row r="862" spans="2:13">
      <c r="B862" s="139" t="s">
        <v>148</v>
      </c>
      <c r="C862" t="s">
        <v>317</v>
      </c>
      <c r="D862" s="23"/>
      <c r="E862" s="6" t="s">
        <v>141</v>
      </c>
      <c r="F862" s="6" t="s">
        <v>142</v>
      </c>
      <c r="G862" t="s">
        <v>593</v>
      </c>
      <c r="H862" t="s">
        <v>318</v>
      </c>
      <c r="I862" t="s">
        <v>143</v>
      </c>
      <c r="J862" s="140">
        <v>2472290411</v>
      </c>
      <c r="K862" s="140">
        <v>2116696243</v>
      </c>
      <c r="L862" s="140">
        <v>2131649312.21</v>
      </c>
      <c r="M862" s="142">
        <v>7.85</v>
      </c>
    </row>
    <row r="863" spans="2:13">
      <c r="B863" s="139" t="s">
        <v>148</v>
      </c>
      <c r="C863" t="s">
        <v>530</v>
      </c>
      <c r="D863" s="23"/>
      <c r="E863" s="6" t="s">
        <v>141</v>
      </c>
      <c r="F863" s="6" t="s">
        <v>142</v>
      </c>
      <c r="G863" t="s">
        <v>594</v>
      </c>
      <c r="H863" t="s">
        <v>595</v>
      </c>
      <c r="I863" t="s">
        <v>143</v>
      </c>
      <c r="J863" s="140">
        <v>648017127</v>
      </c>
      <c r="K863" s="140">
        <v>580502621</v>
      </c>
      <c r="L863" s="140">
        <v>581132852.03999996</v>
      </c>
      <c r="M863" s="142">
        <v>8</v>
      </c>
    </row>
    <row r="864" spans="2:13">
      <c r="B864" s="139" t="s">
        <v>148</v>
      </c>
      <c r="C864" t="s">
        <v>349</v>
      </c>
      <c r="D864" s="23"/>
      <c r="E864" s="6" t="s">
        <v>141</v>
      </c>
      <c r="F864" s="6" t="s">
        <v>142</v>
      </c>
      <c r="G864" t="s">
        <v>596</v>
      </c>
      <c r="H864" t="s">
        <v>253</v>
      </c>
      <c r="I864" t="s">
        <v>143</v>
      </c>
      <c r="J864" s="140">
        <v>1035210958</v>
      </c>
      <c r="K864" s="140">
        <v>1003133838</v>
      </c>
      <c r="L864" s="140">
        <v>1002017432.38</v>
      </c>
      <c r="M864" s="142">
        <v>6.8</v>
      </c>
    </row>
    <row r="865" spans="2:13">
      <c r="B865" s="139" t="s">
        <v>148</v>
      </c>
      <c r="C865" t="s">
        <v>349</v>
      </c>
      <c r="D865" s="23"/>
      <c r="E865" s="6" t="s">
        <v>141</v>
      </c>
      <c r="F865" s="6" t="s">
        <v>142</v>
      </c>
      <c r="G865" t="s">
        <v>597</v>
      </c>
      <c r="H865" t="s">
        <v>253</v>
      </c>
      <c r="I865" t="s">
        <v>143</v>
      </c>
      <c r="J865" s="140">
        <v>1035210958</v>
      </c>
      <c r="K865" s="140">
        <v>1003133838</v>
      </c>
      <c r="L865" s="140">
        <v>1002017432.38</v>
      </c>
      <c r="M865" s="142">
        <v>6.8</v>
      </c>
    </row>
    <row r="866" spans="2:13">
      <c r="B866" s="139" t="s">
        <v>148</v>
      </c>
      <c r="C866" t="s">
        <v>349</v>
      </c>
      <c r="D866" s="23"/>
      <c r="E866" s="6" t="s">
        <v>141</v>
      </c>
      <c r="F866" s="6" t="s">
        <v>142</v>
      </c>
      <c r="G866" t="s">
        <v>598</v>
      </c>
      <c r="H866" t="s">
        <v>253</v>
      </c>
      <c r="I866" t="s">
        <v>143</v>
      </c>
      <c r="J866" s="140">
        <v>1035210958</v>
      </c>
      <c r="K866" s="140">
        <v>1003133838</v>
      </c>
      <c r="L866" s="140">
        <v>1002017432.38</v>
      </c>
      <c r="M866" s="142">
        <v>6.8</v>
      </c>
    </row>
    <row r="867" spans="2:13">
      <c r="B867" s="139" t="s">
        <v>148</v>
      </c>
      <c r="C867" t="s">
        <v>349</v>
      </c>
      <c r="D867" s="23"/>
      <c r="E867" s="6" t="s">
        <v>141</v>
      </c>
      <c r="F867" s="6" t="s">
        <v>142</v>
      </c>
      <c r="G867" t="s">
        <v>599</v>
      </c>
      <c r="H867" t="s">
        <v>253</v>
      </c>
      <c r="I867" t="s">
        <v>143</v>
      </c>
      <c r="J867" s="140">
        <v>1035210958</v>
      </c>
      <c r="K867" s="140">
        <v>1003133838</v>
      </c>
      <c r="L867" s="140">
        <v>1002017432.38</v>
      </c>
      <c r="M867" s="142">
        <v>6.8</v>
      </c>
    </row>
    <row r="868" spans="2:13">
      <c r="B868" s="139" t="s">
        <v>148</v>
      </c>
      <c r="C868" t="s">
        <v>349</v>
      </c>
      <c r="D868" s="23"/>
      <c r="E868" s="6" t="s">
        <v>141</v>
      </c>
      <c r="F868" s="6" t="s">
        <v>142</v>
      </c>
      <c r="G868" t="s">
        <v>600</v>
      </c>
      <c r="H868" t="s">
        <v>253</v>
      </c>
      <c r="I868" t="s">
        <v>143</v>
      </c>
      <c r="J868" s="140">
        <v>1035210958</v>
      </c>
      <c r="K868" s="140">
        <v>1003133838</v>
      </c>
      <c r="L868" s="140">
        <v>1002017432.38</v>
      </c>
      <c r="M868" s="142">
        <v>6.8</v>
      </c>
    </row>
    <row r="869" spans="2:13">
      <c r="B869" s="139" t="s">
        <v>148</v>
      </c>
      <c r="C869" t="s">
        <v>349</v>
      </c>
      <c r="D869" s="23"/>
      <c r="E869" s="6" t="s">
        <v>141</v>
      </c>
      <c r="F869" s="6" t="s">
        <v>142</v>
      </c>
      <c r="G869" t="s">
        <v>600</v>
      </c>
      <c r="H869" t="s">
        <v>253</v>
      </c>
      <c r="I869" t="s">
        <v>143</v>
      </c>
      <c r="J869" s="140">
        <v>1035210958</v>
      </c>
      <c r="K869" s="140">
        <v>1003133838</v>
      </c>
      <c r="L869" s="140">
        <v>1002017432.38</v>
      </c>
      <c r="M869" s="142">
        <v>6.8</v>
      </c>
    </row>
    <row r="870" spans="2:13">
      <c r="B870" s="139" t="s">
        <v>148</v>
      </c>
      <c r="C870" t="s">
        <v>349</v>
      </c>
      <c r="D870" s="23"/>
      <c r="E870" s="6" t="s">
        <v>141</v>
      </c>
      <c r="F870" s="6" t="s">
        <v>142</v>
      </c>
      <c r="G870" t="s">
        <v>601</v>
      </c>
      <c r="H870" t="s">
        <v>253</v>
      </c>
      <c r="I870" t="s">
        <v>143</v>
      </c>
      <c r="J870" s="140">
        <v>1035210958</v>
      </c>
      <c r="K870" s="140">
        <v>1003133838</v>
      </c>
      <c r="L870" s="140">
        <v>1002017432.38</v>
      </c>
      <c r="M870" s="142">
        <v>6.8</v>
      </c>
    </row>
    <row r="871" spans="2:13">
      <c r="B871" s="139" t="s">
        <v>148</v>
      </c>
      <c r="C871" t="s">
        <v>349</v>
      </c>
      <c r="D871" s="23"/>
      <c r="E871" s="6" t="s">
        <v>141</v>
      </c>
      <c r="F871" s="6" t="s">
        <v>142</v>
      </c>
      <c r="G871" t="s">
        <v>602</v>
      </c>
      <c r="H871" t="s">
        <v>253</v>
      </c>
      <c r="I871" t="s">
        <v>143</v>
      </c>
      <c r="J871" s="140">
        <v>1035210958</v>
      </c>
      <c r="K871" s="140">
        <v>1003133838</v>
      </c>
      <c r="L871" s="140">
        <v>1002017432.38</v>
      </c>
      <c r="M871" s="142">
        <v>6.8</v>
      </c>
    </row>
    <row r="872" spans="2:13">
      <c r="B872" s="139" t="s">
        <v>148</v>
      </c>
      <c r="C872" t="s">
        <v>349</v>
      </c>
      <c r="D872" s="23"/>
      <c r="E872" s="6" t="s">
        <v>141</v>
      </c>
      <c r="F872" s="6" t="s">
        <v>142</v>
      </c>
      <c r="G872" t="s">
        <v>603</v>
      </c>
      <c r="H872" t="s">
        <v>253</v>
      </c>
      <c r="I872" t="s">
        <v>143</v>
      </c>
      <c r="J872" s="140">
        <v>1035210958</v>
      </c>
      <c r="K872" s="140">
        <v>1003133838</v>
      </c>
      <c r="L872" s="140">
        <v>1002017432.38</v>
      </c>
      <c r="M872" s="142">
        <v>6.8</v>
      </c>
    </row>
    <row r="873" spans="2:13">
      <c r="B873" s="139" t="s">
        <v>148</v>
      </c>
      <c r="C873" t="s">
        <v>349</v>
      </c>
      <c r="D873" s="23"/>
      <c r="E873" s="6" t="s">
        <v>141</v>
      </c>
      <c r="F873" s="6" t="s">
        <v>142</v>
      </c>
      <c r="G873" t="s">
        <v>604</v>
      </c>
      <c r="H873" t="s">
        <v>253</v>
      </c>
      <c r="I873" t="s">
        <v>143</v>
      </c>
      <c r="J873" s="140">
        <v>1035210958</v>
      </c>
      <c r="K873" s="140">
        <v>1003133838</v>
      </c>
      <c r="L873" s="140">
        <v>1002017432.38</v>
      </c>
      <c r="M873" s="142">
        <v>6.8</v>
      </c>
    </row>
    <row r="874" spans="2:13">
      <c r="B874" s="139" t="s">
        <v>139</v>
      </c>
      <c r="C874" t="s">
        <v>676</v>
      </c>
      <c r="D874" s="23"/>
      <c r="E874" s="6" t="s">
        <v>141</v>
      </c>
      <c r="F874" s="6" t="s">
        <v>142</v>
      </c>
      <c r="G874" t="s">
        <v>350</v>
      </c>
      <c r="H874" t="s">
        <v>351</v>
      </c>
      <c r="I874" t="s">
        <v>143</v>
      </c>
      <c r="J874" s="140">
        <v>1140328013</v>
      </c>
      <c r="K874" s="140">
        <v>970000000</v>
      </c>
      <c r="L874" s="140">
        <v>1001841338.08</v>
      </c>
      <c r="M874" s="142">
        <v>7.75</v>
      </c>
    </row>
    <row r="875" spans="2:13">
      <c r="B875" s="139" t="s">
        <v>139</v>
      </c>
      <c r="C875" t="s">
        <v>676</v>
      </c>
      <c r="D875" s="23"/>
      <c r="E875" s="6" t="s">
        <v>141</v>
      </c>
      <c r="F875" s="6" t="s">
        <v>142</v>
      </c>
      <c r="G875" t="s">
        <v>605</v>
      </c>
      <c r="H875" t="s">
        <v>606</v>
      </c>
      <c r="I875" t="s">
        <v>143</v>
      </c>
      <c r="J875" s="140">
        <v>1147118151</v>
      </c>
      <c r="K875" s="140">
        <v>1000000000</v>
      </c>
      <c r="L875" s="140">
        <v>1004742468.38</v>
      </c>
      <c r="M875" s="142">
        <v>6.5</v>
      </c>
    </row>
    <row r="876" spans="2:13">
      <c r="B876" s="139" t="s">
        <v>148</v>
      </c>
      <c r="C876" t="s">
        <v>352</v>
      </c>
      <c r="D876" s="23"/>
      <c r="E876" s="6" t="s">
        <v>141</v>
      </c>
      <c r="F876" s="6" t="s">
        <v>142</v>
      </c>
      <c r="G876" t="s">
        <v>353</v>
      </c>
      <c r="H876" t="s">
        <v>354</v>
      </c>
      <c r="I876" t="s">
        <v>143</v>
      </c>
      <c r="J876" s="140">
        <v>872078908</v>
      </c>
      <c r="K876" s="140">
        <v>806493296</v>
      </c>
      <c r="L876" s="140">
        <v>817390721.85000002</v>
      </c>
      <c r="M876" s="142">
        <v>8.5</v>
      </c>
    </row>
    <row r="877" spans="2:13">
      <c r="B877" s="139" t="s">
        <v>139</v>
      </c>
      <c r="C877" t="s">
        <v>677</v>
      </c>
      <c r="D877" s="23"/>
      <c r="E877" s="6" t="s">
        <v>141</v>
      </c>
      <c r="F877" s="6" t="s">
        <v>142</v>
      </c>
      <c r="G877" t="s">
        <v>356</v>
      </c>
      <c r="H877" t="s">
        <v>357</v>
      </c>
      <c r="I877" t="s">
        <v>143</v>
      </c>
      <c r="J877" s="140">
        <v>6400547944</v>
      </c>
      <c r="K877" s="140">
        <v>5145890412</v>
      </c>
      <c r="L877" s="140">
        <v>5127202128.0200005</v>
      </c>
      <c r="M877" s="142">
        <v>7.1</v>
      </c>
    </row>
    <row r="878" spans="2:13">
      <c r="B878" s="139" t="s">
        <v>139</v>
      </c>
      <c r="C878" t="s">
        <v>677</v>
      </c>
      <c r="D878" s="23"/>
      <c r="E878" s="6" t="s">
        <v>141</v>
      </c>
      <c r="F878" s="6" t="s">
        <v>142</v>
      </c>
      <c r="G878" t="s">
        <v>358</v>
      </c>
      <c r="H878" t="s">
        <v>357</v>
      </c>
      <c r="I878" t="s">
        <v>143</v>
      </c>
      <c r="J878" s="140">
        <v>6400547944</v>
      </c>
      <c r="K878" s="140">
        <v>5159506849</v>
      </c>
      <c r="L878" s="140">
        <v>5127049081.9300003</v>
      </c>
      <c r="M878" s="142">
        <v>7.1</v>
      </c>
    </row>
    <row r="879" spans="2:13">
      <c r="B879" s="139" t="s">
        <v>359</v>
      </c>
      <c r="C879" t="s">
        <v>678</v>
      </c>
      <c r="D879" s="23"/>
      <c r="E879" s="6" t="s">
        <v>141</v>
      </c>
      <c r="F879" s="6" t="s">
        <v>142</v>
      </c>
      <c r="G879" t="s">
        <v>682</v>
      </c>
      <c r="H879" t="s">
        <v>303</v>
      </c>
      <c r="I879" t="s">
        <v>143</v>
      </c>
      <c r="J879" s="140">
        <v>6937500000</v>
      </c>
      <c r="K879" s="140">
        <v>5457226959</v>
      </c>
      <c r="L879" s="140">
        <v>5047197639.5600004</v>
      </c>
      <c r="M879" s="142">
        <v>7.75</v>
      </c>
    </row>
    <row r="880" spans="2:13">
      <c r="B880" s="139" t="s">
        <v>359</v>
      </c>
      <c r="C880" t="s">
        <v>678</v>
      </c>
      <c r="D880" s="23"/>
      <c r="E880" s="6" t="s">
        <v>141</v>
      </c>
      <c r="F880" s="6" t="s">
        <v>142</v>
      </c>
      <c r="G880" t="s">
        <v>683</v>
      </c>
      <c r="H880" t="s">
        <v>303</v>
      </c>
      <c r="I880" t="s">
        <v>143</v>
      </c>
      <c r="J880" s="140">
        <v>6937500000</v>
      </c>
      <c r="K880" s="140">
        <v>5457226959</v>
      </c>
      <c r="L880" s="140">
        <v>5047197639.5600004</v>
      </c>
      <c r="M880" s="142">
        <v>7.75</v>
      </c>
    </row>
    <row r="881" spans="2:13">
      <c r="B881" s="139" t="s">
        <v>359</v>
      </c>
      <c r="C881" t="s">
        <v>678</v>
      </c>
      <c r="D881" s="23"/>
      <c r="E881" s="6" t="s">
        <v>141</v>
      </c>
      <c r="F881" s="6" t="s">
        <v>142</v>
      </c>
      <c r="G881" t="s">
        <v>684</v>
      </c>
      <c r="H881" t="s">
        <v>303</v>
      </c>
      <c r="I881" t="s">
        <v>143</v>
      </c>
      <c r="J881" s="140">
        <v>6937500000</v>
      </c>
      <c r="K881" s="140">
        <v>5457226959</v>
      </c>
      <c r="L881" s="140">
        <v>5047197639.5600004</v>
      </c>
      <c r="M881" s="142">
        <v>7.75</v>
      </c>
    </row>
    <row r="882" spans="2:13">
      <c r="B882" s="139" t="s">
        <v>359</v>
      </c>
      <c r="C882" t="s">
        <v>678</v>
      </c>
      <c r="D882" s="23"/>
      <c r="E882" s="6" t="s">
        <v>141</v>
      </c>
      <c r="F882" s="6" t="s">
        <v>142</v>
      </c>
      <c r="G882" t="s">
        <v>685</v>
      </c>
      <c r="H882" t="s">
        <v>303</v>
      </c>
      <c r="I882" t="s">
        <v>143</v>
      </c>
      <c r="J882" s="140">
        <v>6937500000</v>
      </c>
      <c r="K882" s="140">
        <v>5457226959</v>
      </c>
      <c r="L882" s="140">
        <v>5047197639.5600004</v>
      </c>
      <c r="M882" s="142">
        <v>7.75</v>
      </c>
    </row>
    <row r="883" spans="2:13">
      <c r="B883" s="139" t="s">
        <v>359</v>
      </c>
      <c r="C883" t="s">
        <v>678</v>
      </c>
      <c r="D883" s="23"/>
      <c r="E883" s="6" t="s">
        <v>141</v>
      </c>
      <c r="F883" s="6" t="s">
        <v>142</v>
      </c>
      <c r="G883" t="s">
        <v>362</v>
      </c>
      <c r="H883" t="s">
        <v>363</v>
      </c>
      <c r="I883" t="s">
        <v>143</v>
      </c>
      <c r="J883" s="140">
        <v>16240000000</v>
      </c>
      <c r="K883" s="140">
        <v>10247296348</v>
      </c>
      <c r="L883" s="140">
        <v>10459726182.719999</v>
      </c>
      <c r="M883" s="142">
        <v>7.38</v>
      </c>
    </row>
    <row r="884" spans="2:13">
      <c r="B884" s="139" t="s">
        <v>359</v>
      </c>
      <c r="C884" t="s">
        <v>678</v>
      </c>
      <c r="D884" s="23"/>
      <c r="E884" s="6" t="s">
        <v>141</v>
      </c>
      <c r="F884" s="6" t="s">
        <v>142</v>
      </c>
      <c r="G884" t="s">
        <v>364</v>
      </c>
      <c r="H884" t="s">
        <v>363</v>
      </c>
      <c r="I884" t="s">
        <v>143</v>
      </c>
      <c r="J884" s="140">
        <v>3248000000</v>
      </c>
      <c r="K884" s="140">
        <v>2047511869</v>
      </c>
      <c r="L884" s="140">
        <v>2090353589.1800001</v>
      </c>
      <c r="M884" s="142">
        <v>7.39</v>
      </c>
    </row>
    <row r="885" spans="2:13">
      <c r="B885" s="139" t="s">
        <v>359</v>
      </c>
      <c r="C885" t="s">
        <v>678</v>
      </c>
      <c r="D885" s="23"/>
      <c r="E885" s="6" t="s">
        <v>141</v>
      </c>
      <c r="F885" s="6" t="s">
        <v>142</v>
      </c>
      <c r="G885" t="s">
        <v>365</v>
      </c>
      <c r="H885" t="s">
        <v>366</v>
      </c>
      <c r="I885" t="s">
        <v>143</v>
      </c>
      <c r="J885" s="140">
        <v>20450000000</v>
      </c>
      <c r="K885" s="140">
        <v>11506141304</v>
      </c>
      <c r="L885" s="140">
        <v>11804843365.18</v>
      </c>
      <c r="M885" s="142">
        <v>7.5</v>
      </c>
    </row>
    <row r="886" spans="2:13">
      <c r="B886" s="139" t="s">
        <v>359</v>
      </c>
      <c r="C886" t="s">
        <v>678</v>
      </c>
      <c r="D886" s="23"/>
      <c r="E886" s="6" t="s">
        <v>141</v>
      </c>
      <c r="F886" s="6" t="s">
        <v>142</v>
      </c>
      <c r="G886" t="s">
        <v>367</v>
      </c>
      <c r="H886" t="s">
        <v>368</v>
      </c>
      <c r="I886" t="s">
        <v>143</v>
      </c>
      <c r="J886" s="140">
        <v>3786973000</v>
      </c>
      <c r="K886" s="140">
        <v>1759897080</v>
      </c>
      <c r="L886" s="140">
        <v>1735169208.79</v>
      </c>
      <c r="M886" s="142">
        <v>7.9</v>
      </c>
    </row>
    <row r="887" spans="2:13">
      <c r="B887" s="139" t="s">
        <v>359</v>
      </c>
      <c r="C887" t="s">
        <v>678</v>
      </c>
      <c r="D887" s="23"/>
      <c r="E887" s="6" t="s">
        <v>141</v>
      </c>
      <c r="F887" s="6" t="s">
        <v>142</v>
      </c>
      <c r="G887" t="s">
        <v>369</v>
      </c>
      <c r="H887" t="s">
        <v>366</v>
      </c>
      <c r="I887" t="s">
        <v>143</v>
      </c>
      <c r="J887" s="140">
        <v>10225000000</v>
      </c>
      <c r="K887" s="140">
        <v>5755652173</v>
      </c>
      <c r="L887" s="140">
        <v>5902674908.4200001</v>
      </c>
      <c r="M887" s="142">
        <v>7.5</v>
      </c>
    </row>
    <row r="888" spans="2:13">
      <c r="B888" s="139" t="s">
        <v>359</v>
      </c>
      <c r="C888" t="s">
        <v>678</v>
      </c>
      <c r="D888" s="23"/>
      <c r="E888" s="6" t="s">
        <v>141</v>
      </c>
      <c r="F888" s="6" t="s">
        <v>142</v>
      </c>
      <c r="G888" t="s">
        <v>370</v>
      </c>
      <c r="H888" t="s">
        <v>366</v>
      </c>
      <c r="I888" t="s">
        <v>143</v>
      </c>
      <c r="J888" s="140">
        <v>7362000000</v>
      </c>
      <c r="K888" s="140">
        <v>4145928262</v>
      </c>
      <c r="L888" s="140">
        <v>4250107723.0799999</v>
      </c>
      <c r="M888" s="142">
        <v>7.5</v>
      </c>
    </row>
    <row r="889" spans="2:13">
      <c r="B889" s="139" t="s">
        <v>359</v>
      </c>
      <c r="C889" t="s">
        <v>678</v>
      </c>
      <c r="D889" s="23"/>
      <c r="E889" s="6" t="s">
        <v>141</v>
      </c>
      <c r="F889" s="6" t="s">
        <v>142</v>
      </c>
      <c r="G889" t="s">
        <v>607</v>
      </c>
      <c r="H889" t="s">
        <v>361</v>
      </c>
      <c r="I889" t="s">
        <v>143</v>
      </c>
      <c r="J889" s="140">
        <v>384000000</v>
      </c>
      <c r="K889" s="140">
        <v>211490218</v>
      </c>
      <c r="L889" s="140">
        <v>214076229.22</v>
      </c>
      <c r="M889" s="142">
        <v>7.41</v>
      </c>
    </row>
    <row r="890" spans="2:13">
      <c r="B890" s="139" t="s">
        <v>148</v>
      </c>
      <c r="C890" t="s">
        <v>523</v>
      </c>
      <c r="D890" s="23"/>
      <c r="E890" s="6" t="s">
        <v>141</v>
      </c>
      <c r="F890" s="6" t="s">
        <v>142</v>
      </c>
      <c r="G890" t="s">
        <v>608</v>
      </c>
      <c r="H890" t="s">
        <v>609</v>
      </c>
      <c r="I890" t="s">
        <v>143</v>
      </c>
      <c r="J890" s="140">
        <v>160871918</v>
      </c>
      <c r="K890" s="140">
        <v>156311290</v>
      </c>
      <c r="L890" s="140">
        <v>157528570.28</v>
      </c>
      <c r="M890" s="142">
        <v>7.15</v>
      </c>
    </row>
    <row r="891" spans="2:13">
      <c r="B891" s="139" t="s">
        <v>148</v>
      </c>
      <c r="C891" t="s">
        <v>371</v>
      </c>
      <c r="D891" s="23"/>
      <c r="E891" s="6" t="s">
        <v>141</v>
      </c>
      <c r="F891" s="6" t="s">
        <v>142</v>
      </c>
      <c r="G891" t="s">
        <v>372</v>
      </c>
      <c r="H891" t="s">
        <v>373</v>
      </c>
      <c r="I891" t="s">
        <v>143</v>
      </c>
      <c r="J891" s="140">
        <v>5715400000</v>
      </c>
      <c r="K891" s="140">
        <v>5161583054</v>
      </c>
      <c r="L891" s="140">
        <v>5283261065.75</v>
      </c>
      <c r="M891" s="142">
        <v>7.1</v>
      </c>
    </row>
    <row r="892" spans="2:13">
      <c r="B892" s="139" t="s">
        <v>148</v>
      </c>
      <c r="C892" t="s">
        <v>371</v>
      </c>
      <c r="D892" s="23"/>
      <c r="E892" s="6" t="s">
        <v>141</v>
      </c>
      <c r="F892" s="6" t="s">
        <v>142</v>
      </c>
      <c r="G892" t="s">
        <v>610</v>
      </c>
      <c r="H892" t="s">
        <v>253</v>
      </c>
      <c r="I892" t="s">
        <v>143</v>
      </c>
      <c r="J892" s="140">
        <v>52045548</v>
      </c>
      <c r="K892" s="140">
        <v>50506099</v>
      </c>
      <c r="L892" s="140">
        <v>50011216.310000002</v>
      </c>
      <c r="M892" s="142">
        <v>8.25</v>
      </c>
    </row>
    <row r="893" spans="2:13">
      <c r="B893" s="139" t="s">
        <v>148</v>
      </c>
      <c r="C893" t="s">
        <v>371</v>
      </c>
      <c r="D893" s="23"/>
      <c r="E893" s="6" t="s">
        <v>141</v>
      </c>
      <c r="F893" s="6" t="s">
        <v>142</v>
      </c>
      <c r="G893" t="s">
        <v>611</v>
      </c>
      <c r="H893" t="s">
        <v>612</v>
      </c>
      <c r="I893" t="s">
        <v>143</v>
      </c>
      <c r="J893" s="140">
        <v>1224790753</v>
      </c>
      <c r="K893" s="140">
        <v>982400536</v>
      </c>
      <c r="L893" s="140">
        <v>982268786.84000003</v>
      </c>
      <c r="M893" s="142">
        <v>8.5</v>
      </c>
    </row>
    <row r="894" spans="2:13">
      <c r="B894" s="139" t="s">
        <v>148</v>
      </c>
      <c r="C894" t="s">
        <v>371</v>
      </c>
      <c r="D894" s="23"/>
      <c r="E894" s="6" t="s">
        <v>141</v>
      </c>
      <c r="F894" s="6" t="s">
        <v>142</v>
      </c>
      <c r="G894" t="s">
        <v>613</v>
      </c>
      <c r="H894" t="s">
        <v>614</v>
      </c>
      <c r="I894" t="s">
        <v>143</v>
      </c>
      <c r="J894" s="140">
        <v>211643836</v>
      </c>
      <c r="K894" s="140">
        <v>198924886</v>
      </c>
      <c r="L894" s="140">
        <v>198839999.59</v>
      </c>
      <c r="M894" s="142">
        <v>7.15</v>
      </c>
    </row>
    <row r="895" spans="2:13">
      <c r="B895" s="139" t="s">
        <v>148</v>
      </c>
      <c r="C895" t="s">
        <v>371</v>
      </c>
      <c r="D895" s="23"/>
      <c r="E895" s="6" t="s">
        <v>141</v>
      </c>
      <c r="F895" s="6" t="s">
        <v>142</v>
      </c>
      <c r="G895" t="s">
        <v>615</v>
      </c>
      <c r="H895" t="s">
        <v>614</v>
      </c>
      <c r="I895" t="s">
        <v>143</v>
      </c>
      <c r="J895" s="140">
        <v>211643836</v>
      </c>
      <c r="K895" s="140">
        <v>198924886</v>
      </c>
      <c r="L895" s="140">
        <v>198839999.59</v>
      </c>
      <c r="M895" s="142">
        <v>7.15</v>
      </c>
    </row>
    <row r="896" spans="2:13">
      <c r="B896" s="139" t="s">
        <v>148</v>
      </c>
      <c r="C896" t="s">
        <v>371</v>
      </c>
      <c r="D896" s="23"/>
      <c r="E896" s="6" t="s">
        <v>141</v>
      </c>
      <c r="F896" s="6" t="s">
        <v>142</v>
      </c>
      <c r="G896" t="s">
        <v>616</v>
      </c>
      <c r="H896" t="s">
        <v>617</v>
      </c>
      <c r="I896" t="s">
        <v>143</v>
      </c>
      <c r="J896" s="140">
        <v>528852740</v>
      </c>
      <c r="K896" s="140">
        <v>497347924</v>
      </c>
      <c r="L896" s="140">
        <v>497135888.54000002</v>
      </c>
      <c r="M896" s="142">
        <v>7.15</v>
      </c>
    </row>
    <row r="897" spans="2:13">
      <c r="B897" s="139" t="s">
        <v>148</v>
      </c>
      <c r="C897" t="s">
        <v>371</v>
      </c>
      <c r="D897" s="23"/>
      <c r="E897" s="6" t="s">
        <v>141</v>
      </c>
      <c r="F897" s="6" t="s">
        <v>142</v>
      </c>
      <c r="G897" t="s">
        <v>618</v>
      </c>
      <c r="H897" t="s">
        <v>617</v>
      </c>
      <c r="I897" t="s">
        <v>143</v>
      </c>
      <c r="J897" s="140">
        <v>528852740</v>
      </c>
      <c r="K897" s="140">
        <v>497347924</v>
      </c>
      <c r="L897" s="140">
        <v>497135888.54000002</v>
      </c>
      <c r="M897" s="142">
        <v>7.15</v>
      </c>
    </row>
    <row r="898" spans="2:13">
      <c r="B898" s="139" t="s">
        <v>139</v>
      </c>
      <c r="C898" t="s">
        <v>374</v>
      </c>
      <c r="D898" s="23"/>
      <c r="E898" s="6" t="s">
        <v>141</v>
      </c>
      <c r="F898" s="6" t="s">
        <v>142</v>
      </c>
      <c r="G898" t="s">
        <v>375</v>
      </c>
      <c r="H898" t="s">
        <v>376</v>
      </c>
      <c r="I898" t="s">
        <v>143</v>
      </c>
      <c r="J898" s="140">
        <v>3673643831</v>
      </c>
      <c r="K898" s="140">
        <v>3010617977</v>
      </c>
      <c r="L898" s="140">
        <v>3002606330.6700001</v>
      </c>
      <c r="M898" s="142">
        <v>6</v>
      </c>
    </row>
    <row r="899" spans="2:13">
      <c r="B899" s="139" t="s">
        <v>139</v>
      </c>
      <c r="C899" t="s">
        <v>374</v>
      </c>
      <c r="D899" s="23"/>
      <c r="E899" s="6" t="s">
        <v>141</v>
      </c>
      <c r="F899" s="6" t="s">
        <v>142</v>
      </c>
      <c r="G899" t="s">
        <v>377</v>
      </c>
      <c r="H899" t="s">
        <v>378</v>
      </c>
      <c r="I899" t="s">
        <v>143</v>
      </c>
      <c r="J899" s="140">
        <v>2759210958</v>
      </c>
      <c r="K899" s="140">
        <v>2000000000</v>
      </c>
      <c r="L899" s="140">
        <v>2000365930.0699999</v>
      </c>
      <c r="M899" s="142">
        <v>6.7</v>
      </c>
    </row>
    <row r="900" spans="2:13">
      <c r="B900" s="139" t="s">
        <v>139</v>
      </c>
      <c r="C900" t="s">
        <v>374</v>
      </c>
      <c r="D900" s="23"/>
      <c r="E900" s="6" t="s">
        <v>141</v>
      </c>
      <c r="F900" s="6" t="s">
        <v>142</v>
      </c>
      <c r="G900" t="s">
        <v>686</v>
      </c>
      <c r="H900" t="s">
        <v>378</v>
      </c>
      <c r="I900" t="s">
        <v>143</v>
      </c>
      <c r="J900" s="140">
        <v>6898027402</v>
      </c>
      <c r="K900" s="140">
        <v>5020191780</v>
      </c>
      <c r="L900" s="140">
        <v>5000925935.2600002</v>
      </c>
      <c r="M900" s="142">
        <v>6.7</v>
      </c>
    </row>
    <row r="901" spans="2:13">
      <c r="B901" s="139" t="s">
        <v>139</v>
      </c>
      <c r="C901" t="s">
        <v>374</v>
      </c>
      <c r="D901" s="23"/>
      <c r="E901" s="6" t="s">
        <v>141</v>
      </c>
      <c r="F901" s="6" t="s">
        <v>142</v>
      </c>
      <c r="G901" t="s">
        <v>379</v>
      </c>
      <c r="H901" t="s">
        <v>378</v>
      </c>
      <c r="I901" t="s">
        <v>143</v>
      </c>
      <c r="J901" s="140">
        <v>171818089</v>
      </c>
      <c r="K901" s="140">
        <v>126555092</v>
      </c>
      <c r="L901" s="140">
        <v>126023489.22</v>
      </c>
      <c r="M901" s="142">
        <v>6.7</v>
      </c>
    </row>
    <row r="902" spans="2:13">
      <c r="B902" s="139" t="s">
        <v>139</v>
      </c>
      <c r="C902" t="s">
        <v>374</v>
      </c>
      <c r="D902" s="23"/>
      <c r="E902" s="6" t="s">
        <v>141</v>
      </c>
      <c r="F902" s="6" t="s">
        <v>142</v>
      </c>
      <c r="G902" t="s">
        <v>380</v>
      </c>
      <c r="H902" t="s">
        <v>378</v>
      </c>
      <c r="I902" t="s">
        <v>143</v>
      </c>
      <c r="J902" s="140">
        <v>6818178087</v>
      </c>
      <c r="K902" s="140">
        <v>5022027394</v>
      </c>
      <c r="L902" s="140">
        <v>5000932061.2600002</v>
      </c>
      <c r="M902" s="142">
        <v>6.7</v>
      </c>
    </row>
    <row r="903" spans="2:13">
      <c r="B903" s="139" t="s">
        <v>139</v>
      </c>
      <c r="C903" t="s">
        <v>374</v>
      </c>
      <c r="D903" s="23"/>
      <c r="E903" s="6" t="s">
        <v>141</v>
      </c>
      <c r="F903" s="6" t="s">
        <v>142</v>
      </c>
      <c r="G903" t="s">
        <v>619</v>
      </c>
      <c r="H903" t="s">
        <v>620</v>
      </c>
      <c r="I903" t="s">
        <v>143</v>
      </c>
      <c r="J903" s="140">
        <v>10069942813</v>
      </c>
      <c r="K903" s="140">
        <v>10055479452</v>
      </c>
      <c r="L903" s="140">
        <v>10002124656.940001</v>
      </c>
      <c r="M903" s="142">
        <v>7.5</v>
      </c>
    </row>
    <row r="904" spans="2:13">
      <c r="B904" s="139" t="s">
        <v>139</v>
      </c>
      <c r="C904" t="s">
        <v>374</v>
      </c>
      <c r="D904" s="23"/>
      <c r="E904" s="6" t="s">
        <v>141</v>
      </c>
      <c r="F904" s="6" t="s">
        <v>142</v>
      </c>
      <c r="G904" t="s">
        <v>621</v>
      </c>
      <c r="H904" t="s">
        <v>620</v>
      </c>
      <c r="I904" t="s">
        <v>143</v>
      </c>
      <c r="J904" s="140">
        <v>10069933946</v>
      </c>
      <c r="K904" s="140">
        <v>10057534247</v>
      </c>
      <c r="L904" s="140">
        <v>10002113503.559999</v>
      </c>
      <c r="M904" s="142">
        <v>7.5</v>
      </c>
    </row>
    <row r="905" spans="2:13">
      <c r="B905" s="139" t="s">
        <v>139</v>
      </c>
      <c r="C905" t="s">
        <v>374</v>
      </c>
      <c r="D905" s="23"/>
      <c r="E905" s="6" t="s">
        <v>141</v>
      </c>
      <c r="F905" s="6" t="s">
        <v>142</v>
      </c>
      <c r="G905" t="s">
        <v>622</v>
      </c>
      <c r="H905" t="s">
        <v>584</v>
      </c>
      <c r="I905" t="s">
        <v>143</v>
      </c>
      <c r="J905" s="140">
        <v>10064312618</v>
      </c>
      <c r="K905" s="140">
        <v>10051397260</v>
      </c>
      <c r="L905" s="140">
        <v>10001884742.09</v>
      </c>
      <c r="M905" s="142">
        <v>6.7</v>
      </c>
    </row>
    <row r="906" spans="2:13">
      <c r="B906" s="139" t="s">
        <v>148</v>
      </c>
      <c r="C906" t="s">
        <v>381</v>
      </c>
      <c r="D906" s="23"/>
      <c r="E906" s="6" t="s">
        <v>141</v>
      </c>
      <c r="F906" s="6" t="s">
        <v>142</v>
      </c>
      <c r="G906" t="s">
        <v>382</v>
      </c>
      <c r="H906" t="s">
        <v>383</v>
      </c>
      <c r="I906" t="s">
        <v>143</v>
      </c>
      <c r="J906" s="140">
        <v>109174796</v>
      </c>
      <c r="K906" s="140">
        <v>101970187</v>
      </c>
      <c r="L906" s="140">
        <v>102144161.41</v>
      </c>
      <c r="M906" s="142">
        <v>9</v>
      </c>
    </row>
    <row r="907" spans="2:13">
      <c r="B907" s="139" t="s">
        <v>148</v>
      </c>
      <c r="C907" t="s">
        <v>381</v>
      </c>
      <c r="D907" s="23"/>
      <c r="E907" s="6" t="s">
        <v>141</v>
      </c>
      <c r="F907" s="6" t="s">
        <v>142</v>
      </c>
      <c r="G907" t="s">
        <v>384</v>
      </c>
      <c r="H907" t="s">
        <v>383</v>
      </c>
      <c r="I907" t="s">
        <v>143</v>
      </c>
      <c r="J907" s="140">
        <v>109174796</v>
      </c>
      <c r="K907" s="140">
        <v>101970187</v>
      </c>
      <c r="L907" s="140">
        <v>102144161.41</v>
      </c>
      <c r="M907" s="142">
        <v>9</v>
      </c>
    </row>
    <row r="908" spans="2:13">
      <c r="B908" s="139" t="s">
        <v>148</v>
      </c>
      <c r="C908" t="s">
        <v>381</v>
      </c>
      <c r="D908" s="23"/>
      <c r="E908" s="6" t="s">
        <v>141</v>
      </c>
      <c r="F908" s="6" t="s">
        <v>142</v>
      </c>
      <c r="G908" t="s">
        <v>385</v>
      </c>
      <c r="H908" t="s">
        <v>383</v>
      </c>
      <c r="I908" t="s">
        <v>143</v>
      </c>
      <c r="J908" s="140">
        <v>109174796</v>
      </c>
      <c r="K908" s="140">
        <v>101970187</v>
      </c>
      <c r="L908" s="140">
        <v>102144161.41</v>
      </c>
      <c r="M908" s="142">
        <v>9</v>
      </c>
    </row>
    <row r="909" spans="2:13">
      <c r="B909" s="139" t="s">
        <v>148</v>
      </c>
      <c r="C909" t="s">
        <v>381</v>
      </c>
      <c r="D909" s="23"/>
      <c r="E909" s="6" t="s">
        <v>141</v>
      </c>
      <c r="F909" s="6" t="s">
        <v>142</v>
      </c>
      <c r="G909" t="s">
        <v>386</v>
      </c>
      <c r="H909" t="s">
        <v>383</v>
      </c>
      <c r="I909" t="s">
        <v>143</v>
      </c>
      <c r="J909" s="140">
        <v>109174796</v>
      </c>
      <c r="K909" s="140">
        <v>101970187</v>
      </c>
      <c r="L909" s="140">
        <v>102144161.41</v>
      </c>
      <c r="M909" s="142">
        <v>9</v>
      </c>
    </row>
    <row r="910" spans="2:13">
      <c r="B910" s="139" t="s">
        <v>148</v>
      </c>
      <c r="C910" t="s">
        <v>381</v>
      </c>
      <c r="D910" s="23"/>
      <c r="E910" s="6" t="s">
        <v>141</v>
      </c>
      <c r="F910" s="6" t="s">
        <v>142</v>
      </c>
      <c r="G910" t="s">
        <v>387</v>
      </c>
      <c r="H910" t="s">
        <v>383</v>
      </c>
      <c r="I910" t="s">
        <v>143</v>
      </c>
      <c r="J910" s="140">
        <v>109174796</v>
      </c>
      <c r="K910" s="140">
        <v>101970187</v>
      </c>
      <c r="L910" s="140">
        <v>102144161.41</v>
      </c>
      <c r="M910" s="142">
        <v>9</v>
      </c>
    </row>
    <row r="911" spans="2:13">
      <c r="B911" s="139" t="s">
        <v>148</v>
      </c>
      <c r="C911" t="s">
        <v>381</v>
      </c>
      <c r="D911" s="23"/>
      <c r="E911" s="6" t="s">
        <v>141</v>
      </c>
      <c r="F911" s="6" t="s">
        <v>142</v>
      </c>
      <c r="G911" t="s">
        <v>388</v>
      </c>
      <c r="H911" t="s">
        <v>383</v>
      </c>
      <c r="I911" t="s">
        <v>143</v>
      </c>
      <c r="J911" s="140">
        <v>109174796</v>
      </c>
      <c r="K911" s="140">
        <v>101970187</v>
      </c>
      <c r="L911" s="140">
        <v>102144161.41</v>
      </c>
      <c r="M911" s="142">
        <v>9</v>
      </c>
    </row>
    <row r="912" spans="2:13">
      <c r="B912" s="139" t="s">
        <v>148</v>
      </c>
      <c r="C912" t="s">
        <v>381</v>
      </c>
      <c r="D912" s="23"/>
      <c r="E912" s="6" t="s">
        <v>141</v>
      </c>
      <c r="F912" s="6" t="s">
        <v>142</v>
      </c>
      <c r="G912" t="s">
        <v>389</v>
      </c>
      <c r="H912" t="s">
        <v>383</v>
      </c>
      <c r="I912" t="s">
        <v>143</v>
      </c>
      <c r="J912" s="140">
        <v>109174796</v>
      </c>
      <c r="K912" s="140">
        <v>101970187</v>
      </c>
      <c r="L912" s="140">
        <v>102144161.41</v>
      </c>
      <c r="M912" s="142">
        <v>9</v>
      </c>
    </row>
    <row r="913" spans="2:13">
      <c r="B913" s="139" t="s">
        <v>148</v>
      </c>
      <c r="C913" t="s">
        <v>381</v>
      </c>
      <c r="D913" s="23"/>
      <c r="E913" s="6" t="s">
        <v>141</v>
      </c>
      <c r="F913" s="6" t="s">
        <v>142</v>
      </c>
      <c r="G913" t="s">
        <v>390</v>
      </c>
      <c r="H913" t="s">
        <v>383</v>
      </c>
      <c r="I913" t="s">
        <v>143</v>
      </c>
      <c r="J913" s="140">
        <v>109174796</v>
      </c>
      <c r="K913" s="140">
        <v>101970187</v>
      </c>
      <c r="L913" s="140">
        <v>102144161.41</v>
      </c>
      <c r="M913" s="142">
        <v>9</v>
      </c>
    </row>
    <row r="914" spans="2:13">
      <c r="B914" s="139" t="s">
        <v>148</v>
      </c>
      <c r="C914" t="s">
        <v>381</v>
      </c>
      <c r="D914" s="23"/>
      <c r="E914" s="6" t="s">
        <v>141</v>
      </c>
      <c r="F914" s="6" t="s">
        <v>142</v>
      </c>
      <c r="G914" t="s">
        <v>391</v>
      </c>
      <c r="H914" t="s">
        <v>383</v>
      </c>
      <c r="I914" t="s">
        <v>143</v>
      </c>
      <c r="J914" s="140">
        <v>109174796</v>
      </c>
      <c r="K914" s="140">
        <v>101970187</v>
      </c>
      <c r="L914" s="140">
        <v>102144161.41</v>
      </c>
      <c r="M914" s="142">
        <v>9</v>
      </c>
    </row>
    <row r="915" spans="2:13">
      <c r="B915" s="139" t="s">
        <v>148</v>
      </c>
      <c r="C915" t="s">
        <v>381</v>
      </c>
      <c r="D915" s="23"/>
      <c r="E915" s="6" t="s">
        <v>141</v>
      </c>
      <c r="F915" s="6" t="s">
        <v>142</v>
      </c>
      <c r="G915" t="s">
        <v>392</v>
      </c>
      <c r="H915" t="s">
        <v>383</v>
      </c>
      <c r="I915" t="s">
        <v>143</v>
      </c>
      <c r="J915" s="140">
        <v>109174796</v>
      </c>
      <c r="K915" s="140">
        <v>101970187</v>
      </c>
      <c r="L915" s="140">
        <v>102144161.41</v>
      </c>
      <c r="M915" s="142">
        <v>9</v>
      </c>
    </row>
    <row r="916" spans="2:13">
      <c r="B916" s="139" t="s">
        <v>148</v>
      </c>
      <c r="C916" t="s">
        <v>381</v>
      </c>
      <c r="D916" s="23"/>
      <c r="E916" s="6" t="s">
        <v>141</v>
      </c>
      <c r="F916" s="6" t="s">
        <v>142</v>
      </c>
      <c r="G916" t="s">
        <v>393</v>
      </c>
      <c r="H916" t="s">
        <v>383</v>
      </c>
      <c r="I916" t="s">
        <v>143</v>
      </c>
      <c r="J916" s="140">
        <v>109174796</v>
      </c>
      <c r="K916" s="140">
        <v>101970187</v>
      </c>
      <c r="L916" s="140">
        <v>102144161.41</v>
      </c>
      <c r="M916" s="142">
        <v>9</v>
      </c>
    </row>
    <row r="917" spans="2:13">
      <c r="B917" s="139" t="s">
        <v>148</v>
      </c>
      <c r="C917" t="s">
        <v>381</v>
      </c>
      <c r="D917" s="23"/>
      <c r="E917" s="6" t="s">
        <v>141</v>
      </c>
      <c r="F917" s="6" t="s">
        <v>142</v>
      </c>
      <c r="G917" t="s">
        <v>394</v>
      </c>
      <c r="H917" t="s">
        <v>383</v>
      </c>
      <c r="I917" t="s">
        <v>143</v>
      </c>
      <c r="J917" s="140">
        <v>109174796</v>
      </c>
      <c r="K917" s="140">
        <v>101970187</v>
      </c>
      <c r="L917" s="140">
        <v>102144161.41</v>
      </c>
      <c r="M917" s="142">
        <v>9</v>
      </c>
    </row>
    <row r="918" spans="2:13">
      <c r="B918" s="139" t="s">
        <v>148</v>
      </c>
      <c r="C918" t="s">
        <v>381</v>
      </c>
      <c r="D918" s="23"/>
      <c r="E918" s="6" t="s">
        <v>141</v>
      </c>
      <c r="F918" s="6" t="s">
        <v>142</v>
      </c>
      <c r="G918" t="s">
        <v>395</v>
      </c>
      <c r="H918" t="s">
        <v>383</v>
      </c>
      <c r="I918" t="s">
        <v>143</v>
      </c>
      <c r="J918" s="140">
        <v>109174796</v>
      </c>
      <c r="K918" s="140">
        <v>101970187</v>
      </c>
      <c r="L918" s="140">
        <v>102144161.41</v>
      </c>
      <c r="M918" s="142">
        <v>9</v>
      </c>
    </row>
    <row r="919" spans="2:13">
      <c r="B919" s="139" t="s">
        <v>148</v>
      </c>
      <c r="C919" t="s">
        <v>381</v>
      </c>
      <c r="D919" s="23"/>
      <c r="E919" s="6" t="s">
        <v>141</v>
      </c>
      <c r="F919" s="6" t="s">
        <v>142</v>
      </c>
      <c r="G919" t="s">
        <v>396</v>
      </c>
      <c r="H919" t="s">
        <v>383</v>
      </c>
      <c r="I919" t="s">
        <v>143</v>
      </c>
      <c r="J919" s="140">
        <v>109174796</v>
      </c>
      <c r="K919" s="140">
        <v>101970187</v>
      </c>
      <c r="L919" s="140">
        <v>102144161.41</v>
      </c>
      <c r="M919" s="142">
        <v>9</v>
      </c>
    </row>
    <row r="920" spans="2:13">
      <c r="B920" s="139" t="s">
        <v>148</v>
      </c>
      <c r="C920" t="s">
        <v>381</v>
      </c>
      <c r="D920" s="23"/>
      <c r="E920" s="6" t="s">
        <v>141</v>
      </c>
      <c r="F920" s="6" t="s">
        <v>142</v>
      </c>
      <c r="G920" t="s">
        <v>397</v>
      </c>
      <c r="H920" t="s">
        <v>383</v>
      </c>
      <c r="I920" t="s">
        <v>143</v>
      </c>
      <c r="J920" s="140">
        <v>109174796</v>
      </c>
      <c r="K920" s="140">
        <v>101970187</v>
      </c>
      <c r="L920" s="140">
        <v>102144161.41</v>
      </c>
      <c r="M920" s="142">
        <v>9</v>
      </c>
    </row>
    <row r="921" spans="2:13">
      <c r="B921" s="139" t="s">
        <v>148</v>
      </c>
      <c r="C921" t="s">
        <v>381</v>
      </c>
      <c r="D921" s="23"/>
      <c r="E921" s="6" t="s">
        <v>141</v>
      </c>
      <c r="F921" s="6" t="s">
        <v>142</v>
      </c>
      <c r="G921" t="s">
        <v>398</v>
      </c>
      <c r="H921" t="s">
        <v>383</v>
      </c>
      <c r="I921" t="s">
        <v>143</v>
      </c>
      <c r="J921" s="140">
        <v>109174796</v>
      </c>
      <c r="K921" s="140">
        <v>101970187</v>
      </c>
      <c r="L921" s="140">
        <v>102144161.41</v>
      </c>
      <c r="M921" s="142">
        <v>9</v>
      </c>
    </row>
    <row r="922" spans="2:13">
      <c r="B922" s="139" t="s">
        <v>148</v>
      </c>
      <c r="C922" t="s">
        <v>381</v>
      </c>
      <c r="D922" s="23"/>
      <c r="E922" s="6" t="s">
        <v>141</v>
      </c>
      <c r="F922" s="6" t="s">
        <v>142</v>
      </c>
      <c r="G922" t="s">
        <v>399</v>
      </c>
      <c r="H922" t="s">
        <v>383</v>
      </c>
      <c r="I922" t="s">
        <v>143</v>
      </c>
      <c r="J922" s="140">
        <v>109174796</v>
      </c>
      <c r="K922" s="140">
        <v>101970187</v>
      </c>
      <c r="L922" s="140">
        <v>102144161.41</v>
      </c>
      <c r="M922" s="142">
        <v>9</v>
      </c>
    </row>
    <row r="923" spans="2:13">
      <c r="B923" s="139" t="s">
        <v>148</v>
      </c>
      <c r="C923" t="s">
        <v>381</v>
      </c>
      <c r="D923" s="23"/>
      <c r="E923" s="6" t="s">
        <v>141</v>
      </c>
      <c r="F923" s="6" t="s">
        <v>142</v>
      </c>
      <c r="G923" t="s">
        <v>400</v>
      </c>
      <c r="H923" t="s">
        <v>383</v>
      </c>
      <c r="I923" t="s">
        <v>143</v>
      </c>
      <c r="J923" s="140">
        <v>109174796</v>
      </c>
      <c r="K923" s="140">
        <v>101970187</v>
      </c>
      <c r="L923" s="140">
        <v>102144161.41</v>
      </c>
      <c r="M923" s="142">
        <v>9</v>
      </c>
    </row>
    <row r="924" spans="2:13">
      <c r="B924" s="139" t="s">
        <v>148</v>
      </c>
      <c r="C924" t="s">
        <v>381</v>
      </c>
      <c r="D924" s="23"/>
      <c r="E924" s="6" t="s">
        <v>141</v>
      </c>
      <c r="F924" s="6" t="s">
        <v>142</v>
      </c>
      <c r="G924" t="s">
        <v>401</v>
      </c>
      <c r="H924" t="s">
        <v>383</v>
      </c>
      <c r="I924" t="s">
        <v>143</v>
      </c>
      <c r="J924" s="140">
        <v>109174796</v>
      </c>
      <c r="K924" s="140">
        <v>101970187</v>
      </c>
      <c r="L924" s="140">
        <v>102144161.41</v>
      </c>
      <c r="M924" s="142">
        <v>9</v>
      </c>
    </row>
    <row r="925" spans="2:13">
      <c r="B925" s="139" t="s">
        <v>148</v>
      </c>
      <c r="C925" t="s">
        <v>381</v>
      </c>
      <c r="D925" s="23"/>
      <c r="E925" s="6" t="s">
        <v>141</v>
      </c>
      <c r="F925" s="6" t="s">
        <v>142</v>
      </c>
      <c r="G925" t="s">
        <v>402</v>
      </c>
      <c r="H925" t="s">
        <v>383</v>
      </c>
      <c r="I925" t="s">
        <v>143</v>
      </c>
      <c r="J925" s="140">
        <v>109174796</v>
      </c>
      <c r="K925" s="140">
        <v>101970187</v>
      </c>
      <c r="L925" s="140">
        <v>102144161.41</v>
      </c>
      <c r="M925" s="142">
        <v>9</v>
      </c>
    </row>
    <row r="926" spans="2:13">
      <c r="B926" s="139" t="s">
        <v>148</v>
      </c>
      <c r="C926" t="s">
        <v>381</v>
      </c>
      <c r="D926" s="23"/>
      <c r="E926" s="6" t="s">
        <v>141</v>
      </c>
      <c r="F926" s="6" t="s">
        <v>142</v>
      </c>
      <c r="G926" t="s">
        <v>403</v>
      </c>
      <c r="H926" t="s">
        <v>404</v>
      </c>
      <c r="I926" t="s">
        <v>143</v>
      </c>
      <c r="J926" s="140">
        <v>1081698630</v>
      </c>
      <c r="K926" s="140">
        <v>1005518590</v>
      </c>
      <c r="L926" s="140">
        <v>1008264607</v>
      </c>
      <c r="M926" s="142">
        <v>8</v>
      </c>
    </row>
    <row r="927" spans="2:13">
      <c r="B927" s="139" t="s">
        <v>148</v>
      </c>
      <c r="C927" t="s">
        <v>381</v>
      </c>
      <c r="D927" s="23"/>
      <c r="E927" s="6" t="s">
        <v>141</v>
      </c>
      <c r="F927" s="6" t="s">
        <v>142</v>
      </c>
      <c r="G927" t="s">
        <v>405</v>
      </c>
      <c r="H927" t="s">
        <v>406</v>
      </c>
      <c r="I927" t="s">
        <v>143</v>
      </c>
      <c r="J927" s="140">
        <v>1080054794</v>
      </c>
      <c r="K927" s="140">
        <v>1010199881</v>
      </c>
      <c r="L927" s="140">
        <v>1013984795</v>
      </c>
      <c r="M927" s="142">
        <v>8</v>
      </c>
    </row>
    <row r="928" spans="2:13">
      <c r="B928" s="139" t="s">
        <v>148</v>
      </c>
      <c r="C928" t="s">
        <v>381</v>
      </c>
      <c r="D928" s="23"/>
      <c r="E928" s="6" t="s">
        <v>141</v>
      </c>
      <c r="F928" s="6" t="s">
        <v>142</v>
      </c>
      <c r="G928" t="s">
        <v>407</v>
      </c>
      <c r="H928" t="s">
        <v>406</v>
      </c>
      <c r="I928" t="s">
        <v>143</v>
      </c>
      <c r="J928" s="140">
        <v>1080054794</v>
      </c>
      <c r="K928" s="140">
        <v>1010199881</v>
      </c>
      <c r="L928" s="140">
        <v>1013984795</v>
      </c>
      <c r="M928" s="142">
        <v>8</v>
      </c>
    </row>
    <row r="929" spans="2:13">
      <c r="B929" s="139" t="s">
        <v>148</v>
      </c>
      <c r="C929" t="s">
        <v>381</v>
      </c>
      <c r="D929" s="23"/>
      <c r="E929" s="6" t="s">
        <v>141</v>
      </c>
      <c r="F929" s="6" t="s">
        <v>142</v>
      </c>
      <c r="G929" t="s">
        <v>408</v>
      </c>
      <c r="H929" t="s">
        <v>406</v>
      </c>
      <c r="I929" t="s">
        <v>143</v>
      </c>
      <c r="J929" s="140">
        <v>1080054794</v>
      </c>
      <c r="K929" s="140">
        <v>1010199881</v>
      </c>
      <c r="L929" s="140">
        <v>1013984795</v>
      </c>
      <c r="M929" s="142">
        <v>8</v>
      </c>
    </row>
    <row r="930" spans="2:13">
      <c r="B930" s="139" t="s">
        <v>148</v>
      </c>
      <c r="C930" t="s">
        <v>381</v>
      </c>
      <c r="D930" s="23"/>
      <c r="E930" s="6" t="s">
        <v>141</v>
      </c>
      <c r="F930" s="6" t="s">
        <v>142</v>
      </c>
      <c r="G930" t="s">
        <v>409</v>
      </c>
      <c r="H930" t="s">
        <v>383</v>
      </c>
      <c r="I930" t="s">
        <v>143</v>
      </c>
      <c r="J930" s="140">
        <v>106881097</v>
      </c>
      <c r="K930" s="140">
        <v>103217264</v>
      </c>
      <c r="L930" s="140">
        <v>102175425.29000001</v>
      </c>
      <c r="M930" s="142">
        <v>7.1</v>
      </c>
    </row>
    <row r="931" spans="2:13">
      <c r="B931" s="139" t="s">
        <v>148</v>
      </c>
      <c r="C931" t="s">
        <v>381</v>
      </c>
      <c r="D931" s="23"/>
      <c r="E931" s="6" t="s">
        <v>141</v>
      </c>
      <c r="F931" s="6" t="s">
        <v>142</v>
      </c>
      <c r="G931" t="s">
        <v>410</v>
      </c>
      <c r="H931" t="s">
        <v>383</v>
      </c>
      <c r="I931" t="s">
        <v>143</v>
      </c>
      <c r="J931" s="140">
        <v>106881097</v>
      </c>
      <c r="K931" s="140">
        <v>103217264</v>
      </c>
      <c r="L931" s="140">
        <v>102175425.29000001</v>
      </c>
      <c r="M931" s="142">
        <v>7.1</v>
      </c>
    </row>
    <row r="932" spans="2:13">
      <c r="B932" s="139" t="s">
        <v>148</v>
      </c>
      <c r="C932" t="s">
        <v>381</v>
      </c>
      <c r="D932" s="23"/>
      <c r="E932" s="6" t="s">
        <v>141</v>
      </c>
      <c r="F932" s="6" t="s">
        <v>142</v>
      </c>
      <c r="G932" t="s">
        <v>411</v>
      </c>
      <c r="H932" t="s">
        <v>383</v>
      </c>
      <c r="I932" t="s">
        <v>143</v>
      </c>
      <c r="J932" s="140">
        <v>106881097</v>
      </c>
      <c r="K932" s="140">
        <v>103217264</v>
      </c>
      <c r="L932" s="140">
        <v>102175425.29000001</v>
      </c>
      <c r="M932" s="142">
        <v>7.1</v>
      </c>
    </row>
    <row r="933" spans="2:13">
      <c r="B933" s="139" t="s">
        <v>148</v>
      </c>
      <c r="C933" t="s">
        <v>381</v>
      </c>
      <c r="D933" s="23"/>
      <c r="E933" s="6" t="s">
        <v>141</v>
      </c>
      <c r="F933" s="6" t="s">
        <v>142</v>
      </c>
      <c r="G933" t="s">
        <v>412</v>
      </c>
      <c r="H933" t="s">
        <v>383</v>
      </c>
      <c r="I933" t="s">
        <v>143</v>
      </c>
      <c r="J933" s="140">
        <v>106881097</v>
      </c>
      <c r="K933" s="140">
        <v>103217264</v>
      </c>
      <c r="L933" s="140">
        <v>102175425.29000001</v>
      </c>
      <c r="M933" s="142">
        <v>7.1</v>
      </c>
    </row>
    <row r="934" spans="2:13">
      <c r="B934" s="139" t="s">
        <v>148</v>
      </c>
      <c r="C934" t="s">
        <v>381</v>
      </c>
      <c r="D934" s="23"/>
      <c r="E934" s="6" t="s">
        <v>141</v>
      </c>
      <c r="F934" s="6" t="s">
        <v>142</v>
      </c>
      <c r="G934" t="s">
        <v>413</v>
      </c>
      <c r="H934" t="s">
        <v>383</v>
      </c>
      <c r="I934" t="s">
        <v>143</v>
      </c>
      <c r="J934" s="140">
        <v>106881097</v>
      </c>
      <c r="K934" s="140">
        <v>103217264</v>
      </c>
      <c r="L934" s="140">
        <v>102175425.29000001</v>
      </c>
      <c r="M934" s="142">
        <v>7.1</v>
      </c>
    </row>
    <row r="935" spans="2:13">
      <c r="B935" s="139" t="s">
        <v>148</v>
      </c>
      <c r="C935" t="s">
        <v>381</v>
      </c>
      <c r="D935" s="23"/>
      <c r="E935" s="6" t="s">
        <v>141</v>
      </c>
      <c r="F935" s="6" t="s">
        <v>142</v>
      </c>
      <c r="G935" t="s">
        <v>414</v>
      </c>
      <c r="H935" t="s">
        <v>383</v>
      </c>
      <c r="I935" t="s">
        <v>143</v>
      </c>
      <c r="J935" s="140">
        <v>106881097</v>
      </c>
      <c r="K935" s="140">
        <v>103217264</v>
      </c>
      <c r="L935" s="140">
        <v>102175425.29000001</v>
      </c>
      <c r="M935" s="142">
        <v>7.1</v>
      </c>
    </row>
    <row r="936" spans="2:13">
      <c r="B936" s="139" t="s">
        <v>148</v>
      </c>
      <c r="C936" t="s">
        <v>381</v>
      </c>
      <c r="D936" s="23"/>
      <c r="E936" s="6" t="s">
        <v>141</v>
      </c>
      <c r="F936" s="6" t="s">
        <v>142</v>
      </c>
      <c r="G936" t="s">
        <v>415</v>
      </c>
      <c r="H936" t="s">
        <v>383</v>
      </c>
      <c r="I936" t="s">
        <v>143</v>
      </c>
      <c r="J936" s="140">
        <v>106881097</v>
      </c>
      <c r="K936" s="140">
        <v>103217264</v>
      </c>
      <c r="L936" s="140">
        <v>102175425.29000001</v>
      </c>
      <c r="M936" s="142">
        <v>7.1</v>
      </c>
    </row>
    <row r="937" spans="2:13">
      <c r="B937" s="139" t="s">
        <v>148</v>
      </c>
      <c r="C937" t="s">
        <v>381</v>
      </c>
      <c r="D937" s="23"/>
      <c r="E937" s="6" t="s">
        <v>141</v>
      </c>
      <c r="F937" s="6" t="s">
        <v>142</v>
      </c>
      <c r="G937" t="s">
        <v>416</v>
      </c>
      <c r="H937" t="s">
        <v>404</v>
      </c>
      <c r="I937" t="s">
        <v>143</v>
      </c>
      <c r="J937" s="140">
        <v>1081698630</v>
      </c>
      <c r="K937" s="140">
        <v>1010935479</v>
      </c>
      <c r="L937" s="140">
        <v>1008264607</v>
      </c>
      <c r="M937" s="142">
        <v>8</v>
      </c>
    </row>
    <row r="938" spans="2:13">
      <c r="B938" s="139" t="s">
        <v>148</v>
      </c>
      <c r="C938" t="s">
        <v>381</v>
      </c>
      <c r="D938" s="23"/>
      <c r="E938" s="6" t="s">
        <v>141</v>
      </c>
      <c r="F938" s="6" t="s">
        <v>142</v>
      </c>
      <c r="G938" t="s">
        <v>417</v>
      </c>
      <c r="H938" t="s">
        <v>418</v>
      </c>
      <c r="I938" t="s">
        <v>143</v>
      </c>
      <c r="J938" s="140">
        <v>1082224658</v>
      </c>
      <c r="K938" s="140">
        <v>1000220198</v>
      </c>
      <c r="L938" s="140">
        <v>1034710224.72</v>
      </c>
      <c r="M938" s="142">
        <v>8.1999999999999993</v>
      </c>
    </row>
    <row r="939" spans="2:13">
      <c r="B939" s="139" t="s">
        <v>148</v>
      </c>
      <c r="C939" t="s">
        <v>381</v>
      </c>
      <c r="D939" s="23"/>
      <c r="E939" s="6" t="s">
        <v>141</v>
      </c>
      <c r="F939" s="6" t="s">
        <v>142</v>
      </c>
      <c r="G939" t="s">
        <v>419</v>
      </c>
      <c r="H939" t="s">
        <v>418</v>
      </c>
      <c r="I939" t="s">
        <v>143</v>
      </c>
      <c r="J939" s="140">
        <v>1082224658</v>
      </c>
      <c r="K939" s="140">
        <v>1000220198</v>
      </c>
      <c r="L939" s="140">
        <v>1034710224.72</v>
      </c>
      <c r="M939" s="142">
        <v>8.1999999999999993</v>
      </c>
    </row>
    <row r="940" spans="2:13">
      <c r="B940" s="139" t="s">
        <v>148</v>
      </c>
      <c r="C940" t="s">
        <v>381</v>
      </c>
      <c r="D940" s="23"/>
      <c r="E940" s="6" t="s">
        <v>141</v>
      </c>
      <c r="F940" s="6" t="s">
        <v>142</v>
      </c>
      <c r="G940" t="s">
        <v>420</v>
      </c>
      <c r="H940" t="s">
        <v>418</v>
      </c>
      <c r="I940" t="s">
        <v>143</v>
      </c>
      <c r="J940" s="140">
        <v>1082224658</v>
      </c>
      <c r="K940" s="140">
        <v>1000220198</v>
      </c>
      <c r="L940" s="140">
        <v>1034710224.72</v>
      </c>
      <c r="M940" s="142">
        <v>8.1999999999999993</v>
      </c>
    </row>
    <row r="941" spans="2:13">
      <c r="B941" s="139" t="s">
        <v>148</v>
      </c>
      <c r="C941" t="s">
        <v>381</v>
      </c>
      <c r="D941" s="23"/>
      <c r="E941" s="6" t="s">
        <v>141</v>
      </c>
      <c r="F941" s="6" t="s">
        <v>142</v>
      </c>
      <c r="G941" t="s">
        <v>421</v>
      </c>
      <c r="H941" t="s">
        <v>418</v>
      </c>
      <c r="I941" t="s">
        <v>143</v>
      </c>
      <c r="J941" s="140">
        <v>1082224658</v>
      </c>
      <c r="K941" s="140">
        <v>1000220198</v>
      </c>
      <c r="L941" s="140">
        <v>1034710224.72</v>
      </c>
      <c r="M941" s="142">
        <v>8.1999999999999993</v>
      </c>
    </row>
    <row r="942" spans="2:13">
      <c r="B942" s="139" t="s">
        <v>148</v>
      </c>
      <c r="C942" t="s">
        <v>381</v>
      </c>
      <c r="D942" s="23"/>
      <c r="E942" s="6" t="s">
        <v>141</v>
      </c>
      <c r="F942" s="6" t="s">
        <v>142</v>
      </c>
      <c r="G942" t="s">
        <v>422</v>
      </c>
      <c r="H942" t="s">
        <v>418</v>
      </c>
      <c r="I942" t="s">
        <v>143</v>
      </c>
      <c r="J942" s="140">
        <v>1082224658</v>
      </c>
      <c r="K942" s="140">
        <v>1000220198</v>
      </c>
      <c r="L942" s="140">
        <v>1034710224.72</v>
      </c>
      <c r="M942" s="142">
        <v>8.1999999999999993</v>
      </c>
    </row>
    <row r="943" spans="2:13">
      <c r="B943" s="139" t="s">
        <v>148</v>
      </c>
      <c r="C943" t="s">
        <v>381</v>
      </c>
      <c r="D943" s="23"/>
      <c r="E943" s="6" t="s">
        <v>141</v>
      </c>
      <c r="F943" s="6" t="s">
        <v>142</v>
      </c>
      <c r="G943" t="s">
        <v>423</v>
      </c>
      <c r="H943" t="s">
        <v>418</v>
      </c>
      <c r="I943" t="s">
        <v>143</v>
      </c>
      <c r="J943" s="140">
        <v>1082224658</v>
      </c>
      <c r="K943" s="140">
        <v>1000220198</v>
      </c>
      <c r="L943" s="140">
        <v>1034710224.72</v>
      </c>
      <c r="M943" s="142">
        <v>8.1999999999999993</v>
      </c>
    </row>
    <row r="944" spans="2:13">
      <c r="B944" s="139" t="s">
        <v>148</v>
      </c>
      <c r="C944" t="s">
        <v>381</v>
      </c>
      <c r="D944" s="23"/>
      <c r="E944" s="6" t="s">
        <v>141</v>
      </c>
      <c r="F944" s="6" t="s">
        <v>142</v>
      </c>
      <c r="G944" t="s">
        <v>424</v>
      </c>
      <c r="H944" t="s">
        <v>418</v>
      </c>
      <c r="I944" t="s">
        <v>143</v>
      </c>
      <c r="J944" s="140">
        <v>1082224658</v>
      </c>
      <c r="K944" s="140">
        <v>1000220198</v>
      </c>
      <c r="L944" s="140">
        <v>1034710224.72</v>
      </c>
      <c r="M944" s="142">
        <v>8.1999999999999993</v>
      </c>
    </row>
    <row r="945" spans="2:13">
      <c r="B945" s="139" t="s">
        <v>148</v>
      </c>
      <c r="C945" t="s">
        <v>381</v>
      </c>
      <c r="D945" s="23"/>
      <c r="E945" s="6" t="s">
        <v>141</v>
      </c>
      <c r="F945" s="6" t="s">
        <v>142</v>
      </c>
      <c r="G945" t="s">
        <v>425</v>
      </c>
      <c r="H945" t="s">
        <v>418</v>
      </c>
      <c r="I945" t="s">
        <v>143</v>
      </c>
      <c r="J945" s="140">
        <v>1082224658</v>
      </c>
      <c r="K945" s="140">
        <v>1000220198</v>
      </c>
      <c r="L945" s="140">
        <v>1034710224.72</v>
      </c>
      <c r="M945" s="142">
        <v>8.1999999999999993</v>
      </c>
    </row>
    <row r="946" spans="2:13">
      <c r="B946" s="139" t="s">
        <v>148</v>
      </c>
      <c r="C946" t="s">
        <v>381</v>
      </c>
      <c r="D946" s="23"/>
      <c r="E946" s="6" t="s">
        <v>141</v>
      </c>
      <c r="F946" s="6" t="s">
        <v>142</v>
      </c>
      <c r="G946" t="s">
        <v>426</v>
      </c>
      <c r="H946" t="s">
        <v>418</v>
      </c>
      <c r="I946" t="s">
        <v>143</v>
      </c>
      <c r="J946" s="140">
        <v>1082224658</v>
      </c>
      <c r="K946" s="140">
        <v>1000220198</v>
      </c>
      <c r="L946" s="140">
        <v>1034710224.72</v>
      </c>
      <c r="M946" s="142">
        <v>8.1999999999999993</v>
      </c>
    </row>
    <row r="947" spans="2:13">
      <c r="B947" s="139" t="s">
        <v>148</v>
      </c>
      <c r="C947" t="s">
        <v>381</v>
      </c>
      <c r="D947" s="23"/>
      <c r="E947" s="6" t="s">
        <v>141</v>
      </c>
      <c r="F947" s="6" t="s">
        <v>142</v>
      </c>
      <c r="G947" t="s">
        <v>427</v>
      </c>
      <c r="H947" t="s">
        <v>418</v>
      </c>
      <c r="I947" t="s">
        <v>143</v>
      </c>
      <c r="J947" s="140">
        <v>1082224658</v>
      </c>
      <c r="K947" s="140">
        <v>1000220198</v>
      </c>
      <c r="L947" s="140">
        <v>1034710224.72</v>
      </c>
      <c r="M947" s="142">
        <v>8.1999999999999993</v>
      </c>
    </row>
    <row r="948" spans="2:13">
      <c r="B948" s="139" t="s">
        <v>148</v>
      </c>
      <c r="C948" t="s">
        <v>381</v>
      </c>
      <c r="D948" s="23"/>
      <c r="E948" s="6" t="s">
        <v>141</v>
      </c>
      <c r="F948" s="6" t="s">
        <v>142</v>
      </c>
      <c r="G948" t="s">
        <v>428</v>
      </c>
      <c r="H948" t="s">
        <v>429</v>
      </c>
      <c r="I948" t="s">
        <v>143</v>
      </c>
      <c r="J948" s="140">
        <v>554147944</v>
      </c>
      <c r="K948" s="140">
        <v>522892383</v>
      </c>
      <c r="L948" s="140">
        <v>510777848.29000002</v>
      </c>
      <c r="M948" s="142">
        <v>8</v>
      </c>
    </row>
    <row r="949" spans="2:13">
      <c r="B949" s="139" t="s">
        <v>148</v>
      </c>
      <c r="C949" t="s">
        <v>381</v>
      </c>
      <c r="D949" s="23"/>
      <c r="E949" s="6" t="s">
        <v>141</v>
      </c>
      <c r="F949" s="6" t="s">
        <v>142</v>
      </c>
      <c r="G949" t="s">
        <v>430</v>
      </c>
      <c r="H949" t="s">
        <v>429</v>
      </c>
      <c r="I949" t="s">
        <v>143</v>
      </c>
      <c r="J949" s="140">
        <v>554147944</v>
      </c>
      <c r="K949" s="140">
        <v>522892383</v>
      </c>
      <c r="L949" s="140">
        <v>510777848.29000002</v>
      </c>
      <c r="M949" s="142">
        <v>8</v>
      </c>
    </row>
    <row r="950" spans="2:13">
      <c r="B950" s="139" t="s">
        <v>148</v>
      </c>
      <c r="C950" t="s">
        <v>381</v>
      </c>
      <c r="D950" s="23"/>
      <c r="E950" s="6" t="s">
        <v>141</v>
      </c>
      <c r="F950" s="6" t="s">
        <v>142</v>
      </c>
      <c r="G950" t="s">
        <v>431</v>
      </c>
      <c r="H950" t="s">
        <v>429</v>
      </c>
      <c r="I950" t="s">
        <v>143</v>
      </c>
      <c r="J950" s="140">
        <v>554147944</v>
      </c>
      <c r="K950" s="140">
        <v>522892383</v>
      </c>
      <c r="L950" s="140">
        <v>510777848.29000002</v>
      </c>
      <c r="M950" s="142">
        <v>8</v>
      </c>
    </row>
    <row r="951" spans="2:13">
      <c r="B951" s="139" t="s">
        <v>148</v>
      </c>
      <c r="C951" t="s">
        <v>381</v>
      </c>
      <c r="D951" s="23"/>
      <c r="E951" s="6" t="s">
        <v>141</v>
      </c>
      <c r="F951" s="6" t="s">
        <v>142</v>
      </c>
      <c r="G951" t="s">
        <v>432</v>
      </c>
      <c r="H951" t="s">
        <v>429</v>
      </c>
      <c r="I951" t="s">
        <v>143</v>
      </c>
      <c r="J951" s="140">
        <v>554147944</v>
      </c>
      <c r="K951" s="140">
        <v>522892383</v>
      </c>
      <c r="L951" s="140">
        <v>510777848.29000002</v>
      </c>
      <c r="M951" s="142">
        <v>8</v>
      </c>
    </row>
    <row r="952" spans="2:13">
      <c r="B952" s="139" t="s">
        <v>148</v>
      </c>
      <c r="C952" t="s">
        <v>381</v>
      </c>
      <c r="D952" s="23"/>
      <c r="E952" s="6" t="s">
        <v>141</v>
      </c>
      <c r="F952" s="6" t="s">
        <v>142</v>
      </c>
      <c r="G952" t="s">
        <v>433</v>
      </c>
      <c r="H952" t="s">
        <v>429</v>
      </c>
      <c r="I952" t="s">
        <v>143</v>
      </c>
      <c r="J952" s="140">
        <v>554147944</v>
      </c>
      <c r="K952" s="140">
        <v>522892383</v>
      </c>
      <c r="L952" s="140">
        <v>510777848.29000002</v>
      </c>
      <c r="M952" s="142">
        <v>8</v>
      </c>
    </row>
    <row r="953" spans="2:13">
      <c r="B953" s="139" t="s">
        <v>148</v>
      </c>
      <c r="C953" t="s">
        <v>381</v>
      </c>
      <c r="D953" s="23"/>
      <c r="E953" s="6" t="s">
        <v>141</v>
      </c>
      <c r="F953" s="6" t="s">
        <v>142</v>
      </c>
      <c r="G953" t="s">
        <v>434</v>
      </c>
      <c r="H953" t="s">
        <v>429</v>
      </c>
      <c r="I953" t="s">
        <v>143</v>
      </c>
      <c r="J953" s="140">
        <v>554147944</v>
      </c>
      <c r="K953" s="140">
        <v>522892383</v>
      </c>
      <c r="L953" s="140">
        <v>510777848.29000002</v>
      </c>
      <c r="M953" s="142">
        <v>8</v>
      </c>
    </row>
    <row r="954" spans="2:13">
      <c r="B954" s="139" t="s">
        <v>148</v>
      </c>
      <c r="C954" t="s">
        <v>381</v>
      </c>
      <c r="D954" s="23"/>
      <c r="E954" s="6" t="s">
        <v>141</v>
      </c>
      <c r="F954" s="6" t="s">
        <v>142</v>
      </c>
      <c r="G954" t="s">
        <v>434</v>
      </c>
      <c r="H954" t="s">
        <v>429</v>
      </c>
      <c r="I954" t="s">
        <v>143</v>
      </c>
      <c r="J954" s="140">
        <v>554147944</v>
      </c>
      <c r="K954" s="140">
        <v>522892383</v>
      </c>
      <c r="L954" s="140">
        <v>510777848.29000002</v>
      </c>
      <c r="M954" s="142">
        <v>8</v>
      </c>
    </row>
    <row r="955" spans="2:13">
      <c r="B955" s="139" t="s">
        <v>148</v>
      </c>
      <c r="C955" t="s">
        <v>381</v>
      </c>
      <c r="D955" s="23"/>
      <c r="E955" s="6" t="s">
        <v>141</v>
      </c>
      <c r="F955" s="6" t="s">
        <v>142</v>
      </c>
      <c r="G955" t="s">
        <v>435</v>
      </c>
      <c r="H955" t="s">
        <v>429</v>
      </c>
      <c r="I955" t="s">
        <v>143</v>
      </c>
      <c r="J955" s="140">
        <v>554147944</v>
      </c>
      <c r="K955" s="140">
        <v>522892383</v>
      </c>
      <c r="L955" s="140">
        <v>510777848.29000002</v>
      </c>
      <c r="M955" s="142">
        <v>8</v>
      </c>
    </row>
    <row r="956" spans="2:13">
      <c r="B956" s="139" t="s">
        <v>148</v>
      </c>
      <c r="C956" t="s">
        <v>381</v>
      </c>
      <c r="D956" s="23"/>
      <c r="E956" s="6" t="s">
        <v>141</v>
      </c>
      <c r="F956" s="6" t="s">
        <v>142</v>
      </c>
      <c r="G956" t="s">
        <v>436</v>
      </c>
      <c r="H956" t="s">
        <v>429</v>
      </c>
      <c r="I956" t="s">
        <v>143</v>
      </c>
      <c r="J956" s="140">
        <v>554147944</v>
      </c>
      <c r="K956" s="140">
        <v>522892383</v>
      </c>
      <c r="L956" s="140">
        <v>510777848.29000002</v>
      </c>
      <c r="M956" s="142">
        <v>8</v>
      </c>
    </row>
    <row r="957" spans="2:13">
      <c r="B957" s="139" t="s">
        <v>148</v>
      </c>
      <c r="C957" t="s">
        <v>381</v>
      </c>
      <c r="D957" s="23"/>
      <c r="E957" s="6" t="s">
        <v>141</v>
      </c>
      <c r="F957" s="6" t="s">
        <v>142</v>
      </c>
      <c r="G957" t="s">
        <v>437</v>
      </c>
      <c r="H957" t="s">
        <v>429</v>
      </c>
      <c r="I957" t="s">
        <v>143</v>
      </c>
      <c r="J957" s="140">
        <v>554147944</v>
      </c>
      <c r="K957" s="140">
        <v>522892383</v>
      </c>
      <c r="L957" s="140">
        <v>510777848.29000002</v>
      </c>
      <c r="M957" s="142">
        <v>8</v>
      </c>
    </row>
    <row r="958" spans="2:13">
      <c r="B958" s="139" t="s">
        <v>148</v>
      </c>
      <c r="C958" t="s">
        <v>381</v>
      </c>
      <c r="D958" s="23"/>
      <c r="E958" s="6" t="s">
        <v>141</v>
      </c>
      <c r="F958" s="6" t="s">
        <v>142</v>
      </c>
      <c r="G958" t="s">
        <v>438</v>
      </c>
      <c r="H958" t="s">
        <v>439</v>
      </c>
      <c r="I958" t="s">
        <v>143</v>
      </c>
      <c r="J958" s="140">
        <v>1126508218</v>
      </c>
      <c r="K958" s="140">
        <v>1013319965</v>
      </c>
      <c r="L958" s="140">
        <v>1035358756.27</v>
      </c>
      <c r="M958" s="142">
        <v>8.35</v>
      </c>
    </row>
    <row r="959" spans="2:13">
      <c r="B959" s="139" t="s">
        <v>148</v>
      </c>
      <c r="C959" t="s">
        <v>381</v>
      </c>
      <c r="D959" s="23"/>
      <c r="E959" s="6" t="s">
        <v>141</v>
      </c>
      <c r="F959" s="6" t="s">
        <v>142</v>
      </c>
      <c r="G959" t="s">
        <v>440</v>
      </c>
      <c r="H959" t="s">
        <v>439</v>
      </c>
      <c r="I959" t="s">
        <v>143</v>
      </c>
      <c r="J959" s="140">
        <v>1126508218</v>
      </c>
      <c r="K959" s="140">
        <v>1013319965</v>
      </c>
      <c r="L959" s="140">
        <v>1035358756.27</v>
      </c>
      <c r="M959" s="142">
        <v>8.35</v>
      </c>
    </row>
    <row r="960" spans="2:13">
      <c r="B960" s="139" t="s">
        <v>148</v>
      </c>
      <c r="C960" t="s">
        <v>381</v>
      </c>
      <c r="D960" s="23"/>
      <c r="E960" s="6" t="s">
        <v>141</v>
      </c>
      <c r="F960" s="6" t="s">
        <v>142</v>
      </c>
      <c r="G960" t="s">
        <v>441</v>
      </c>
      <c r="H960" t="s">
        <v>439</v>
      </c>
      <c r="I960" t="s">
        <v>143</v>
      </c>
      <c r="J960" s="140">
        <v>1126508218</v>
      </c>
      <c r="K960" s="140">
        <v>1013319965</v>
      </c>
      <c r="L960" s="140">
        <v>1035358756.27</v>
      </c>
      <c r="M960" s="142">
        <v>8.35</v>
      </c>
    </row>
    <row r="961" spans="2:13">
      <c r="B961" s="139" t="s">
        <v>148</v>
      </c>
      <c r="C961" t="s">
        <v>381</v>
      </c>
      <c r="D961" s="23"/>
      <c r="E961" s="6" t="s">
        <v>141</v>
      </c>
      <c r="F961" s="6" t="s">
        <v>142</v>
      </c>
      <c r="G961" t="s">
        <v>442</v>
      </c>
      <c r="H961" t="s">
        <v>439</v>
      </c>
      <c r="I961" t="s">
        <v>143</v>
      </c>
      <c r="J961" s="140">
        <v>1126508218</v>
      </c>
      <c r="K961" s="140">
        <v>1013319965</v>
      </c>
      <c r="L961" s="140">
        <v>1035358756.27</v>
      </c>
      <c r="M961" s="142">
        <v>8.35</v>
      </c>
    </row>
    <row r="962" spans="2:13">
      <c r="B962" s="139" t="s">
        <v>148</v>
      </c>
      <c r="C962" t="s">
        <v>381</v>
      </c>
      <c r="D962" s="23"/>
      <c r="E962" s="6" t="s">
        <v>141</v>
      </c>
      <c r="F962" s="6" t="s">
        <v>142</v>
      </c>
      <c r="G962" t="s">
        <v>443</v>
      </c>
      <c r="H962" t="s">
        <v>439</v>
      </c>
      <c r="I962" t="s">
        <v>143</v>
      </c>
      <c r="J962" s="140">
        <v>1126508218</v>
      </c>
      <c r="K962" s="140">
        <v>1013319965</v>
      </c>
      <c r="L962" s="140">
        <v>1035358756.27</v>
      </c>
      <c r="M962" s="142">
        <v>8.35</v>
      </c>
    </row>
    <row r="963" spans="2:13">
      <c r="B963" s="139" t="s">
        <v>148</v>
      </c>
      <c r="C963" t="s">
        <v>381</v>
      </c>
      <c r="D963" s="23"/>
      <c r="E963" s="6" t="s">
        <v>141</v>
      </c>
      <c r="F963" s="6" t="s">
        <v>142</v>
      </c>
      <c r="G963" t="s">
        <v>444</v>
      </c>
      <c r="H963" t="s">
        <v>439</v>
      </c>
      <c r="I963" t="s">
        <v>143</v>
      </c>
      <c r="J963" s="140">
        <v>1126508218</v>
      </c>
      <c r="K963" s="140">
        <v>1013319965</v>
      </c>
      <c r="L963" s="140">
        <v>1035358756.27</v>
      </c>
      <c r="M963" s="142">
        <v>8.35</v>
      </c>
    </row>
    <row r="964" spans="2:13">
      <c r="B964" s="139" t="s">
        <v>148</v>
      </c>
      <c r="C964" t="s">
        <v>381</v>
      </c>
      <c r="D964" s="23"/>
      <c r="E964" s="6" t="s">
        <v>141</v>
      </c>
      <c r="F964" s="6" t="s">
        <v>142</v>
      </c>
      <c r="G964" t="s">
        <v>445</v>
      </c>
      <c r="H964" t="s">
        <v>439</v>
      </c>
      <c r="I964" t="s">
        <v>143</v>
      </c>
      <c r="J964" s="140">
        <v>1126508218</v>
      </c>
      <c r="K964" s="140">
        <v>1013319965</v>
      </c>
      <c r="L964" s="140">
        <v>1035358756.27</v>
      </c>
      <c r="M964" s="142">
        <v>8.35</v>
      </c>
    </row>
    <row r="965" spans="2:13">
      <c r="B965" s="139" t="s">
        <v>148</v>
      </c>
      <c r="C965" t="s">
        <v>381</v>
      </c>
      <c r="D965" s="23"/>
      <c r="E965" s="6" t="s">
        <v>141</v>
      </c>
      <c r="F965" s="6" t="s">
        <v>142</v>
      </c>
      <c r="G965" t="s">
        <v>445</v>
      </c>
      <c r="H965" t="s">
        <v>439</v>
      </c>
      <c r="I965" t="s">
        <v>143</v>
      </c>
      <c r="J965" s="140">
        <v>1126508218</v>
      </c>
      <c r="K965" s="140">
        <v>1013319965</v>
      </c>
      <c r="L965" s="140">
        <v>1035358756.27</v>
      </c>
      <c r="M965" s="142">
        <v>8.35</v>
      </c>
    </row>
    <row r="966" spans="2:13">
      <c r="B966" s="139" t="s">
        <v>148</v>
      </c>
      <c r="C966" t="s">
        <v>381</v>
      </c>
      <c r="D966" s="23"/>
      <c r="E966" s="6" t="s">
        <v>141</v>
      </c>
      <c r="F966" s="6" t="s">
        <v>142</v>
      </c>
      <c r="G966" t="s">
        <v>446</v>
      </c>
      <c r="H966" t="s">
        <v>439</v>
      </c>
      <c r="I966" t="s">
        <v>143</v>
      </c>
      <c r="J966" s="140">
        <v>1126508218</v>
      </c>
      <c r="K966" s="140">
        <v>1013319965</v>
      </c>
      <c r="L966" s="140">
        <v>1035358756.27</v>
      </c>
      <c r="M966" s="142">
        <v>8.35</v>
      </c>
    </row>
    <row r="967" spans="2:13">
      <c r="B967" s="139" t="s">
        <v>148</v>
      </c>
      <c r="C967" t="s">
        <v>381</v>
      </c>
      <c r="D967" s="23"/>
      <c r="E967" s="6" t="s">
        <v>141</v>
      </c>
      <c r="F967" s="6" t="s">
        <v>142</v>
      </c>
      <c r="G967" t="s">
        <v>447</v>
      </c>
      <c r="H967" t="s">
        <v>439</v>
      </c>
      <c r="I967" t="s">
        <v>143</v>
      </c>
      <c r="J967" s="140">
        <v>1126508218</v>
      </c>
      <c r="K967" s="140">
        <v>1013319965</v>
      </c>
      <c r="L967" s="140">
        <v>1035358756.27</v>
      </c>
      <c r="M967" s="142">
        <v>8.35</v>
      </c>
    </row>
    <row r="968" spans="2:13">
      <c r="B968" s="139" t="s">
        <v>148</v>
      </c>
      <c r="C968" t="s">
        <v>381</v>
      </c>
      <c r="D968" s="23"/>
      <c r="E968" s="6" t="s">
        <v>141</v>
      </c>
      <c r="F968" s="6" t="s">
        <v>142</v>
      </c>
      <c r="G968" t="s">
        <v>623</v>
      </c>
      <c r="H968" t="s">
        <v>624</v>
      </c>
      <c r="I968" t="s">
        <v>143</v>
      </c>
      <c r="J968" s="140">
        <v>598654546</v>
      </c>
      <c r="K968" s="140">
        <v>569167430</v>
      </c>
      <c r="L968" s="140">
        <v>575182885.63999999</v>
      </c>
      <c r="M968" s="142">
        <v>8.6999999999999993</v>
      </c>
    </row>
    <row r="969" spans="2:13">
      <c r="B969" s="139" t="s">
        <v>148</v>
      </c>
      <c r="C969" t="s">
        <v>381</v>
      </c>
      <c r="D969" s="23"/>
      <c r="E969" s="6" t="s">
        <v>141</v>
      </c>
      <c r="F969" s="6" t="s">
        <v>142</v>
      </c>
      <c r="G969" t="s">
        <v>625</v>
      </c>
      <c r="H969" t="s">
        <v>624</v>
      </c>
      <c r="I969" t="s">
        <v>143</v>
      </c>
      <c r="J969" s="140">
        <v>598654546</v>
      </c>
      <c r="K969" s="140">
        <v>569167430</v>
      </c>
      <c r="L969" s="140">
        <v>575182885.63999999</v>
      </c>
      <c r="M969" s="142">
        <v>8.6999999999999993</v>
      </c>
    </row>
    <row r="970" spans="2:13">
      <c r="B970" s="139" t="s">
        <v>148</v>
      </c>
      <c r="C970" t="s">
        <v>448</v>
      </c>
      <c r="D970" s="23" t="s">
        <v>514</v>
      </c>
      <c r="E970" s="6" t="s">
        <v>141</v>
      </c>
      <c r="F970" s="6" t="s">
        <v>142</v>
      </c>
      <c r="G970" t="s">
        <v>449</v>
      </c>
      <c r="H970" t="s">
        <v>450</v>
      </c>
      <c r="I970" t="s">
        <v>143</v>
      </c>
      <c r="J970" s="140">
        <v>1134879452</v>
      </c>
      <c r="K970" s="140">
        <v>1000249315</v>
      </c>
      <c r="L970" s="140">
        <v>1022701914.78</v>
      </c>
      <c r="M970" s="142">
        <v>9.1</v>
      </c>
    </row>
    <row r="971" spans="2:13">
      <c r="B971" s="139" t="s">
        <v>148</v>
      </c>
      <c r="C971" t="s">
        <v>448</v>
      </c>
      <c r="D971" s="23" t="s">
        <v>514</v>
      </c>
      <c r="E971" s="6" t="s">
        <v>141</v>
      </c>
      <c r="F971" s="6" t="s">
        <v>142</v>
      </c>
      <c r="G971" t="s">
        <v>451</v>
      </c>
      <c r="H971" t="s">
        <v>450</v>
      </c>
      <c r="I971" t="s">
        <v>143</v>
      </c>
      <c r="J971" s="140">
        <v>1134879452</v>
      </c>
      <c r="K971" s="140">
        <v>1000249315</v>
      </c>
      <c r="L971" s="140">
        <v>1022701914.78</v>
      </c>
      <c r="M971" s="142">
        <v>9.1</v>
      </c>
    </row>
    <row r="972" spans="2:13">
      <c r="B972" s="139" t="s">
        <v>148</v>
      </c>
      <c r="C972" t="s">
        <v>448</v>
      </c>
      <c r="D972" s="23" t="s">
        <v>514</v>
      </c>
      <c r="E972" s="6" t="s">
        <v>141</v>
      </c>
      <c r="F972" s="6" t="s">
        <v>142</v>
      </c>
      <c r="G972" t="s">
        <v>452</v>
      </c>
      <c r="H972" t="s">
        <v>453</v>
      </c>
      <c r="I972" t="s">
        <v>143</v>
      </c>
      <c r="J972" s="140">
        <v>1088742466</v>
      </c>
      <c r="K972" s="140">
        <v>1000241803</v>
      </c>
      <c r="L972" s="140">
        <v>1022061994.55</v>
      </c>
      <c r="M972" s="142">
        <v>8.85</v>
      </c>
    </row>
    <row r="973" spans="2:13">
      <c r="B973" s="139" t="s">
        <v>148</v>
      </c>
      <c r="C973" t="s">
        <v>448</v>
      </c>
      <c r="D973" s="23" t="s">
        <v>514</v>
      </c>
      <c r="E973" s="6" t="s">
        <v>141</v>
      </c>
      <c r="F973" s="6" t="s">
        <v>142</v>
      </c>
      <c r="G973" t="s">
        <v>454</v>
      </c>
      <c r="H973" t="s">
        <v>453</v>
      </c>
      <c r="I973" t="s">
        <v>143</v>
      </c>
      <c r="J973" s="140">
        <v>1088742466</v>
      </c>
      <c r="K973" s="140">
        <v>1000241803</v>
      </c>
      <c r="L973" s="140">
        <v>1022061994.55</v>
      </c>
      <c r="M973" s="142">
        <v>8.85</v>
      </c>
    </row>
    <row r="974" spans="2:13">
      <c r="B974" s="139" t="s">
        <v>148</v>
      </c>
      <c r="C974" t="s">
        <v>448</v>
      </c>
      <c r="D974" s="23" t="s">
        <v>514</v>
      </c>
      <c r="E974" s="6" t="s">
        <v>141</v>
      </c>
      <c r="F974" s="6" t="s">
        <v>142</v>
      </c>
      <c r="G974" t="s">
        <v>455</v>
      </c>
      <c r="H974" t="s">
        <v>453</v>
      </c>
      <c r="I974" t="s">
        <v>143</v>
      </c>
      <c r="J974" s="140">
        <v>1088742466</v>
      </c>
      <c r="K974" s="140">
        <v>1000241803</v>
      </c>
      <c r="L974" s="140">
        <v>1022061994.55</v>
      </c>
      <c r="M974" s="142">
        <v>8.85</v>
      </c>
    </row>
    <row r="975" spans="2:13">
      <c r="B975" s="139" t="s">
        <v>148</v>
      </c>
      <c r="C975" t="s">
        <v>448</v>
      </c>
      <c r="D975" s="23" t="s">
        <v>514</v>
      </c>
      <c r="E975" s="6" t="s">
        <v>141</v>
      </c>
      <c r="F975" s="6" t="s">
        <v>142</v>
      </c>
      <c r="G975" t="s">
        <v>456</v>
      </c>
      <c r="H975" t="s">
        <v>453</v>
      </c>
      <c r="I975" t="s">
        <v>143</v>
      </c>
      <c r="J975" s="140">
        <v>1088742466</v>
      </c>
      <c r="K975" s="140">
        <v>1000241803</v>
      </c>
      <c r="L975" s="140">
        <v>1022061994.55</v>
      </c>
      <c r="M975" s="142">
        <v>8.85</v>
      </c>
    </row>
    <row r="976" spans="2:13">
      <c r="B976" s="139" t="s">
        <v>148</v>
      </c>
      <c r="C976" t="s">
        <v>448</v>
      </c>
      <c r="D976" s="23" t="s">
        <v>514</v>
      </c>
      <c r="E976" s="6" t="s">
        <v>141</v>
      </c>
      <c r="F976" s="6" t="s">
        <v>142</v>
      </c>
      <c r="G976" t="s">
        <v>457</v>
      </c>
      <c r="H976" t="s">
        <v>453</v>
      </c>
      <c r="I976" t="s">
        <v>143</v>
      </c>
      <c r="J976" s="140">
        <v>1088742466</v>
      </c>
      <c r="K976" s="140">
        <v>1000241803</v>
      </c>
      <c r="L976" s="140">
        <v>1022061994.55</v>
      </c>
      <c r="M976" s="142">
        <v>8.85</v>
      </c>
    </row>
    <row r="977" spans="2:13">
      <c r="B977" s="139" t="s">
        <v>148</v>
      </c>
      <c r="C977" t="s">
        <v>448</v>
      </c>
      <c r="D977" s="23" t="s">
        <v>514</v>
      </c>
      <c r="E977" s="6" t="s">
        <v>141</v>
      </c>
      <c r="F977" s="6" t="s">
        <v>142</v>
      </c>
      <c r="G977" t="s">
        <v>458</v>
      </c>
      <c r="H977" t="s">
        <v>453</v>
      </c>
      <c r="I977" t="s">
        <v>143</v>
      </c>
      <c r="J977" s="140">
        <v>1088742466</v>
      </c>
      <c r="K977" s="140">
        <v>1000241803</v>
      </c>
      <c r="L977" s="140">
        <v>1022061994.55</v>
      </c>
      <c r="M977" s="142">
        <v>8.85</v>
      </c>
    </row>
    <row r="978" spans="2:13">
      <c r="B978" s="139" t="s">
        <v>148</v>
      </c>
      <c r="C978" t="s">
        <v>448</v>
      </c>
      <c r="D978" s="23" t="s">
        <v>514</v>
      </c>
      <c r="E978" s="6" t="s">
        <v>141</v>
      </c>
      <c r="F978" s="6" t="s">
        <v>142</v>
      </c>
      <c r="G978" t="s">
        <v>459</v>
      </c>
      <c r="H978" t="s">
        <v>453</v>
      </c>
      <c r="I978" t="s">
        <v>143</v>
      </c>
      <c r="J978" s="140">
        <v>1088742466</v>
      </c>
      <c r="K978" s="140">
        <v>1000241803</v>
      </c>
      <c r="L978" s="140">
        <v>1022061994.55</v>
      </c>
      <c r="M978" s="142">
        <v>8.85</v>
      </c>
    </row>
    <row r="979" spans="2:13">
      <c r="B979" s="139" t="s">
        <v>148</v>
      </c>
      <c r="C979" t="s">
        <v>448</v>
      </c>
      <c r="D979" s="23" t="s">
        <v>514</v>
      </c>
      <c r="E979" s="6" t="s">
        <v>141</v>
      </c>
      <c r="F979" s="6" t="s">
        <v>142</v>
      </c>
      <c r="G979" t="s">
        <v>460</v>
      </c>
      <c r="H979" t="s">
        <v>453</v>
      </c>
      <c r="I979" t="s">
        <v>143</v>
      </c>
      <c r="J979" s="140">
        <v>1088742466</v>
      </c>
      <c r="K979" s="140">
        <v>1000241803</v>
      </c>
      <c r="L979" s="140">
        <v>1022061994.55</v>
      </c>
      <c r="M979" s="142">
        <v>8.85</v>
      </c>
    </row>
    <row r="980" spans="2:13">
      <c r="B980" s="139" t="s">
        <v>148</v>
      </c>
      <c r="C980" t="s">
        <v>448</v>
      </c>
      <c r="D980" s="23" t="s">
        <v>514</v>
      </c>
      <c r="E980" s="6" t="s">
        <v>141</v>
      </c>
      <c r="F980" s="6" t="s">
        <v>142</v>
      </c>
      <c r="G980" t="s">
        <v>461</v>
      </c>
      <c r="H980" t="s">
        <v>453</v>
      </c>
      <c r="I980" t="s">
        <v>143</v>
      </c>
      <c r="J980" s="140">
        <v>1088742466</v>
      </c>
      <c r="K980" s="140">
        <v>1000241803</v>
      </c>
      <c r="L980" s="140">
        <v>1022061994.55</v>
      </c>
      <c r="M980" s="142">
        <v>8.85</v>
      </c>
    </row>
    <row r="981" spans="2:13">
      <c r="B981" s="139" t="s">
        <v>148</v>
      </c>
      <c r="C981" t="s">
        <v>448</v>
      </c>
      <c r="D981" s="23" t="s">
        <v>514</v>
      </c>
      <c r="E981" s="6" t="s">
        <v>141</v>
      </c>
      <c r="F981" s="6" t="s">
        <v>142</v>
      </c>
      <c r="G981" t="s">
        <v>462</v>
      </c>
      <c r="H981" t="s">
        <v>453</v>
      </c>
      <c r="I981" t="s">
        <v>143</v>
      </c>
      <c r="J981" s="140">
        <v>1088742466</v>
      </c>
      <c r="K981" s="140">
        <v>1000241803</v>
      </c>
      <c r="L981" s="140">
        <v>1022061994.55</v>
      </c>
      <c r="M981" s="142">
        <v>8.85</v>
      </c>
    </row>
    <row r="982" spans="2:13">
      <c r="B982" s="139" t="s">
        <v>148</v>
      </c>
      <c r="C982" t="s">
        <v>448</v>
      </c>
      <c r="D982" s="23" t="s">
        <v>514</v>
      </c>
      <c r="E982" s="6" t="s">
        <v>141</v>
      </c>
      <c r="F982" s="6" t="s">
        <v>142</v>
      </c>
      <c r="G982" t="s">
        <v>463</v>
      </c>
      <c r="H982" t="s">
        <v>464</v>
      </c>
      <c r="I982" t="s">
        <v>143</v>
      </c>
      <c r="J982" s="140">
        <v>437435615</v>
      </c>
      <c r="K982" s="140">
        <v>401575461</v>
      </c>
      <c r="L982" s="140">
        <v>401575989.74000001</v>
      </c>
      <c r="M982" s="142">
        <v>8</v>
      </c>
    </row>
    <row r="983" spans="2:13">
      <c r="B983" s="139" t="s">
        <v>148</v>
      </c>
      <c r="C983" t="s">
        <v>448</v>
      </c>
      <c r="D983" s="23" t="s">
        <v>514</v>
      </c>
      <c r="E983" s="6" t="s">
        <v>141</v>
      </c>
      <c r="F983" s="6" t="s">
        <v>142</v>
      </c>
      <c r="G983" t="s">
        <v>465</v>
      </c>
      <c r="H983" t="s">
        <v>466</v>
      </c>
      <c r="I983" t="s">
        <v>143</v>
      </c>
      <c r="J983" s="140">
        <v>425819181</v>
      </c>
      <c r="K983" s="140">
        <v>400338728</v>
      </c>
      <c r="L983" s="140">
        <v>400423667.14999998</v>
      </c>
      <c r="M983" s="142">
        <v>7.75</v>
      </c>
    </row>
    <row r="984" spans="2:13">
      <c r="B984" s="139" t="s">
        <v>148</v>
      </c>
      <c r="C984" t="s">
        <v>448</v>
      </c>
      <c r="D984" s="23" t="s">
        <v>514</v>
      </c>
      <c r="E984" s="6" t="s">
        <v>141</v>
      </c>
      <c r="F984" s="6" t="s">
        <v>142</v>
      </c>
      <c r="G984" t="s">
        <v>467</v>
      </c>
      <c r="H984" t="s">
        <v>468</v>
      </c>
      <c r="I984" t="s">
        <v>143</v>
      </c>
      <c r="J984" s="140">
        <v>1164999999</v>
      </c>
      <c r="K984" s="140">
        <v>1028859376</v>
      </c>
      <c r="L984" s="140">
        <v>1050536219.74</v>
      </c>
      <c r="M984" s="142">
        <v>8.25</v>
      </c>
    </row>
    <row r="985" spans="2:13">
      <c r="B985" s="139" t="s">
        <v>148</v>
      </c>
      <c r="C985" t="s">
        <v>448</v>
      </c>
      <c r="D985" s="23" t="s">
        <v>514</v>
      </c>
      <c r="E985" s="6" t="s">
        <v>141</v>
      </c>
      <c r="F985" s="6" t="s">
        <v>142</v>
      </c>
      <c r="G985" t="s">
        <v>469</v>
      </c>
      <c r="H985" t="s">
        <v>468</v>
      </c>
      <c r="I985" t="s">
        <v>143</v>
      </c>
      <c r="J985" s="140">
        <v>1164999999</v>
      </c>
      <c r="K985" s="140">
        <v>1028859376</v>
      </c>
      <c r="L985" s="140">
        <v>1050536219.74</v>
      </c>
      <c r="M985" s="142">
        <v>8.25</v>
      </c>
    </row>
    <row r="986" spans="2:13">
      <c r="B986" s="139" t="s">
        <v>148</v>
      </c>
      <c r="C986" t="s">
        <v>448</v>
      </c>
      <c r="D986" s="23" t="s">
        <v>514</v>
      </c>
      <c r="E986" s="6" t="s">
        <v>141</v>
      </c>
      <c r="F986" s="6" t="s">
        <v>142</v>
      </c>
      <c r="G986" t="s">
        <v>470</v>
      </c>
      <c r="H986" t="s">
        <v>468</v>
      </c>
      <c r="I986" t="s">
        <v>143</v>
      </c>
      <c r="J986" s="140">
        <v>1164999999</v>
      </c>
      <c r="K986" s="140">
        <v>1028859376</v>
      </c>
      <c r="L986" s="140">
        <v>1050536219.74</v>
      </c>
      <c r="M986" s="142">
        <v>8.25</v>
      </c>
    </row>
    <row r="987" spans="2:13">
      <c r="B987" s="139" t="s">
        <v>148</v>
      </c>
      <c r="C987" t="s">
        <v>448</v>
      </c>
      <c r="D987" s="23" t="s">
        <v>514</v>
      </c>
      <c r="E987" s="6" t="s">
        <v>141</v>
      </c>
      <c r="F987" s="6" t="s">
        <v>142</v>
      </c>
      <c r="G987" t="s">
        <v>471</v>
      </c>
      <c r="H987" t="s">
        <v>468</v>
      </c>
      <c r="I987" t="s">
        <v>143</v>
      </c>
      <c r="J987" s="140">
        <v>1164999999</v>
      </c>
      <c r="K987" s="140">
        <v>1028859376</v>
      </c>
      <c r="L987" s="140">
        <v>1050536219.74</v>
      </c>
      <c r="M987" s="142">
        <v>8.25</v>
      </c>
    </row>
    <row r="988" spans="2:13">
      <c r="B988" s="139" t="s">
        <v>148</v>
      </c>
      <c r="C988" t="s">
        <v>448</v>
      </c>
      <c r="D988" s="23" t="s">
        <v>514</v>
      </c>
      <c r="E988" s="6" t="s">
        <v>141</v>
      </c>
      <c r="F988" s="6" t="s">
        <v>142</v>
      </c>
      <c r="G988" t="s">
        <v>472</v>
      </c>
      <c r="H988" t="s">
        <v>468</v>
      </c>
      <c r="I988" t="s">
        <v>143</v>
      </c>
      <c r="J988" s="140">
        <v>1164999999</v>
      </c>
      <c r="K988" s="140">
        <v>1028859376</v>
      </c>
      <c r="L988" s="140">
        <v>1050536219.74</v>
      </c>
      <c r="M988" s="142">
        <v>8.25</v>
      </c>
    </row>
    <row r="989" spans="2:13">
      <c r="B989" s="139" t="s">
        <v>148</v>
      </c>
      <c r="C989" t="s">
        <v>448</v>
      </c>
      <c r="D989" s="23" t="s">
        <v>514</v>
      </c>
      <c r="E989" s="6" t="s">
        <v>141</v>
      </c>
      <c r="F989" s="6" t="s">
        <v>142</v>
      </c>
      <c r="G989" t="s">
        <v>473</v>
      </c>
      <c r="H989" t="s">
        <v>468</v>
      </c>
      <c r="I989" t="s">
        <v>143</v>
      </c>
      <c r="J989" s="140">
        <v>1164999999</v>
      </c>
      <c r="K989" s="140">
        <v>1028859376</v>
      </c>
      <c r="L989" s="140">
        <v>1050536219.74</v>
      </c>
      <c r="M989" s="142">
        <v>8.25</v>
      </c>
    </row>
    <row r="990" spans="2:13">
      <c r="B990" s="139" t="s">
        <v>148</v>
      </c>
      <c r="C990" t="s">
        <v>448</v>
      </c>
      <c r="D990" s="23" t="s">
        <v>514</v>
      </c>
      <c r="E990" s="6" t="s">
        <v>141</v>
      </c>
      <c r="F990" s="6" t="s">
        <v>142</v>
      </c>
      <c r="G990" t="s">
        <v>474</v>
      </c>
      <c r="H990" t="s">
        <v>468</v>
      </c>
      <c r="I990" t="s">
        <v>143</v>
      </c>
      <c r="J990" s="140">
        <v>1164999999</v>
      </c>
      <c r="K990" s="140">
        <v>1028859376</v>
      </c>
      <c r="L990" s="140">
        <v>1050536219.74</v>
      </c>
      <c r="M990" s="142">
        <v>8.25</v>
      </c>
    </row>
    <row r="991" spans="2:13">
      <c r="B991" s="139" t="s">
        <v>148</v>
      </c>
      <c r="C991" t="s">
        <v>448</v>
      </c>
      <c r="D991" s="23" t="s">
        <v>514</v>
      </c>
      <c r="E991" s="6" t="s">
        <v>141</v>
      </c>
      <c r="F991" s="6" t="s">
        <v>142</v>
      </c>
      <c r="G991" t="s">
        <v>475</v>
      </c>
      <c r="H991" t="s">
        <v>468</v>
      </c>
      <c r="I991" t="s">
        <v>143</v>
      </c>
      <c r="J991" s="140">
        <v>1164999999</v>
      </c>
      <c r="K991" s="140">
        <v>1028859376</v>
      </c>
      <c r="L991" s="140">
        <v>1050536219.74</v>
      </c>
      <c r="M991" s="142">
        <v>8.25</v>
      </c>
    </row>
    <row r="992" spans="2:13">
      <c r="B992" s="139" t="s">
        <v>148</v>
      </c>
      <c r="C992" t="s">
        <v>448</v>
      </c>
      <c r="D992" s="23" t="s">
        <v>514</v>
      </c>
      <c r="E992" s="6" t="s">
        <v>141</v>
      </c>
      <c r="F992" s="6" t="s">
        <v>142</v>
      </c>
      <c r="G992" t="s">
        <v>476</v>
      </c>
      <c r="H992" t="s">
        <v>468</v>
      </c>
      <c r="I992" t="s">
        <v>143</v>
      </c>
      <c r="J992" s="140">
        <v>1164999999</v>
      </c>
      <c r="K992" s="140">
        <v>1028859376</v>
      </c>
      <c r="L992" s="140">
        <v>1050536219.74</v>
      </c>
      <c r="M992" s="142">
        <v>8.25</v>
      </c>
    </row>
    <row r="993" spans="2:13">
      <c r="B993" s="139" t="s">
        <v>148</v>
      </c>
      <c r="C993" t="s">
        <v>448</v>
      </c>
      <c r="D993" s="23" t="s">
        <v>514</v>
      </c>
      <c r="E993" s="6" t="s">
        <v>141</v>
      </c>
      <c r="F993" s="6" t="s">
        <v>142</v>
      </c>
      <c r="G993" t="s">
        <v>477</v>
      </c>
      <c r="H993" t="s">
        <v>468</v>
      </c>
      <c r="I993" t="s">
        <v>143</v>
      </c>
      <c r="J993" s="140">
        <v>1164999999</v>
      </c>
      <c r="K993" s="140">
        <v>1028859376</v>
      </c>
      <c r="L993" s="140">
        <v>1050536219.74</v>
      </c>
      <c r="M993" s="142">
        <v>8.25</v>
      </c>
    </row>
    <row r="994" spans="2:13">
      <c r="B994" s="139" t="s">
        <v>148</v>
      </c>
      <c r="C994" t="s">
        <v>448</v>
      </c>
      <c r="D994" s="23" t="s">
        <v>514</v>
      </c>
      <c r="E994" s="6" t="s">
        <v>141</v>
      </c>
      <c r="F994" s="6" t="s">
        <v>142</v>
      </c>
      <c r="G994" t="s">
        <v>478</v>
      </c>
      <c r="H994" t="s">
        <v>468</v>
      </c>
      <c r="I994" t="s">
        <v>143</v>
      </c>
      <c r="J994" s="140">
        <v>1164999999</v>
      </c>
      <c r="K994" s="140">
        <v>1029082855</v>
      </c>
      <c r="L994" s="140">
        <v>1050536219.74</v>
      </c>
      <c r="M994" s="142">
        <v>8.25</v>
      </c>
    </row>
    <row r="995" spans="2:13">
      <c r="B995" s="139" t="s">
        <v>148</v>
      </c>
      <c r="C995" t="s">
        <v>448</v>
      </c>
      <c r="D995" s="23" t="s">
        <v>514</v>
      </c>
      <c r="E995" s="6" t="s">
        <v>141</v>
      </c>
      <c r="F995" s="6" t="s">
        <v>142</v>
      </c>
      <c r="G995" t="s">
        <v>479</v>
      </c>
      <c r="H995" t="s">
        <v>468</v>
      </c>
      <c r="I995" t="s">
        <v>143</v>
      </c>
      <c r="J995" s="140">
        <v>1164999999</v>
      </c>
      <c r="K995" s="140">
        <v>1029082855</v>
      </c>
      <c r="L995" s="140">
        <v>1050536219.74</v>
      </c>
      <c r="M995" s="142">
        <v>8.25</v>
      </c>
    </row>
    <row r="996" spans="2:13">
      <c r="B996" s="139" t="s">
        <v>148</v>
      </c>
      <c r="C996" t="s">
        <v>448</v>
      </c>
      <c r="D996" s="23" t="s">
        <v>514</v>
      </c>
      <c r="E996" s="6" t="s">
        <v>141</v>
      </c>
      <c r="F996" s="6" t="s">
        <v>142</v>
      </c>
      <c r="G996" t="s">
        <v>626</v>
      </c>
      <c r="H996" t="s">
        <v>627</v>
      </c>
      <c r="I996" t="s">
        <v>143</v>
      </c>
      <c r="J996" s="140">
        <v>1105869864</v>
      </c>
      <c r="K996" s="140">
        <v>1008379720</v>
      </c>
      <c r="L996" s="140">
        <v>1033259718.64</v>
      </c>
      <c r="M996" s="142">
        <v>10.25</v>
      </c>
    </row>
    <row r="997" spans="2:13">
      <c r="B997" s="139" t="s">
        <v>148</v>
      </c>
      <c r="C997" t="s">
        <v>448</v>
      </c>
      <c r="D997" s="23" t="s">
        <v>514</v>
      </c>
      <c r="E997" s="6" t="s">
        <v>141</v>
      </c>
      <c r="F997" s="6" t="s">
        <v>142</v>
      </c>
      <c r="G997" t="s">
        <v>628</v>
      </c>
      <c r="H997" t="s">
        <v>627</v>
      </c>
      <c r="I997" t="s">
        <v>143</v>
      </c>
      <c r="J997" s="140">
        <v>1105869864</v>
      </c>
      <c r="K997" s="140">
        <v>1008379720</v>
      </c>
      <c r="L997" s="140">
        <v>1033259718.64</v>
      </c>
      <c r="M997" s="142">
        <v>10.25</v>
      </c>
    </row>
    <row r="998" spans="2:13">
      <c r="B998" s="139" t="s">
        <v>148</v>
      </c>
      <c r="C998" t="s">
        <v>448</v>
      </c>
      <c r="D998" s="23" t="s">
        <v>514</v>
      </c>
      <c r="E998" s="6" t="s">
        <v>141</v>
      </c>
      <c r="F998" s="6" t="s">
        <v>142</v>
      </c>
      <c r="G998" t="s">
        <v>629</v>
      </c>
      <c r="H998" t="s">
        <v>627</v>
      </c>
      <c r="I998" t="s">
        <v>143</v>
      </c>
      <c r="J998" s="140">
        <v>1105869864</v>
      </c>
      <c r="K998" s="140">
        <v>1008379720</v>
      </c>
      <c r="L998" s="140">
        <v>1033259718.64</v>
      </c>
      <c r="M998" s="142">
        <v>10.25</v>
      </c>
    </row>
    <row r="999" spans="2:13">
      <c r="B999" s="139" t="s">
        <v>148</v>
      </c>
      <c r="C999" t="s">
        <v>448</v>
      </c>
      <c r="D999" s="23" t="s">
        <v>514</v>
      </c>
      <c r="E999" s="6" t="s">
        <v>141</v>
      </c>
      <c r="F999" s="6" t="s">
        <v>142</v>
      </c>
      <c r="G999" t="s">
        <v>630</v>
      </c>
      <c r="H999" t="s">
        <v>627</v>
      </c>
      <c r="I999" t="s">
        <v>143</v>
      </c>
      <c r="J999" s="140">
        <v>1105869864</v>
      </c>
      <c r="K999" s="140">
        <v>1008379720</v>
      </c>
      <c r="L999" s="140">
        <v>1033259718.64</v>
      </c>
      <c r="M999" s="142">
        <v>10.25</v>
      </c>
    </row>
    <row r="1000" spans="2:13">
      <c r="B1000" s="139" t="s">
        <v>148</v>
      </c>
      <c r="C1000" t="s">
        <v>448</v>
      </c>
      <c r="D1000" s="23" t="s">
        <v>514</v>
      </c>
      <c r="E1000" s="6" t="s">
        <v>141</v>
      </c>
      <c r="F1000" s="6" t="s">
        <v>142</v>
      </c>
      <c r="G1000" t="s">
        <v>631</v>
      </c>
      <c r="H1000" t="s">
        <v>627</v>
      </c>
      <c r="I1000" t="s">
        <v>143</v>
      </c>
      <c r="J1000" s="140">
        <v>1105869864</v>
      </c>
      <c r="K1000" s="140">
        <v>1008379720</v>
      </c>
      <c r="L1000" s="140">
        <v>1033259718.64</v>
      </c>
      <c r="M1000" s="142">
        <v>10.25</v>
      </c>
    </row>
    <row r="1001" spans="2:13">
      <c r="B1001" s="139" t="s">
        <v>148</v>
      </c>
      <c r="C1001" t="s">
        <v>448</v>
      </c>
      <c r="D1001" s="23" t="s">
        <v>514</v>
      </c>
      <c r="E1001" s="6" t="s">
        <v>141</v>
      </c>
      <c r="F1001" s="6" t="s">
        <v>142</v>
      </c>
      <c r="G1001" t="s">
        <v>632</v>
      </c>
      <c r="H1001" t="s">
        <v>627</v>
      </c>
      <c r="I1001" t="s">
        <v>143</v>
      </c>
      <c r="J1001" s="140">
        <v>1105869864</v>
      </c>
      <c r="K1001" s="140">
        <v>1008379720</v>
      </c>
      <c r="L1001" s="140">
        <v>1033259718.64</v>
      </c>
      <c r="M1001" s="142">
        <v>10.25</v>
      </c>
    </row>
    <row r="1002" spans="2:13">
      <c r="B1002" s="139" t="s">
        <v>148</v>
      </c>
      <c r="C1002" t="s">
        <v>448</v>
      </c>
      <c r="D1002" s="23" t="s">
        <v>514</v>
      </c>
      <c r="E1002" s="6" t="s">
        <v>141</v>
      </c>
      <c r="F1002" s="6" t="s">
        <v>142</v>
      </c>
      <c r="G1002" t="s">
        <v>633</v>
      </c>
      <c r="H1002" t="s">
        <v>450</v>
      </c>
      <c r="I1002" t="s">
        <v>143</v>
      </c>
      <c r="J1002" s="140">
        <v>1089504110</v>
      </c>
      <c r="K1002" s="140">
        <v>1000762810</v>
      </c>
      <c r="L1002" s="140">
        <v>1022715727.2</v>
      </c>
      <c r="M1002" s="142">
        <v>9.1</v>
      </c>
    </row>
    <row r="1003" spans="2:13">
      <c r="B1003" s="139" t="s">
        <v>148</v>
      </c>
      <c r="C1003" t="s">
        <v>448</v>
      </c>
      <c r="D1003" s="23" t="s">
        <v>514</v>
      </c>
      <c r="E1003" s="6" t="s">
        <v>141</v>
      </c>
      <c r="F1003" s="6" t="s">
        <v>142</v>
      </c>
      <c r="G1003" t="s">
        <v>634</v>
      </c>
      <c r="H1003" t="s">
        <v>450</v>
      </c>
      <c r="I1003" t="s">
        <v>143</v>
      </c>
      <c r="J1003" s="140">
        <v>1089504110</v>
      </c>
      <c r="K1003" s="140">
        <v>1000762810</v>
      </c>
      <c r="L1003" s="140">
        <v>1022715727.2</v>
      </c>
      <c r="M1003" s="142">
        <v>9.1</v>
      </c>
    </row>
    <row r="1004" spans="2:13">
      <c r="B1004" s="139" t="s">
        <v>148</v>
      </c>
      <c r="C1004" t="s">
        <v>448</v>
      </c>
      <c r="D1004" s="23" t="s">
        <v>514</v>
      </c>
      <c r="E1004" s="6" t="s">
        <v>141</v>
      </c>
      <c r="F1004" s="6" t="s">
        <v>142</v>
      </c>
      <c r="G1004" t="s">
        <v>635</v>
      </c>
      <c r="H1004" t="s">
        <v>450</v>
      </c>
      <c r="I1004" t="s">
        <v>143</v>
      </c>
      <c r="J1004" s="140">
        <v>1089504110</v>
      </c>
      <c r="K1004" s="140">
        <v>1000762810</v>
      </c>
      <c r="L1004" s="140">
        <v>1022715727.2</v>
      </c>
      <c r="M1004" s="142">
        <v>9.1</v>
      </c>
    </row>
    <row r="1005" spans="2:13">
      <c r="B1005" s="139" t="s">
        <v>148</v>
      </c>
      <c r="C1005" t="s">
        <v>448</v>
      </c>
      <c r="D1005" s="23" t="s">
        <v>514</v>
      </c>
      <c r="E1005" s="6" t="s">
        <v>141</v>
      </c>
      <c r="F1005" s="6" t="s">
        <v>142</v>
      </c>
      <c r="G1005" t="s">
        <v>636</v>
      </c>
      <c r="H1005" t="s">
        <v>450</v>
      </c>
      <c r="I1005" t="s">
        <v>143</v>
      </c>
      <c r="J1005" s="140">
        <v>1089504110</v>
      </c>
      <c r="K1005" s="140">
        <v>1000762810</v>
      </c>
      <c r="L1005" s="140">
        <v>1022715727.2</v>
      </c>
      <c r="M1005" s="142">
        <v>9.1</v>
      </c>
    </row>
    <row r="1006" spans="2:13">
      <c r="B1006" s="139" t="s">
        <v>148</v>
      </c>
      <c r="C1006" t="s">
        <v>448</v>
      </c>
      <c r="D1006" s="23" t="s">
        <v>514</v>
      </c>
      <c r="E1006" s="6" t="s">
        <v>141</v>
      </c>
      <c r="F1006" s="6" t="s">
        <v>142</v>
      </c>
      <c r="G1006" t="s">
        <v>637</v>
      </c>
      <c r="H1006" t="s">
        <v>450</v>
      </c>
      <c r="I1006" t="s">
        <v>143</v>
      </c>
      <c r="J1006" s="140">
        <v>1089504110</v>
      </c>
      <c r="K1006" s="140">
        <v>1000762810</v>
      </c>
      <c r="L1006" s="140">
        <v>1022715727.2</v>
      </c>
      <c r="M1006" s="142">
        <v>9.1</v>
      </c>
    </row>
    <row r="1007" spans="2:13">
      <c r="B1007" s="139" t="s">
        <v>148</v>
      </c>
      <c r="C1007" t="s">
        <v>448</v>
      </c>
      <c r="D1007" s="23" t="s">
        <v>514</v>
      </c>
      <c r="E1007" s="6" t="s">
        <v>141</v>
      </c>
      <c r="F1007" s="6" t="s">
        <v>142</v>
      </c>
      <c r="G1007" t="s">
        <v>638</v>
      </c>
      <c r="H1007" t="s">
        <v>450</v>
      </c>
      <c r="I1007" t="s">
        <v>143</v>
      </c>
      <c r="J1007" s="140">
        <v>1089504110</v>
      </c>
      <c r="K1007" s="140">
        <v>1000762810</v>
      </c>
      <c r="L1007" s="140">
        <v>1022715727.2</v>
      </c>
      <c r="M1007" s="142">
        <v>9.1</v>
      </c>
    </row>
    <row r="1008" spans="2:13">
      <c r="B1008" s="139" t="s">
        <v>148</v>
      </c>
      <c r="C1008" t="s">
        <v>448</v>
      </c>
      <c r="D1008" s="23" t="s">
        <v>514</v>
      </c>
      <c r="E1008" s="6" t="s">
        <v>141</v>
      </c>
      <c r="F1008" s="6" t="s">
        <v>142</v>
      </c>
      <c r="G1008" t="s">
        <v>639</v>
      </c>
      <c r="H1008" t="s">
        <v>450</v>
      </c>
      <c r="I1008" t="s">
        <v>143</v>
      </c>
      <c r="J1008" s="140">
        <v>1089504110</v>
      </c>
      <c r="K1008" s="140">
        <v>1000762810</v>
      </c>
      <c r="L1008" s="140">
        <v>1022715727.2</v>
      </c>
      <c r="M1008" s="142">
        <v>9.1</v>
      </c>
    </row>
    <row r="1009" spans="2:13">
      <c r="B1009" s="139" t="s">
        <v>148</v>
      </c>
      <c r="C1009" t="s">
        <v>448</v>
      </c>
      <c r="D1009" s="23" t="s">
        <v>514</v>
      </c>
      <c r="E1009" s="6" t="s">
        <v>141</v>
      </c>
      <c r="F1009" s="6" t="s">
        <v>142</v>
      </c>
      <c r="G1009" t="s">
        <v>640</v>
      </c>
      <c r="H1009" t="s">
        <v>450</v>
      </c>
      <c r="I1009" t="s">
        <v>143</v>
      </c>
      <c r="J1009" s="140">
        <v>1089504110</v>
      </c>
      <c r="K1009" s="140">
        <v>1000762810</v>
      </c>
      <c r="L1009" s="140">
        <v>1022715727.2</v>
      </c>
      <c r="M1009" s="142">
        <v>9.1</v>
      </c>
    </row>
    <row r="1010" spans="2:13">
      <c r="B1010" s="139" t="s">
        <v>148</v>
      </c>
      <c r="C1010" t="s">
        <v>448</v>
      </c>
      <c r="D1010" s="23" t="s">
        <v>514</v>
      </c>
      <c r="E1010" s="6" t="s">
        <v>141</v>
      </c>
      <c r="F1010" s="6" t="s">
        <v>142</v>
      </c>
      <c r="G1010" t="s">
        <v>641</v>
      </c>
      <c r="H1010" t="s">
        <v>642</v>
      </c>
      <c r="I1010" t="s">
        <v>143</v>
      </c>
      <c r="J1010" s="140">
        <v>1166356164</v>
      </c>
      <c r="K1010" s="140">
        <v>1032167039</v>
      </c>
      <c r="L1010" s="140">
        <v>1048206675.65</v>
      </c>
      <c r="M1010" s="142">
        <v>8.25</v>
      </c>
    </row>
    <row r="1011" spans="2:13">
      <c r="B1011" s="139" t="s">
        <v>148</v>
      </c>
      <c r="C1011" t="s">
        <v>448</v>
      </c>
      <c r="D1011" s="23" t="s">
        <v>514</v>
      </c>
      <c r="E1011" s="6" t="s">
        <v>141</v>
      </c>
      <c r="F1011" s="6" t="s">
        <v>142</v>
      </c>
      <c r="G1011" t="s">
        <v>643</v>
      </c>
      <c r="H1011" t="s">
        <v>642</v>
      </c>
      <c r="I1011" t="s">
        <v>143</v>
      </c>
      <c r="J1011" s="140">
        <v>1166356164</v>
      </c>
      <c r="K1011" s="140">
        <v>1032167039</v>
      </c>
      <c r="L1011" s="140">
        <v>1048206675.65</v>
      </c>
      <c r="M1011" s="142">
        <v>8.25</v>
      </c>
    </row>
    <row r="1012" spans="2:13">
      <c r="B1012" s="139" t="s">
        <v>148</v>
      </c>
      <c r="C1012" t="s">
        <v>448</v>
      </c>
      <c r="D1012" s="23" t="s">
        <v>514</v>
      </c>
      <c r="E1012" s="6" t="s">
        <v>141</v>
      </c>
      <c r="F1012" s="6" t="s">
        <v>142</v>
      </c>
      <c r="G1012" t="s">
        <v>644</v>
      </c>
      <c r="H1012" t="s">
        <v>642</v>
      </c>
      <c r="I1012" t="s">
        <v>143</v>
      </c>
      <c r="J1012" s="140">
        <v>1166356164</v>
      </c>
      <c r="K1012" s="140">
        <v>1032167039</v>
      </c>
      <c r="L1012" s="140">
        <v>1048206675.65</v>
      </c>
      <c r="M1012" s="142">
        <v>8.25</v>
      </c>
    </row>
    <row r="1013" spans="2:13">
      <c r="B1013" s="139" t="s">
        <v>148</v>
      </c>
      <c r="C1013" t="s">
        <v>448</v>
      </c>
      <c r="D1013" s="23" t="s">
        <v>514</v>
      </c>
      <c r="E1013" s="6" t="s">
        <v>141</v>
      </c>
      <c r="F1013" s="6" t="s">
        <v>142</v>
      </c>
      <c r="G1013" t="s">
        <v>645</v>
      </c>
      <c r="H1013" t="s">
        <v>642</v>
      </c>
      <c r="I1013" t="s">
        <v>143</v>
      </c>
      <c r="J1013" s="140">
        <v>1166356164</v>
      </c>
      <c r="K1013" s="140">
        <v>1032167039</v>
      </c>
      <c r="L1013" s="140">
        <v>1048206675.65</v>
      </c>
      <c r="M1013" s="142">
        <v>8.25</v>
      </c>
    </row>
    <row r="1014" spans="2:13">
      <c r="B1014" s="139" t="s">
        <v>148</v>
      </c>
      <c r="C1014" t="s">
        <v>448</v>
      </c>
      <c r="D1014" s="23" t="s">
        <v>514</v>
      </c>
      <c r="E1014" s="6" t="s">
        <v>141</v>
      </c>
      <c r="F1014" s="6" t="s">
        <v>142</v>
      </c>
      <c r="G1014" t="s">
        <v>646</v>
      </c>
      <c r="H1014" t="s">
        <v>642</v>
      </c>
      <c r="I1014" t="s">
        <v>143</v>
      </c>
      <c r="J1014" s="140">
        <v>1166356164</v>
      </c>
      <c r="K1014" s="140">
        <v>1032167039</v>
      </c>
      <c r="L1014" s="140">
        <v>1048206675.65</v>
      </c>
      <c r="M1014" s="142">
        <v>8.25</v>
      </c>
    </row>
    <row r="1015" spans="2:13">
      <c r="B1015" s="139" t="s">
        <v>148</v>
      </c>
      <c r="C1015" t="s">
        <v>448</v>
      </c>
      <c r="D1015" s="23" t="s">
        <v>514</v>
      </c>
      <c r="E1015" s="6" t="s">
        <v>141</v>
      </c>
      <c r="F1015" s="6" t="s">
        <v>142</v>
      </c>
      <c r="G1015" t="s">
        <v>647</v>
      </c>
      <c r="H1015" t="s">
        <v>642</v>
      </c>
      <c r="I1015" t="s">
        <v>143</v>
      </c>
      <c r="J1015" s="140">
        <v>1166356164</v>
      </c>
      <c r="K1015" s="140">
        <v>1032167039</v>
      </c>
      <c r="L1015" s="140">
        <v>1048206675.65</v>
      </c>
      <c r="M1015" s="142">
        <v>8.25</v>
      </c>
    </row>
    <row r="1016" spans="2:13">
      <c r="B1016" s="139" t="s">
        <v>148</v>
      </c>
      <c r="C1016" t="s">
        <v>448</v>
      </c>
      <c r="D1016" s="23" t="s">
        <v>514</v>
      </c>
      <c r="E1016" s="6" t="s">
        <v>141</v>
      </c>
      <c r="F1016" s="6" t="s">
        <v>142</v>
      </c>
      <c r="G1016" t="s">
        <v>648</v>
      </c>
      <c r="H1016" t="s">
        <v>642</v>
      </c>
      <c r="I1016" t="s">
        <v>143</v>
      </c>
      <c r="J1016" s="140">
        <v>1166356164</v>
      </c>
      <c r="K1016" s="140">
        <v>1032167039</v>
      </c>
      <c r="L1016" s="140">
        <v>1048206675.65</v>
      </c>
      <c r="M1016" s="142">
        <v>8.25</v>
      </c>
    </row>
    <row r="1017" spans="2:13">
      <c r="B1017" s="139" t="s">
        <v>148</v>
      </c>
      <c r="C1017" t="s">
        <v>448</v>
      </c>
      <c r="D1017" s="23" t="s">
        <v>514</v>
      </c>
      <c r="E1017" s="6" t="s">
        <v>141</v>
      </c>
      <c r="F1017" s="6" t="s">
        <v>142</v>
      </c>
      <c r="G1017" t="s">
        <v>649</v>
      </c>
      <c r="H1017" t="s">
        <v>642</v>
      </c>
      <c r="I1017" t="s">
        <v>143</v>
      </c>
      <c r="J1017" s="140">
        <v>1166356164</v>
      </c>
      <c r="K1017" s="140">
        <v>1032167039</v>
      </c>
      <c r="L1017" s="140">
        <v>1048206675.65</v>
      </c>
      <c r="M1017" s="142">
        <v>8.25</v>
      </c>
    </row>
    <row r="1018" spans="2:13">
      <c r="B1018" s="139" t="s">
        <v>148</v>
      </c>
      <c r="C1018" t="s">
        <v>448</v>
      </c>
      <c r="D1018" s="23" t="s">
        <v>514</v>
      </c>
      <c r="E1018" s="6" t="s">
        <v>141</v>
      </c>
      <c r="F1018" s="6" t="s">
        <v>142</v>
      </c>
      <c r="G1018" t="s">
        <v>650</v>
      </c>
      <c r="H1018" t="s">
        <v>642</v>
      </c>
      <c r="I1018" t="s">
        <v>143</v>
      </c>
      <c r="J1018" s="140">
        <v>1166356164</v>
      </c>
      <c r="K1018" s="140">
        <v>1032167039</v>
      </c>
      <c r="L1018" s="140">
        <v>1048206675.65</v>
      </c>
      <c r="M1018" s="142">
        <v>8.25</v>
      </c>
    </row>
    <row r="1019" spans="2:13">
      <c r="B1019" s="139" t="s">
        <v>148</v>
      </c>
      <c r="C1019" t="s">
        <v>448</v>
      </c>
      <c r="D1019" s="23" t="s">
        <v>514</v>
      </c>
      <c r="E1019" s="6" t="s">
        <v>141</v>
      </c>
      <c r="F1019" s="6" t="s">
        <v>142</v>
      </c>
      <c r="G1019" t="s">
        <v>651</v>
      </c>
      <c r="H1019" t="s">
        <v>642</v>
      </c>
      <c r="I1019" t="s">
        <v>143</v>
      </c>
      <c r="J1019" s="140">
        <v>1166356164</v>
      </c>
      <c r="K1019" s="140">
        <v>1032167039</v>
      </c>
      <c r="L1019" s="140">
        <v>1048206675.65</v>
      </c>
      <c r="M1019" s="142">
        <v>8.25</v>
      </c>
    </row>
    <row r="1020" spans="2:13">
      <c r="B1020" s="139" t="s">
        <v>148</v>
      </c>
      <c r="C1020" t="s">
        <v>448</v>
      </c>
      <c r="D1020" s="23" t="s">
        <v>514</v>
      </c>
      <c r="E1020" s="6" t="s">
        <v>141</v>
      </c>
      <c r="F1020" s="6" t="s">
        <v>142</v>
      </c>
      <c r="G1020" t="s">
        <v>652</v>
      </c>
      <c r="H1020" t="s">
        <v>642</v>
      </c>
      <c r="I1020" t="s">
        <v>143</v>
      </c>
      <c r="J1020" s="140">
        <v>1166356164</v>
      </c>
      <c r="K1020" s="140">
        <v>1032167039</v>
      </c>
      <c r="L1020" s="140">
        <v>1048206675.65</v>
      </c>
      <c r="M1020" s="142">
        <v>8.25</v>
      </c>
    </row>
    <row r="1021" spans="2:13">
      <c r="B1021" s="139" t="s">
        <v>148</v>
      </c>
      <c r="C1021" t="s">
        <v>448</v>
      </c>
      <c r="D1021" s="23" t="s">
        <v>514</v>
      </c>
      <c r="E1021" s="6" t="s">
        <v>141</v>
      </c>
      <c r="F1021" s="6" t="s">
        <v>142</v>
      </c>
      <c r="G1021" t="s">
        <v>653</v>
      </c>
      <c r="H1021" t="s">
        <v>468</v>
      </c>
      <c r="I1021" t="s">
        <v>143</v>
      </c>
      <c r="J1021" s="140">
        <v>1164999999</v>
      </c>
      <c r="K1021" s="140">
        <v>1034460937</v>
      </c>
      <c r="L1021" s="140">
        <v>1050536220.3</v>
      </c>
      <c r="M1021" s="142">
        <v>8.25</v>
      </c>
    </row>
    <row r="1022" spans="2:13">
      <c r="B1022" s="139" t="s">
        <v>148</v>
      </c>
      <c r="C1022" t="s">
        <v>448</v>
      </c>
      <c r="D1022" s="23" t="s">
        <v>514</v>
      </c>
      <c r="E1022" s="6" t="s">
        <v>141</v>
      </c>
      <c r="F1022" s="6" t="s">
        <v>142</v>
      </c>
      <c r="G1022" t="s">
        <v>654</v>
      </c>
      <c r="H1022" t="s">
        <v>468</v>
      </c>
      <c r="I1022" t="s">
        <v>143</v>
      </c>
      <c r="J1022" s="140">
        <v>1164999999</v>
      </c>
      <c r="K1022" s="140">
        <v>1034460937</v>
      </c>
      <c r="L1022" s="140">
        <v>1050536220.3</v>
      </c>
      <c r="M1022" s="142">
        <v>8.25</v>
      </c>
    </row>
    <row r="1023" spans="2:13">
      <c r="B1023" s="139" t="s">
        <v>148</v>
      </c>
      <c r="C1023" t="s">
        <v>448</v>
      </c>
      <c r="D1023" s="23" t="s">
        <v>514</v>
      </c>
      <c r="E1023" s="6" t="s">
        <v>141</v>
      </c>
      <c r="F1023" s="6" t="s">
        <v>142</v>
      </c>
      <c r="G1023" t="s">
        <v>655</v>
      </c>
      <c r="H1023" t="s">
        <v>468</v>
      </c>
      <c r="I1023" t="s">
        <v>143</v>
      </c>
      <c r="J1023" s="140">
        <v>1164999999</v>
      </c>
      <c r="K1023" s="140">
        <v>1034460937</v>
      </c>
      <c r="L1023" s="140">
        <v>1050536220.3</v>
      </c>
      <c r="M1023" s="142">
        <v>8.25</v>
      </c>
    </row>
    <row r="1024" spans="2:13">
      <c r="B1024" s="139" t="s">
        <v>148</v>
      </c>
      <c r="C1024" t="s">
        <v>448</v>
      </c>
      <c r="D1024" s="23" t="s">
        <v>514</v>
      </c>
      <c r="E1024" s="6" t="s">
        <v>141</v>
      </c>
      <c r="F1024" s="6" t="s">
        <v>142</v>
      </c>
      <c r="G1024" t="s">
        <v>656</v>
      </c>
      <c r="H1024" t="s">
        <v>642</v>
      </c>
      <c r="I1024" t="s">
        <v>143</v>
      </c>
      <c r="J1024" s="140">
        <v>1166356164</v>
      </c>
      <c r="K1024" s="140">
        <v>1047069010</v>
      </c>
      <c r="L1024" s="140">
        <v>1048206675.45</v>
      </c>
      <c r="M1024" s="142">
        <v>8.25</v>
      </c>
    </row>
    <row r="1025" spans="2:13">
      <c r="B1025" s="139" t="s">
        <v>148</v>
      </c>
      <c r="C1025" t="s">
        <v>448</v>
      </c>
      <c r="D1025" s="23" t="s">
        <v>514</v>
      </c>
      <c r="E1025" s="6" t="s">
        <v>141</v>
      </c>
      <c r="F1025" s="6" t="s">
        <v>142</v>
      </c>
      <c r="G1025" t="s">
        <v>657</v>
      </c>
      <c r="H1025" t="s">
        <v>642</v>
      </c>
      <c r="I1025" t="s">
        <v>143</v>
      </c>
      <c r="J1025" s="140">
        <v>1166356164</v>
      </c>
      <c r="K1025" s="140">
        <v>1047069010</v>
      </c>
      <c r="L1025" s="140">
        <v>1048206675.45</v>
      </c>
      <c r="M1025" s="142">
        <v>8.25</v>
      </c>
    </row>
    <row r="1026" spans="2:13">
      <c r="B1026" s="139" t="s">
        <v>148</v>
      </c>
      <c r="C1026" t="s">
        <v>448</v>
      </c>
      <c r="D1026" s="23" t="s">
        <v>514</v>
      </c>
      <c r="E1026" s="6" t="s">
        <v>141</v>
      </c>
      <c r="F1026" s="6" t="s">
        <v>142</v>
      </c>
      <c r="G1026" t="s">
        <v>657</v>
      </c>
      <c r="H1026" t="s">
        <v>642</v>
      </c>
      <c r="I1026" t="s">
        <v>143</v>
      </c>
      <c r="J1026" s="140">
        <v>1166356164</v>
      </c>
      <c r="K1026" s="140">
        <v>1047069010</v>
      </c>
      <c r="L1026" s="140">
        <v>1048206675.45</v>
      </c>
      <c r="M1026" s="142">
        <v>8.25</v>
      </c>
    </row>
    <row r="1027" spans="2:13">
      <c r="B1027" s="139" t="s">
        <v>148</v>
      </c>
      <c r="C1027" t="s">
        <v>448</v>
      </c>
      <c r="D1027" s="23" t="s">
        <v>514</v>
      </c>
      <c r="E1027" s="6" t="s">
        <v>141</v>
      </c>
      <c r="F1027" s="6" t="s">
        <v>142</v>
      </c>
      <c r="G1027" t="s">
        <v>658</v>
      </c>
      <c r="H1027" t="s">
        <v>642</v>
      </c>
      <c r="I1027" t="s">
        <v>143</v>
      </c>
      <c r="J1027" s="140">
        <v>1166356164</v>
      </c>
      <c r="K1027" s="140">
        <v>1047069010</v>
      </c>
      <c r="L1027" s="140">
        <v>1048206675.45</v>
      </c>
      <c r="M1027" s="142">
        <v>8.25</v>
      </c>
    </row>
    <row r="1028" spans="2:13">
      <c r="B1028" s="139" t="s">
        <v>148</v>
      </c>
      <c r="C1028" t="s">
        <v>480</v>
      </c>
      <c r="D1028" s="23"/>
      <c r="E1028" s="6" t="s">
        <v>141</v>
      </c>
      <c r="F1028" s="6" t="s">
        <v>142</v>
      </c>
      <c r="G1028" t="s">
        <v>481</v>
      </c>
      <c r="H1028" t="s">
        <v>482</v>
      </c>
      <c r="I1028" t="s">
        <v>143</v>
      </c>
      <c r="J1028" s="140">
        <v>1242191780</v>
      </c>
      <c r="K1028" s="140">
        <v>1024713204</v>
      </c>
      <c r="L1028" s="140">
        <v>1016579845.42</v>
      </c>
      <c r="M1028" s="142">
        <v>8</v>
      </c>
    </row>
    <row r="1029" spans="2:13">
      <c r="B1029" s="139" t="s">
        <v>148</v>
      </c>
      <c r="C1029" t="s">
        <v>480</v>
      </c>
      <c r="D1029" s="23"/>
      <c r="E1029" s="6" t="s">
        <v>141</v>
      </c>
      <c r="F1029" s="6" t="s">
        <v>142</v>
      </c>
      <c r="G1029" t="s">
        <v>483</v>
      </c>
      <c r="H1029" t="s">
        <v>482</v>
      </c>
      <c r="I1029" t="s">
        <v>143</v>
      </c>
      <c r="J1029" s="140">
        <v>1242191780</v>
      </c>
      <c r="K1029" s="140">
        <v>1024713204</v>
      </c>
      <c r="L1029" s="140">
        <v>1016579845.42</v>
      </c>
      <c r="M1029" s="142">
        <v>8</v>
      </c>
    </row>
    <row r="1030" spans="2:13">
      <c r="B1030" s="139" t="s">
        <v>148</v>
      </c>
      <c r="C1030" t="s">
        <v>480</v>
      </c>
      <c r="D1030" s="23"/>
      <c r="E1030" s="6" t="s">
        <v>141</v>
      </c>
      <c r="F1030" s="6" t="s">
        <v>142</v>
      </c>
      <c r="G1030" t="s">
        <v>484</v>
      </c>
      <c r="H1030" t="s">
        <v>482</v>
      </c>
      <c r="I1030" t="s">
        <v>143</v>
      </c>
      <c r="J1030" s="140">
        <v>1242191780</v>
      </c>
      <c r="K1030" s="140">
        <v>1024713204</v>
      </c>
      <c r="L1030" s="140">
        <v>1016579845.42</v>
      </c>
      <c r="M1030" s="142">
        <v>8</v>
      </c>
    </row>
    <row r="1031" spans="2:13">
      <c r="B1031" s="139" t="s">
        <v>148</v>
      </c>
      <c r="C1031" t="s">
        <v>480</v>
      </c>
      <c r="D1031" s="23"/>
      <c r="E1031" s="6" t="s">
        <v>141</v>
      </c>
      <c r="F1031" s="6" t="s">
        <v>142</v>
      </c>
      <c r="G1031" t="s">
        <v>485</v>
      </c>
      <c r="H1031" t="s">
        <v>482</v>
      </c>
      <c r="I1031" t="s">
        <v>143</v>
      </c>
      <c r="J1031" s="140">
        <v>1242191780</v>
      </c>
      <c r="K1031" s="140">
        <v>1024713204</v>
      </c>
      <c r="L1031" s="140">
        <v>1016579845.42</v>
      </c>
      <c r="M1031" s="142">
        <v>8</v>
      </c>
    </row>
    <row r="1032" spans="2:13">
      <c r="B1032" s="139" t="s">
        <v>148</v>
      </c>
      <c r="C1032" t="s">
        <v>480</v>
      </c>
      <c r="D1032" s="23"/>
      <c r="E1032" s="6" t="s">
        <v>141</v>
      </c>
      <c r="F1032" s="6" t="s">
        <v>142</v>
      </c>
      <c r="G1032" t="s">
        <v>486</v>
      </c>
      <c r="H1032" t="s">
        <v>487</v>
      </c>
      <c r="I1032" t="s">
        <v>143</v>
      </c>
      <c r="J1032" s="140">
        <v>1242410958</v>
      </c>
      <c r="K1032" s="140">
        <v>1030020673</v>
      </c>
      <c r="L1032" s="140">
        <v>1021622611.4400001</v>
      </c>
      <c r="M1032" s="142">
        <v>8</v>
      </c>
    </row>
    <row r="1033" spans="2:13">
      <c r="B1033" s="139" t="s">
        <v>148</v>
      </c>
      <c r="C1033" t="s">
        <v>480</v>
      </c>
      <c r="D1033" s="23"/>
      <c r="E1033" s="6" t="s">
        <v>141</v>
      </c>
      <c r="F1033" s="6" t="s">
        <v>142</v>
      </c>
      <c r="G1033" t="s">
        <v>488</v>
      </c>
      <c r="H1033" t="s">
        <v>487</v>
      </c>
      <c r="I1033" t="s">
        <v>143</v>
      </c>
      <c r="J1033" s="140">
        <v>1202520547</v>
      </c>
      <c r="K1033" s="140">
        <v>1012684197</v>
      </c>
      <c r="L1033" s="140">
        <v>1021622611.8099999</v>
      </c>
      <c r="M1033" s="142">
        <v>8</v>
      </c>
    </row>
    <row r="1034" spans="2:13">
      <c r="B1034" s="139" t="s">
        <v>148</v>
      </c>
      <c r="C1034" t="s">
        <v>480</v>
      </c>
      <c r="D1034" s="23"/>
      <c r="E1034" s="6" t="s">
        <v>141</v>
      </c>
      <c r="F1034" s="6" t="s">
        <v>142</v>
      </c>
      <c r="G1034" t="s">
        <v>489</v>
      </c>
      <c r="H1034" t="s">
        <v>482</v>
      </c>
      <c r="I1034" t="s">
        <v>143</v>
      </c>
      <c r="J1034" s="140">
        <v>1202520547</v>
      </c>
      <c r="K1034" s="140">
        <v>1021852972</v>
      </c>
      <c r="L1034" s="140">
        <v>1016579845.42</v>
      </c>
      <c r="M1034" s="142">
        <v>8</v>
      </c>
    </row>
    <row r="1035" spans="2:13">
      <c r="B1035" s="139" t="s">
        <v>148</v>
      </c>
      <c r="C1035" t="s">
        <v>480</v>
      </c>
      <c r="D1035" s="23"/>
      <c r="E1035" s="6" t="s">
        <v>141</v>
      </c>
      <c r="F1035" s="6" t="s">
        <v>142</v>
      </c>
      <c r="G1035" t="s">
        <v>490</v>
      </c>
      <c r="H1035" t="s">
        <v>482</v>
      </c>
      <c r="I1035" t="s">
        <v>143</v>
      </c>
      <c r="J1035" s="140">
        <v>1202520547</v>
      </c>
      <c r="K1035" s="140">
        <v>1021859892</v>
      </c>
      <c r="L1035" s="140">
        <v>1016801378.0599999</v>
      </c>
      <c r="M1035" s="142">
        <v>8</v>
      </c>
    </row>
    <row r="1036" spans="2:13">
      <c r="B1036" s="139" t="s">
        <v>148</v>
      </c>
      <c r="C1036" t="s">
        <v>480</v>
      </c>
      <c r="D1036" s="23"/>
      <c r="E1036" s="6" t="s">
        <v>141</v>
      </c>
      <c r="F1036" s="6" t="s">
        <v>142</v>
      </c>
      <c r="G1036" t="s">
        <v>491</v>
      </c>
      <c r="H1036" t="s">
        <v>482</v>
      </c>
      <c r="I1036" t="s">
        <v>143</v>
      </c>
      <c r="J1036" s="140">
        <v>1202520547</v>
      </c>
      <c r="K1036" s="140">
        <v>1021859892</v>
      </c>
      <c r="L1036" s="140">
        <v>1016801378.0599999</v>
      </c>
      <c r="M1036" s="142">
        <v>8</v>
      </c>
    </row>
    <row r="1037" spans="2:13">
      <c r="B1037" s="139" t="s">
        <v>148</v>
      </c>
      <c r="C1037" t="s">
        <v>480</v>
      </c>
      <c r="D1037" s="23"/>
      <c r="E1037" s="6" t="s">
        <v>141</v>
      </c>
      <c r="F1037" s="6" t="s">
        <v>142</v>
      </c>
      <c r="G1037" t="s">
        <v>492</v>
      </c>
      <c r="H1037" t="s">
        <v>482</v>
      </c>
      <c r="I1037" t="s">
        <v>143</v>
      </c>
      <c r="J1037" s="140">
        <v>1202520547</v>
      </c>
      <c r="K1037" s="140">
        <v>1021859892</v>
      </c>
      <c r="L1037" s="140">
        <v>1016801378.0599999</v>
      </c>
      <c r="M1037" s="142">
        <v>8</v>
      </c>
    </row>
    <row r="1038" spans="2:13">
      <c r="B1038" s="139" t="s">
        <v>148</v>
      </c>
      <c r="C1038" t="s">
        <v>480</v>
      </c>
      <c r="D1038" s="23"/>
      <c r="E1038" s="6" t="s">
        <v>141</v>
      </c>
      <c r="F1038" s="6" t="s">
        <v>142</v>
      </c>
      <c r="G1038" t="s">
        <v>493</v>
      </c>
      <c r="H1038" t="s">
        <v>482</v>
      </c>
      <c r="I1038" t="s">
        <v>143</v>
      </c>
      <c r="J1038" s="140">
        <v>1202520547</v>
      </c>
      <c r="K1038" s="140">
        <v>1021859892</v>
      </c>
      <c r="L1038" s="140">
        <v>1016801378.0599999</v>
      </c>
      <c r="M1038" s="142">
        <v>8</v>
      </c>
    </row>
    <row r="1039" spans="2:13">
      <c r="B1039" s="139" t="s">
        <v>148</v>
      </c>
      <c r="C1039" t="s">
        <v>480</v>
      </c>
      <c r="D1039" s="23"/>
      <c r="E1039" s="6" t="s">
        <v>141</v>
      </c>
      <c r="F1039" s="6" t="s">
        <v>142</v>
      </c>
      <c r="G1039" t="s">
        <v>494</v>
      </c>
      <c r="H1039" t="s">
        <v>482</v>
      </c>
      <c r="I1039" t="s">
        <v>143</v>
      </c>
      <c r="J1039" s="140">
        <v>1202520547</v>
      </c>
      <c r="K1039" s="140">
        <v>1021859892</v>
      </c>
      <c r="L1039" s="140">
        <v>1016801378.0599999</v>
      </c>
      <c r="M1039" s="142">
        <v>8</v>
      </c>
    </row>
    <row r="1040" spans="2:13">
      <c r="B1040" s="139" t="s">
        <v>148</v>
      </c>
      <c r="C1040" t="s">
        <v>480</v>
      </c>
      <c r="D1040" s="23"/>
      <c r="E1040" s="6" t="s">
        <v>141</v>
      </c>
      <c r="F1040" s="6" t="s">
        <v>142</v>
      </c>
      <c r="G1040" t="s">
        <v>495</v>
      </c>
      <c r="H1040" t="s">
        <v>482</v>
      </c>
      <c r="I1040" t="s">
        <v>143</v>
      </c>
      <c r="J1040" s="140">
        <v>1202520547</v>
      </c>
      <c r="K1040" s="140">
        <v>1021859892</v>
      </c>
      <c r="L1040" s="140">
        <v>1016801378.0599999</v>
      </c>
      <c r="M1040" s="142">
        <v>8</v>
      </c>
    </row>
    <row r="1041" spans="2:13">
      <c r="B1041" s="139" t="s">
        <v>148</v>
      </c>
      <c r="C1041" t="s">
        <v>480</v>
      </c>
      <c r="D1041" s="23"/>
      <c r="E1041" s="6" t="s">
        <v>141</v>
      </c>
      <c r="F1041" s="6" t="s">
        <v>142</v>
      </c>
      <c r="G1041" t="s">
        <v>496</v>
      </c>
      <c r="H1041" t="s">
        <v>482</v>
      </c>
      <c r="I1041" t="s">
        <v>143</v>
      </c>
      <c r="J1041" s="140">
        <v>1202520547</v>
      </c>
      <c r="K1041" s="140">
        <v>1021859892</v>
      </c>
      <c r="L1041" s="140">
        <v>1016801378.0599999</v>
      </c>
      <c r="M1041" s="142">
        <v>8</v>
      </c>
    </row>
    <row r="1042" spans="2:13">
      <c r="B1042" s="139" t="s">
        <v>148</v>
      </c>
      <c r="C1042" t="s">
        <v>480</v>
      </c>
      <c r="D1042" s="23"/>
      <c r="E1042" s="6" t="s">
        <v>141</v>
      </c>
      <c r="F1042" s="6" t="s">
        <v>142</v>
      </c>
      <c r="G1042" t="s">
        <v>497</v>
      </c>
      <c r="H1042" t="s">
        <v>482</v>
      </c>
      <c r="I1042" t="s">
        <v>143</v>
      </c>
      <c r="J1042" s="140">
        <v>1202520547</v>
      </c>
      <c r="K1042" s="140">
        <v>1021859892</v>
      </c>
      <c r="L1042" s="140">
        <v>1016801378.0599999</v>
      </c>
      <c r="M1042" s="142">
        <v>8</v>
      </c>
    </row>
    <row r="1043" spans="2:13">
      <c r="B1043" s="139" t="s">
        <v>148</v>
      </c>
      <c r="C1043" t="s">
        <v>480</v>
      </c>
      <c r="D1043" s="23"/>
      <c r="E1043" s="6" t="s">
        <v>141</v>
      </c>
      <c r="F1043" s="6" t="s">
        <v>142</v>
      </c>
      <c r="G1043" t="s">
        <v>498</v>
      </c>
      <c r="H1043" t="s">
        <v>487</v>
      </c>
      <c r="I1043" t="s">
        <v>143</v>
      </c>
      <c r="J1043" s="140">
        <v>1202520547</v>
      </c>
      <c r="K1043" s="140">
        <v>1026488372</v>
      </c>
      <c r="L1043" s="140">
        <v>1021622611.27</v>
      </c>
      <c r="M1043" s="142">
        <v>8</v>
      </c>
    </row>
    <row r="1044" spans="2:13">
      <c r="B1044" s="139" t="s">
        <v>148</v>
      </c>
      <c r="C1044" t="s">
        <v>480</v>
      </c>
      <c r="D1044" s="23"/>
      <c r="E1044" s="6" t="s">
        <v>141</v>
      </c>
      <c r="F1044" s="6" t="s">
        <v>142</v>
      </c>
      <c r="G1044" t="s">
        <v>499</v>
      </c>
      <c r="H1044" t="s">
        <v>487</v>
      </c>
      <c r="I1044" t="s">
        <v>143</v>
      </c>
      <c r="J1044" s="140">
        <v>1202520547</v>
      </c>
      <c r="K1044" s="140">
        <v>1026488372</v>
      </c>
      <c r="L1044" s="140">
        <v>1021622611.27</v>
      </c>
      <c r="M1044" s="142">
        <v>8</v>
      </c>
    </row>
    <row r="1045" spans="2:13">
      <c r="B1045" s="139" t="s">
        <v>148</v>
      </c>
      <c r="C1045" t="s">
        <v>480</v>
      </c>
      <c r="D1045" s="23"/>
      <c r="E1045" s="6" t="s">
        <v>141</v>
      </c>
      <c r="F1045" s="6" t="s">
        <v>142</v>
      </c>
      <c r="G1045" t="s">
        <v>500</v>
      </c>
      <c r="H1045" t="s">
        <v>487</v>
      </c>
      <c r="I1045" t="s">
        <v>143</v>
      </c>
      <c r="J1045" s="140">
        <v>1202520547</v>
      </c>
      <c r="K1045" s="140">
        <v>1026488372</v>
      </c>
      <c r="L1045" s="140">
        <v>1021622611.27</v>
      </c>
      <c r="M1045" s="142">
        <v>8</v>
      </c>
    </row>
    <row r="1046" spans="2:13">
      <c r="B1046" s="139" t="s">
        <v>148</v>
      </c>
      <c r="C1046" t="s">
        <v>480</v>
      </c>
      <c r="D1046" s="23"/>
      <c r="E1046" s="6" t="s">
        <v>141</v>
      </c>
      <c r="F1046" s="6" t="s">
        <v>142</v>
      </c>
      <c r="G1046" t="s">
        <v>501</v>
      </c>
      <c r="H1046" t="s">
        <v>482</v>
      </c>
      <c r="I1046" t="s">
        <v>143</v>
      </c>
      <c r="J1046" s="140">
        <v>1202520547</v>
      </c>
      <c r="K1046" s="140">
        <v>1028027395</v>
      </c>
      <c r="L1046" s="140">
        <v>1016801378.87</v>
      </c>
      <c r="M1046" s="142">
        <v>8</v>
      </c>
    </row>
    <row r="1047" spans="2:13">
      <c r="B1047" s="139" t="s">
        <v>148</v>
      </c>
      <c r="C1047" t="s">
        <v>480</v>
      </c>
      <c r="D1047" s="23"/>
      <c r="E1047" s="6" t="s">
        <v>141</v>
      </c>
      <c r="F1047" s="6" t="s">
        <v>142</v>
      </c>
      <c r="G1047" t="s">
        <v>502</v>
      </c>
      <c r="H1047" t="s">
        <v>487</v>
      </c>
      <c r="I1047" t="s">
        <v>143</v>
      </c>
      <c r="J1047" s="140">
        <v>1163726026</v>
      </c>
      <c r="K1047" s="140">
        <v>1006374679</v>
      </c>
      <c r="L1047" s="140">
        <v>1021622611.4400001</v>
      </c>
      <c r="M1047" s="142">
        <v>8</v>
      </c>
    </row>
    <row r="1048" spans="2:13">
      <c r="B1048" s="139" t="s">
        <v>148</v>
      </c>
      <c r="C1048" t="s">
        <v>480</v>
      </c>
      <c r="D1048" s="23"/>
      <c r="E1048" s="6" t="s">
        <v>141</v>
      </c>
      <c r="F1048" s="6" t="s">
        <v>142</v>
      </c>
      <c r="G1048" t="s">
        <v>503</v>
      </c>
      <c r="H1048" t="s">
        <v>487</v>
      </c>
      <c r="I1048" t="s">
        <v>143</v>
      </c>
      <c r="J1048" s="140">
        <v>1163726026</v>
      </c>
      <c r="K1048" s="140">
        <v>1006374679</v>
      </c>
      <c r="L1048" s="140">
        <v>1021622611.4400001</v>
      </c>
      <c r="M1048" s="142">
        <v>8</v>
      </c>
    </row>
    <row r="1049" spans="2:13">
      <c r="B1049" s="139" t="s">
        <v>148</v>
      </c>
      <c r="C1049" t="s">
        <v>480</v>
      </c>
      <c r="D1049" s="23"/>
      <c r="E1049" s="6" t="s">
        <v>141</v>
      </c>
      <c r="F1049" s="6" t="s">
        <v>142</v>
      </c>
      <c r="G1049" t="s">
        <v>504</v>
      </c>
      <c r="H1049" t="s">
        <v>487</v>
      </c>
      <c r="I1049" t="s">
        <v>143</v>
      </c>
      <c r="J1049" s="140">
        <v>1163726026</v>
      </c>
      <c r="K1049" s="140">
        <v>1025588251</v>
      </c>
      <c r="L1049" s="140">
        <v>1021622611.3099999</v>
      </c>
      <c r="M1049" s="142">
        <v>8</v>
      </c>
    </row>
    <row r="1050" spans="2:13">
      <c r="B1050" s="139" t="s">
        <v>148</v>
      </c>
      <c r="C1050" t="s">
        <v>480</v>
      </c>
      <c r="D1050" s="23"/>
      <c r="E1050" s="6" t="s">
        <v>141</v>
      </c>
      <c r="F1050" s="6" t="s">
        <v>142</v>
      </c>
      <c r="G1050" t="s">
        <v>505</v>
      </c>
      <c r="H1050" t="s">
        <v>487</v>
      </c>
      <c r="I1050" t="s">
        <v>143</v>
      </c>
      <c r="J1050" s="140">
        <v>1163726026</v>
      </c>
      <c r="K1050" s="140">
        <v>1025588251</v>
      </c>
      <c r="L1050" s="140">
        <v>1021622611.3099999</v>
      </c>
      <c r="M1050" s="142">
        <v>8</v>
      </c>
    </row>
    <row r="1051" spans="2:13">
      <c r="B1051" s="139" t="s">
        <v>148</v>
      </c>
      <c r="C1051" t="s">
        <v>480</v>
      </c>
      <c r="D1051" s="23"/>
      <c r="E1051" s="6" t="s">
        <v>141</v>
      </c>
      <c r="F1051" s="6" t="s">
        <v>142</v>
      </c>
      <c r="G1051" t="s">
        <v>506</v>
      </c>
      <c r="H1051" t="s">
        <v>487</v>
      </c>
      <c r="I1051" t="s">
        <v>143</v>
      </c>
      <c r="J1051" s="140">
        <v>1163726026</v>
      </c>
      <c r="K1051" s="140">
        <v>1025588251</v>
      </c>
      <c r="L1051" s="140">
        <v>1021622611.3099999</v>
      </c>
      <c r="M1051" s="142">
        <v>8</v>
      </c>
    </row>
    <row r="1052" spans="2:13">
      <c r="B1052" s="139" t="s">
        <v>148</v>
      </c>
      <c r="C1052" t="s">
        <v>480</v>
      </c>
      <c r="D1052" s="23"/>
      <c r="E1052" s="6" t="s">
        <v>141</v>
      </c>
      <c r="F1052" s="6" t="s">
        <v>142</v>
      </c>
      <c r="G1052" t="s">
        <v>507</v>
      </c>
      <c r="H1052" t="s">
        <v>482</v>
      </c>
      <c r="I1052" t="s">
        <v>143</v>
      </c>
      <c r="J1052" s="140">
        <v>1163287670</v>
      </c>
      <c r="K1052" s="140">
        <v>1020526119</v>
      </c>
      <c r="L1052" s="140">
        <v>1016579845.65</v>
      </c>
      <c r="M1052" s="142">
        <v>8</v>
      </c>
    </row>
    <row r="1053" spans="2:13">
      <c r="B1053" s="139" t="s">
        <v>148</v>
      </c>
      <c r="C1053" t="s">
        <v>480</v>
      </c>
      <c r="D1053" s="23"/>
      <c r="E1053" s="6" t="s">
        <v>141</v>
      </c>
      <c r="F1053" s="6" t="s">
        <v>142</v>
      </c>
      <c r="G1053" t="s">
        <v>508</v>
      </c>
      <c r="H1053" t="s">
        <v>482</v>
      </c>
      <c r="I1053" t="s">
        <v>143</v>
      </c>
      <c r="J1053" s="140">
        <v>1163287670</v>
      </c>
      <c r="K1053" s="140">
        <v>1020526119</v>
      </c>
      <c r="L1053" s="140">
        <v>1016579845.65</v>
      </c>
      <c r="M1053" s="142">
        <v>8</v>
      </c>
    </row>
    <row r="1054" spans="2:13">
      <c r="B1054" s="139" t="s">
        <v>148</v>
      </c>
      <c r="C1054" t="s">
        <v>480</v>
      </c>
      <c r="D1054" s="23"/>
      <c r="E1054" s="6" t="s">
        <v>141</v>
      </c>
      <c r="F1054" s="6" t="s">
        <v>142</v>
      </c>
      <c r="G1054" t="s">
        <v>509</v>
      </c>
      <c r="H1054" t="s">
        <v>482</v>
      </c>
      <c r="I1054" t="s">
        <v>143</v>
      </c>
      <c r="J1054" s="140">
        <v>1163287670</v>
      </c>
      <c r="K1054" s="140">
        <v>1020526119</v>
      </c>
      <c r="L1054" s="140">
        <v>1016579845.65</v>
      </c>
      <c r="M1054" s="142">
        <v>8</v>
      </c>
    </row>
    <row r="1055" spans="2:13">
      <c r="B1055" s="139" t="s">
        <v>148</v>
      </c>
      <c r="C1055" t="s">
        <v>480</v>
      </c>
      <c r="D1055" s="23"/>
      <c r="E1055" s="6" t="s">
        <v>141</v>
      </c>
      <c r="F1055" s="6" t="s">
        <v>142</v>
      </c>
      <c r="G1055" t="s">
        <v>510</v>
      </c>
      <c r="H1055" t="s">
        <v>482</v>
      </c>
      <c r="I1055" t="s">
        <v>143</v>
      </c>
      <c r="J1055" s="140">
        <v>1163287670</v>
      </c>
      <c r="K1055" s="140">
        <v>1020526119</v>
      </c>
      <c r="L1055" s="140">
        <v>1016579845.65</v>
      </c>
      <c r="M1055" s="142">
        <v>8</v>
      </c>
    </row>
    <row r="1056" spans="2:13">
      <c r="B1056" s="139" t="s">
        <v>148</v>
      </c>
      <c r="C1056" t="s">
        <v>480</v>
      </c>
      <c r="D1056" s="23"/>
      <c r="E1056" s="6" t="s">
        <v>141</v>
      </c>
      <c r="F1056" s="6" t="s">
        <v>142</v>
      </c>
      <c r="G1056" t="s">
        <v>511</v>
      </c>
      <c r="H1056" t="s">
        <v>482</v>
      </c>
      <c r="I1056" t="s">
        <v>143</v>
      </c>
      <c r="J1056" s="140">
        <v>1163287670</v>
      </c>
      <c r="K1056" s="140">
        <v>1020526119</v>
      </c>
      <c r="L1056" s="140">
        <v>1016579845.65</v>
      </c>
      <c r="M1056" s="142">
        <v>8</v>
      </c>
    </row>
    <row r="1057" spans="2:13">
      <c r="B1057" s="139" t="s">
        <v>148</v>
      </c>
      <c r="C1057" t="s">
        <v>480</v>
      </c>
      <c r="D1057" s="23"/>
      <c r="E1057" s="6" t="s">
        <v>141</v>
      </c>
      <c r="F1057" s="6" t="s">
        <v>142</v>
      </c>
      <c r="G1057" t="s">
        <v>659</v>
      </c>
      <c r="H1057" t="s">
        <v>660</v>
      </c>
      <c r="I1057" t="s">
        <v>143</v>
      </c>
      <c r="J1057" s="140">
        <v>562602740</v>
      </c>
      <c r="K1057" s="140">
        <v>507084263</v>
      </c>
      <c r="L1057" s="140">
        <v>506809441.31</v>
      </c>
      <c r="M1057" s="142">
        <v>10</v>
      </c>
    </row>
    <row r="1058" spans="2:13">
      <c r="B1058" s="139" t="s">
        <v>148</v>
      </c>
      <c r="C1058" t="s">
        <v>480</v>
      </c>
      <c r="D1058" s="23"/>
      <c r="E1058" s="6" t="s">
        <v>141</v>
      </c>
      <c r="F1058" s="6" t="s">
        <v>142</v>
      </c>
      <c r="G1058" t="s">
        <v>661</v>
      </c>
      <c r="H1058" t="s">
        <v>660</v>
      </c>
      <c r="I1058" t="s">
        <v>143</v>
      </c>
      <c r="J1058" s="140">
        <v>562602740</v>
      </c>
      <c r="K1058" s="140">
        <v>507084263</v>
      </c>
      <c r="L1058" s="140">
        <v>506809441.31</v>
      </c>
      <c r="M1058" s="142">
        <v>10</v>
      </c>
    </row>
    <row r="1059" spans="2:13">
      <c r="B1059" s="139" t="s">
        <v>148</v>
      </c>
      <c r="C1059" t="s">
        <v>480</v>
      </c>
      <c r="D1059" s="23"/>
      <c r="E1059" s="6" t="s">
        <v>141</v>
      </c>
      <c r="F1059" s="6" t="s">
        <v>142</v>
      </c>
      <c r="G1059" t="s">
        <v>662</v>
      </c>
      <c r="H1059" t="s">
        <v>660</v>
      </c>
      <c r="I1059" t="s">
        <v>143</v>
      </c>
      <c r="J1059" s="140">
        <v>562602740</v>
      </c>
      <c r="K1059" s="140">
        <v>507084263</v>
      </c>
      <c r="L1059" s="140">
        <v>506809441.31</v>
      </c>
      <c r="M1059" s="142">
        <v>10</v>
      </c>
    </row>
    <row r="1060" spans="2:13">
      <c r="B1060" s="139" t="s">
        <v>148</v>
      </c>
      <c r="C1060" t="s">
        <v>480</v>
      </c>
      <c r="D1060" s="23"/>
      <c r="E1060" s="6" t="s">
        <v>141</v>
      </c>
      <c r="F1060" s="6" t="s">
        <v>142</v>
      </c>
      <c r="G1060" t="s">
        <v>663</v>
      </c>
      <c r="H1060" t="s">
        <v>660</v>
      </c>
      <c r="I1060" t="s">
        <v>143</v>
      </c>
      <c r="J1060" s="140">
        <v>562602740</v>
      </c>
      <c r="K1060" s="140">
        <v>507084263</v>
      </c>
      <c r="L1060" s="140">
        <v>506809441.31</v>
      </c>
      <c r="M1060" s="142">
        <v>10</v>
      </c>
    </row>
    <row r="1061" spans="2:13">
      <c r="B1061" s="139" t="s">
        <v>148</v>
      </c>
      <c r="C1061" t="s">
        <v>480</v>
      </c>
      <c r="D1061" s="23"/>
      <c r="E1061" s="6" t="s">
        <v>141</v>
      </c>
      <c r="F1061" s="6" t="s">
        <v>142</v>
      </c>
      <c r="G1061" t="s">
        <v>664</v>
      </c>
      <c r="H1061" t="s">
        <v>660</v>
      </c>
      <c r="I1061" t="s">
        <v>143</v>
      </c>
      <c r="J1061" s="140">
        <v>562602740</v>
      </c>
      <c r="K1061" s="140">
        <v>507084263</v>
      </c>
      <c r="L1061" s="140">
        <v>506809441.31</v>
      </c>
      <c r="M1061" s="142">
        <v>10</v>
      </c>
    </row>
    <row r="1062" spans="2:13">
      <c r="B1062" s="139" t="s">
        <v>148</v>
      </c>
      <c r="C1062" t="s">
        <v>480</v>
      </c>
      <c r="D1062" s="23"/>
      <c r="E1062" s="6" t="s">
        <v>141</v>
      </c>
      <c r="F1062" s="6" t="s">
        <v>142</v>
      </c>
      <c r="G1062" t="s">
        <v>665</v>
      </c>
      <c r="H1062" t="s">
        <v>660</v>
      </c>
      <c r="I1062" t="s">
        <v>143</v>
      </c>
      <c r="J1062" s="140">
        <v>562602740</v>
      </c>
      <c r="K1062" s="140">
        <v>507084263</v>
      </c>
      <c r="L1062" s="140">
        <v>506809441.31</v>
      </c>
      <c r="M1062" s="142">
        <v>10</v>
      </c>
    </row>
    <row r="1063" spans="2:13">
      <c r="B1063" s="139" t="s">
        <v>148</v>
      </c>
      <c r="C1063" t="s">
        <v>480</v>
      </c>
      <c r="D1063" s="23"/>
      <c r="E1063" s="6" t="s">
        <v>141</v>
      </c>
      <c r="F1063" s="6" t="s">
        <v>142</v>
      </c>
      <c r="G1063" t="s">
        <v>666</v>
      </c>
      <c r="H1063" t="s">
        <v>660</v>
      </c>
      <c r="I1063" t="s">
        <v>143</v>
      </c>
      <c r="J1063" s="140">
        <v>562602740</v>
      </c>
      <c r="K1063" s="140">
        <v>507084263</v>
      </c>
      <c r="L1063" s="140">
        <v>506809441.31</v>
      </c>
      <c r="M1063" s="142">
        <v>10</v>
      </c>
    </row>
    <row r="1064" spans="2:13">
      <c r="B1064" s="139" t="s">
        <v>148</v>
      </c>
      <c r="C1064" t="s">
        <v>480</v>
      </c>
      <c r="D1064" s="23"/>
      <c r="E1064" s="6" t="s">
        <v>141</v>
      </c>
      <c r="F1064" s="6" t="s">
        <v>142</v>
      </c>
      <c r="G1064" t="s">
        <v>667</v>
      </c>
      <c r="H1064" t="s">
        <v>660</v>
      </c>
      <c r="I1064" t="s">
        <v>143</v>
      </c>
      <c r="J1064" s="140">
        <v>562602740</v>
      </c>
      <c r="K1064" s="140">
        <v>507084263</v>
      </c>
      <c r="L1064" s="140">
        <v>506809441.31</v>
      </c>
      <c r="M1064" s="142">
        <v>10</v>
      </c>
    </row>
    <row r="1065" spans="2:13">
      <c r="B1065" s="139" t="s">
        <v>148</v>
      </c>
      <c r="C1065" t="s">
        <v>480</v>
      </c>
      <c r="D1065" s="23"/>
      <c r="E1065" s="6" t="s">
        <v>141</v>
      </c>
      <c r="F1065" s="6" t="s">
        <v>142</v>
      </c>
      <c r="G1065" t="s">
        <v>668</v>
      </c>
      <c r="H1065" t="s">
        <v>660</v>
      </c>
      <c r="I1065" t="s">
        <v>143</v>
      </c>
      <c r="J1065" s="140">
        <v>562602740</v>
      </c>
      <c r="K1065" s="140">
        <v>507084263</v>
      </c>
      <c r="L1065" s="140">
        <v>506809441.31</v>
      </c>
      <c r="M1065" s="142">
        <v>10</v>
      </c>
    </row>
    <row r="1066" spans="2:13">
      <c r="B1066" s="139" t="s">
        <v>148</v>
      </c>
      <c r="C1066" t="s">
        <v>480</v>
      </c>
      <c r="D1066" s="23"/>
      <c r="E1066" s="6" t="s">
        <v>141</v>
      </c>
      <c r="F1066" s="6" t="s">
        <v>142</v>
      </c>
      <c r="G1066" t="s">
        <v>669</v>
      </c>
      <c r="H1066" t="s">
        <v>660</v>
      </c>
      <c r="I1066" t="s">
        <v>143</v>
      </c>
      <c r="J1066" s="140">
        <v>562602740</v>
      </c>
      <c r="K1066" s="140">
        <v>507084263</v>
      </c>
      <c r="L1066" s="140">
        <v>506809441.31</v>
      </c>
      <c r="M1066" s="142">
        <v>10</v>
      </c>
    </row>
    <row r="1067" spans="2:13">
      <c r="B1067" s="139" t="s">
        <v>148</v>
      </c>
      <c r="C1067" t="s">
        <v>480</v>
      </c>
      <c r="D1067" s="23"/>
      <c r="E1067" s="6" t="s">
        <v>141</v>
      </c>
      <c r="F1067" s="6" t="s">
        <v>142</v>
      </c>
      <c r="G1067" t="s">
        <v>670</v>
      </c>
      <c r="H1067" t="s">
        <v>660</v>
      </c>
      <c r="I1067" t="s">
        <v>143</v>
      </c>
      <c r="J1067" s="140">
        <v>562602740</v>
      </c>
      <c r="K1067" s="140">
        <v>507084263</v>
      </c>
      <c r="L1067" s="140">
        <v>506809441.31</v>
      </c>
      <c r="M1067" s="142">
        <v>10</v>
      </c>
    </row>
    <row r="1068" spans="2:13">
      <c r="B1068" s="139" t="s">
        <v>148</v>
      </c>
      <c r="C1068" t="s">
        <v>480</v>
      </c>
      <c r="D1068" s="23"/>
      <c r="E1068" s="6" t="s">
        <v>141</v>
      </c>
      <c r="F1068" s="6" t="s">
        <v>142</v>
      </c>
      <c r="G1068" t="s">
        <v>671</v>
      </c>
      <c r="H1068" t="s">
        <v>660</v>
      </c>
      <c r="I1068" t="s">
        <v>143</v>
      </c>
      <c r="J1068" s="140">
        <v>562602740</v>
      </c>
      <c r="K1068" s="140">
        <v>507084263</v>
      </c>
      <c r="L1068" s="140">
        <v>506809441.31</v>
      </c>
      <c r="M1068" s="142">
        <v>10</v>
      </c>
    </row>
    <row r="1069" spans="2:13">
      <c r="B1069" s="139" t="s">
        <v>148</v>
      </c>
      <c r="C1069" t="s">
        <v>480</v>
      </c>
      <c r="D1069" s="23"/>
      <c r="E1069" s="6" t="s">
        <v>141</v>
      </c>
      <c r="F1069" s="6" t="s">
        <v>142</v>
      </c>
      <c r="G1069" t="s">
        <v>672</v>
      </c>
      <c r="H1069" t="s">
        <v>660</v>
      </c>
      <c r="I1069" t="s">
        <v>143</v>
      </c>
      <c r="J1069" s="140">
        <v>562602740</v>
      </c>
      <c r="K1069" s="140">
        <v>507084263</v>
      </c>
      <c r="L1069" s="140">
        <v>506809441.31</v>
      </c>
      <c r="M1069" s="142">
        <v>10</v>
      </c>
    </row>
    <row r="1070" spans="2:13">
      <c r="B1070" s="139" t="s">
        <v>148</v>
      </c>
      <c r="C1070" t="s">
        <v>480</v>
      </c>
      <c r="D1070" s="23"/>
      <c r="E1070" s="6" t="s">
        <v>141</v>
      </c>
      <c r="F1070" s="6" t="s">
        <v>142</v>
      </c>
      <c r="G1070" t="s">
        <v>673</v>
      </c>
      <c r="H1070" t="s">
        <v>482</v>
      </c>
      <c r="I1070" t="s">
        <v>143</v>
      </c>
      <c r="J1070" s="140">
        <v>1124054793</v>
      </c>
      <c r="K1070" s="140">
        <v>999887511</v>
      </c>
      <c r="L1070" s="140">
        <v>1016603865.01</v>
      </c>
      <c r="M1070" s="142">
        <v>8.02</v>
      </c>
    </row>
    <row r="1071" spans="2:13" ht="15.75" thickBot="1">
      <c r="B1071" s="25"/>
      <c r="C1071" s="26"/>
      <c r="D1071" s="26"/>
      <c r="E1071" s="27"/>
      <c r="F1071" s="26"/>
      <c r="G1071" s="28"/>
      <c r="H1071" s="28"/>
      <c r="I1071" s="29" t="s">
        <v>512</v>
      </c>
      <c r="J1071" s="30">
        <f>SUM(J629:J1070)</f>
        <v>792898153957</v>
      </c>
      <c r="K1071" s="30">
        <f>SUM(K629:K1070)</f>
        <v>684711635559</v>
      </c>
      <c r="L1071" s="30">
        <f>SUM(L629:L1070)</f>
        <v>690718015775.97388</v>
      </c>
      <c r="M1071" s="133"/>
    </row>
    <row r="1072" spans="2:13" ht="15.75" thickTop="1">
      <c r="B1072" s="31"/>
      <c r="I1072" s="9"/>
      <c r="L1072" s="135"/>
      <c r="M1072" s="34"/>
    </row>
  </sheetData>
  <autoFilter ref="B193:M618" xr:uid="{00000000-0001-0000-0400-000000000000}"/>
  <sortState xmlns:xlrd2="http://schemas.microsoft.com/office/spreadsheetml/2017/richdata2" ref="B176:E182">
    <sortCondition descending="1" ref="D176:D182"/>
  </sortState>
  <mergeCells count="38">
    <mergeCell ref="B89:C89"/>
    <mergeCell ref="B52:F54"/>
    <mergeCell ref="B625:M626"/>
    <mergeCell ref="B190:M191"/>
    <mergeCell ref="B59:F60"/>
    <mergeCell ref="B81:F82"/>
    <mergeCell ref="B157:F158"/>
    <mergeCell ref="B149:F150"/>
    <mergeCell ref="B141:F143"/>
    <mergeCell ref="B135:F136"/>
    <mergeCell ref="B93:F93"/>
    <mergeCell ref="B113:F113"/>
    <mergeCell ref="B114:F115"/>
    <mergeCell ref="B91:C91"/>
    <mergeCell ref="B63:F64"/>
    <mergeCell ref="B65:F66"/>
    <mergeCell ref="B61:F62"/>
    <mergeCell ref="B78:F79"/>
    <mergeCell ref="B80:F80"/>
    <mergeCell ref="B84:F84"/>
    <mergeCell ref="B85:F87"/>
    <mergeCell ref="B77:F77"/>
    <mergeCell ref="B51:F51"/>
    <mergeCell ref="B90:C90"/>
    <mergeCell ref="B2:F2"/>
    <mergeCell ref="B128:F128"/>
    <mergeCell ref="B129:F129"/>
    <mergeCell ref="B20:F45"/>
    <mergeCell ref="B46:F46"/>
    <mergeCell ref="B47:F49"/>
    <mergeCell ref="B3:F3"/>
    <mergeCell ref="B4:F4"/>
    <mergeCell ref="B6:F16"/>
    <mergeCell ref="B17:F17"/>
    <mergeCell ref="B19:F19"/>
    <mergeCell ref="B55:F56"/>
    <mergeCell ref="B57:F58"/>
    <mergeCell ref="B50:F50"/>
  </mergeCells>
  <hyperlinks>
    <hyperlink ref="A1" location="INDICE!A1" display="INDICE" xr:uid="{4997CFCE-4BD7-4BCF-B991-EBEABD2AFD85}"/>
  </hyperlinks>
  <pageMargins left="0.7" right="0.7" top="0.75" bottom="0.75" header="0.3" footer="0.3"/>
  <pageSetup paperSize="9" orientation="portrait" r:id="rId1"/>
  <ignoredErrors>
    <ignoredError sqref="D91:E91"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46138-D18B-5242-9416-21B7D2E30698}">
  <dimension ref="B2:J28"/>
  <sheetViews>
    <sheetView workbookViewId="0">
      <selection activeCell="F23" sqref="F23"/>
    </sheetView>
  </sheetViews>
  <sheetFormatPr baseColWidth="10" defaultRowHeight="15"/>
  <cols>
    <col min="2" max="2" width="31.28515625" bestFit="1" customWidth="1"/>
    <col min="3" max="3" width="18.85546875" bestFit="1" customWidth="1"/>
    <col min="4" max="4" width="18.42578125" bestFit="1" customWidth="1"/>
    <col min="7" max="7" width="28.7109375" bestFit="1" customWidth="1"/>
    <col min="8" max="8" width="18.85546875" bestFit="1" customWidth="1"/>
    <col min="9" max="9" width="18" style="3" bestFit="1" customWidth="1"/>
  </cols>
  <sheetData>
    <row r="2" spans="2:10">
      <c r="B2" s="167" t="s">
        <v>128</v>
      </c>
      <c r="C2" s="167" t="s">
        <v>129</v>
      </c>
      <c r="D2" t="s">
        <v>1068</v>
      </c>
      <c r="G2" t="s">
        <v>128</v>
      </c>
      <c r="H2" t="s">
        <v>129</v>
      </c>
      <c r="I2" s="3" t="s">
        <v>1068</v>
      </c>
    </row>
    <row r="3" spans="2:10">
      <c r="B3" t="s">
        <v>140</v>
      </c>
      <c r="C3" t="s">
        <v>1067</v>
      </c>
      <c r="D3" s="168">
        <v>14731388287.970001</v>
      </c>
      <c r="G3" t="s">
        <v>140</v>
      </c>
      <c r="H3" t="s">
        <v>1067</v>
      </c>
      <c r="I3" s="3">
        <v>14731388287.970001</v>
      </c>
      <c r="J3" s="169">
        <f>I3/$I$24</f>
        <v>2.4517659041041449E-2</v>
      </c>
    </row>
    <row r="4" spans="2:10">
      <c r="B4" t="s">
        <v>149</v>
      </c>
      <c r="C4" t="s">
        <v>1067</v>
      </c>
      <c r="D4" s="168">
        <v>2679036024.8099999</v>
      </c>
      <c r="G4" t="s">
        <v>149</v>
      </c>
      <c r="H4" t="s">
        <v>1067</v>
      </c>
      <c r="I4" s="3">
        <v>2679036024.8099999</v>
      </c>
      <c r="J4" s="169">
        <f t="shared" ref="J4:J23" si="0">I4/$I$24</f>
        <v>4.4587577579906362E-3</v>
      </c>
    </row>
    <row r="5" spans="2:10">
      <c r="B5" t="s">
        <v>185</v>
      </c>
      <c r="C5" t="s">
        <v>1064</v>
      </c>
      <c r="D5" s="168">
        <v>6032888503.750001</v>
      </c>
      <c r="G5" t="s">
        <v>185</v>
      </c>
      <c r="H5" t="s">
        <v>1064</v>
      </c>
      <c r="I5" s="3">
        <v>6032888503.750001</v>
      </c>
      <c r="J5" s="169">
        <f t="shared" si="0"/>
        <v>1.004062213799292E-2</v>
      </c>
    </row>
    <row r="6" spans="2:10">
      <c r="B6" t="s">
        <v>519</v>
      </c>
      <c r="C6" t="s">
        <v>1067</v>
      </c>
      <c r="D6" s="168">
        <v>22486958223.529999</v>
      </c>
      <c r="G6" t="s">
        <v>519</v>
      </c>
      <c r="H6" t="s">
        <v>1067</v>
      </c>
      <c r="I6" s="3">
        <v>22486958223.529999</v>
      </c>
      <c r="J6" s="169">
        <f t="shared" si="0"/>
        <v>3.7425364386388396E-2</v>
      </c>
    </row>
    <row r="7" spans="2:10">
      <c r="B7" t="s">
        <v>236</v>
      </c>
      <c r="C7" t="s">
        <v>1067</v>
      </c>
      <c r="D7" s="168">
        <v>22439621875.220001</v>
      </c>
      <c r="G7" t="s">
        <v>236</v>
      </c>
      <c r="H7" t="s">
        <v>1067</v>
      </c>
      <c r="I7" s="3">
        <v>22439621875.220001</v>
      </c>
      <c r="J7" s="169">
        <f t="shared" si="0"/>
        <v>3.7346581828667055E-2</v>
      </c>
    </row>
    <row r="8" spans="2:10">
      <c r="B8" t="s">
        <v>249</v>
      </c>
      <c r="C8" t="s">
        <v>1067</v>
      </c>
      <c r="D8" s="168">
        <v>30291824332.210018</v>
      </c>
      <c r="G8" t="s">
        <v>249</v>
      </c>
      <c r="H8" t="s">
        <v>1067</v>
      </c>
      <c r="I8" s="3">
        <v>30291824332.210018</v>
      </c>
      <c r="J8" s="169">
        <f t="shared" si="0"/>
        <v>5.0415114053761111E-2</v>
      </c>
    </row>
    <row r="9" spans="2:10">
      <c r="B9" t="s">
        <v>299</v>
      </c>
      <c r="C9" t="s">
        <v>1067</v>
      </c>
      <c r="D9" s="168">
        <v>50112995252.07</v>
      </c>
      <c r="G9" t="s">
        <v>299</v>
      </c>
      <c r="H9" t="s">
        <v>1067</v>
      </c>
      <c r="I9" s="3">
        <v>50112995252.07</v>
      </c>
      <c r="J9" s="169">
        <f t="shared" si="0"/>
        <v>8.3403770717178666E-2</v>
      </c>
    </row>
    <row r="10" spans="2:10">
      <c r="B10" t="s">
        <v>675</v>
      </c>
      <c r="C10" t="s">
        <v>1067</v>
      </c>
      <c r="D10" s="168">
        <v>69428245485.320084</v>
      </c>
      <c r="G10" t="s">
        <v>675</v>
      </c>
      <c r="H10" t="s">
        <v>1067</v>
      </c>
      <c r="I10" s="3">
        <v>69428245485.320084</v>
      </c>
      <c r="J10" s="169">
        <f t="shared" si="0"/>
        <v>0.1155504163865448</v>
      </c>
    </row>
    <row r="11" spans="2:10">
      <c r="B11" t="s">
        <v>317</v>
      </c>
      <c r="C11" t="s">
        <v>1067</v>
      </c>
      <c r="D11" s="168">
        <v>61326513289.560005</v>
      </c>
      <c r="G11" t="s">
        <v>317</v>
      </c>
      <c r="H11" t="s">
        <v>1067</v>
      </c>
      <c r="I11" s="3">
        <v>61326513289.560005</v>
      </c>
      <c r="J11" s="169">
        <f t="shared" si="0"/>
        <v>0.10206658826834333</v>
      </c>
    </row>
    <row r="12" spans="2:10">
      <c r="B12" t="s">
        <v>349</v>
      </c>
      <c r="C12" t="s">
        <v>1067</v>
      </c>
      <c r="D12" s="168">
        <v>13409487901.680002</v>
      </c>
      <c r="G12" t="s">
        <v>349</v>
      </c>
      <c r="H12" t="s">
        <v>1067</v>
      </c>
      <c r="I12" s="3">
        <v>13409487901.680002</v>
      </c>
      <c r="J12" s="169">
        <f t="shared" si="0"/>
        <v>2.2317601427751473E-2</v>
      </c>
    </row>
    <row r="13" spans="2:10">
      <c r="B13" t="s">
        <v>676</v>
      </c>
      <c r="C13" t="s">
        <v>1067</v>
      </c>
      <c r="D13" s="168">
        <v>2266930024.5700002</v>
      </c>
      <c r="G13" t="s">
        <v>676</v>
      </c>
      <c r="H13" t="s">
        <v>1067</v>
      </c>
      <c r="I13" s="3">
        <v>2266930024.5700002</v>
      </c>
      <c r="J13" s="169">
        <f t="shared" si="0"/>
        <v>3.7728838807198346E-3</v>
      </c>
    </row>
    <row r="14" spans="2:10">
      <c r="B14" t="s">
        <v>859</v>
      </c>
      <c r="C14" t="s">
        <v>1067</v>
      </c>
      <c r="D14" s="168">
        <v>9119159900.0999985</v>
      </c>
      <c r="G14" t="s">
        <v>859</v>
      </c>
      <c r="H14" t="s">
        <v>1067</v>
      </c>
      <c r="I14" s="3">
        <v>9119159900.0999985</v>
      </c>
      <c r="J14" s="169">
        <f t="shared" si="0"/>
        <v>1.5177147516637682E-2</v>
      </c>
    </row>
    <row r="15" spans="2:10">
      <c r="B15" t="s">
        <v>871</v>
      </c>
      <c r="C15" t="s">
        <v>1067</v>
      </c>
      <c r="D15" s="168">
        <v>21088748537.740002</v>
      </c>
      <c r="G15" t="s">
        <v>871</v>
      </c>
      <c r="H15" t="s">
        <v>1067</v>
      </c>
      <c r="I15" s="3">
        <v>21088748537.740002</v>
      </c>
      <c r="J15" s="169">
        <f t="shared" si="0"/>
        <v>3.5098304120651229E-2</v>
      </c>
    </row>
    <row r="16" spans="2:10">
      <c r="B16" t="s">
        <v>898</v>
      </c>
      <c r="C16" t="s">
        <v>1067</v>
      </c>
      <c r="D16" s="168">
        <v>2603417683.3600001</v>
      </c>
      <c r="G16" t="s">
        <v>898</v>
      </c>
      <c r="H16" t="s">
        <v>1067</v>
      </c>
      <c r="I16" s="3">
        <v>2603417683.3600001</v>
      </c>
      <c r="J16" s="169">
        <f t="shared" si="0"/>
        <v>4.3329050768530306E-3</v>
      </c>
    </row>
    <row r="17" spans="2:10">
      <c r="B17" t="s">
        <v>677</v>
      </c>
      <c r="C17" t="s">
        <v>1067</v>
      </c>
      <c r="D17" s="168">
        <v>15112746863.5</v>
      </c>
      <c r="G17" t="s">
        <v>677</v>
      </c>
      <c r="H17" t="s">
        <v>1067</v>
      </c>
      <c r="I17" s="3">
        <v>15112746863.5</v>
      </c>
      <c r="J17" s="169">
        <f t="shared" si="0"/>
        <v>2.5152359542070072E-2</v>
      </c>
    </row>
    <row r="18" spans="2:10">
      <c r="B18" t="s">
        <v>678</v>
      </c>
      <c r="C18" t="s">
        <v>1067</v>
      </c>
      <c r="D18" s="168">
        <v>57269522046.889999</v>
      </c>
      <c r="G18" t="s">
        <v>678</v>
      </c>
      <c r="H18" t="s">
        <v>1067</v>
      </c>
      <c r="I18" s="3">
        <v>57269522046.889999</v>
      </c>
      <c r="J18" s="169">
        <f t="shared" si="0"/>
        <v>9.5314480043655364E-2</v>
      </c>
    </row>
    <row r="19" spans="2:10">
      <c r="B19" t="s">
        <v>371</v>
      </c>
      <c r="C19" t="s">
        <v>1067</v>
      </c>
      <c r="D19" s="168">
        <v>18687585091.679996</v>
      </c>
      <c r="G19" t="s">
        <v>371</v>
      </c>
      <c r="H19" t="s">
        <v>1067</v>
      </c>
      <c r="I19" s="3">
        <v>18687585091.679996</v>
      </c>
      <c r="J19" s="169">
        <f t="shared" si="0"/>
        <v>3.1102013647445342E-2</v>
      </c>
    </row>
    <row r="20" spans="2:10">
      <c r="B20" t="s">
        <v>941</v>
      </c>
      <c r="C20" t="s">
        <v>1067</v>
      </c>
      <c r="D20" s="168">
        <v>65289400164.259995</v>
      </c>
      <c r="G20" t="s">
        <v>941</v>
      </c>
      <c r="H20" t="s">
        <v>1067</v>
      </c>
      <c r="I20" s="3">
        <v>65289400164.259995</v>
      </c>
      <c r="J20" s="169">
        <f t="shared" si="0"/>
        <v>0.10866207725504369</v>
      </c>
    </row>
    <row r="21" spans="2:10">
      <c r="B21" t="s">
        <v>381</v>
      </c>
      <c r="C21" t="s">
        <v>1067</v>
      </c>
      <c r="D21" s="168">
        <v>17735765865.749985</v>
      </c>
      <c r="G21" t="s">
        <v>381</v>
      </c>
      <c r="H21" t="s">
        <v>1067</v>
      </c>
      <c r="I21" s="3">
        <v>17735765865.749985</v>
      </c>
      <c r="J21" s="169">
        <f t="shared" si="0"/>
        <v>2.9517887372726408E-2</v>
      </c>
    </row>
    <row r="22" spans="2:10">
      <c r="B22" t="s">
        <v>448</v>
      </c>
      <c r="C22" t="s">
        <v>1063</v>
      </c>
      <c r="D22" s="168">
        <v>53657863010.339966</v>
      </c>
      <c r="G22" t="s">
        <v>448</v>
      </c>
      <c r="H22" t="s">
        <v>1063</v>
      </c>
      <c r="I22" s="3">
        <v>53657863010.339966</v>
      </c>
      <c r="J22" s="169">
        <f t="shared" si="0"/>
        <v>8.9303544543235386E-2</v>
      </c>
    </row>
    <row r="23" spans="2:10">
      <c r="B23" t="s">
        <v>480</v>
      </c>
      <c r="C23" t="s">
        <v>1067</v>
      </c>
      <c r="D23" s="168">
        <v>45077978660.920021</v>
      </c>
      <c r="G23" t="s">
        <v>480</v>
      </c>
      <c r="H23" t="s">
        <v>1067</v>
      </c>
      <c r="I23" s="3">
        <v>45077978660.920021</v>
      </c>
      <c r="J23" s="169">
        <f t="shared" si="0"/>
        <v>7.5023920995302043E-2</v>
      </c>
    </row>
    <row r="24" spans="2:10">
      <c r="B24" t="s">
        <v>1066</v>
      </c>
      <c r="D24" s="168">
        <v>600848077025.2301</v>
      </c>
      <c r="G24" t="s">
        <v>1066</v>
      </c>
      <c r="I24" s="3">
        <v>600848077025.2301</v>
      </c>
    </row>
    <row r="27" spans="2:10">
      <c r="H27" t="s">
        <v>1064</v>
      </c>
      <c r="I27" s="3">
        <f>SUMIF($H$2:$H$23,H27,$I$2:$I$23)</f>
        <v>6032888503.750001</v>
      </c>
      <c r="J27" s="169">
        <f>I27/$I$24</f>
        <v>1.004062213799292E-2</v>
      </c>
    </row>
    <row r="28" spans="2:10">
      <c r="H28" t="s">
        <v>1063</v>
      </c>
      <c r="I28" s="3">
        <f>SUMIF($H$2:$H$23,H28,$I$2:$I$23)</f>
        <v>53657863010.339966</v>
      </c>
      <c r="J28" s="169">
        <f>I28/$I$24</f>
        <v>8.9303544543235386E-2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EDF19-F285-43E8-8D56-FE1B8E3D28A8}">
  <dimension ref="C2:F21"/>
  <sheetViews>
    <sheetView workbookViewId="0">
      <selection activeCell="E14" sqref="E14"/>
    </sheetView>
  </sheetViews>
  <sheetFormatPr baseColWidth="10" defaultColWidth="11.42578125" defaultRowHeight="15"/>
  <cols>
    <col min="3" max="3" width="36.42578125" bestFit="1" customWidth="1"/>
    <col min="5" max="5" width="15.42578125" bestFit="1" customWidth="1"/>
  </cols>
  <sheetData>
    <row r="2" spans="3:6">
      <c r="C2" s="2" t="s">
        <v>140</v>
      </c>
      <c r="D2" t="s">
        <v>516</v>
      </c>
      <c r="E2" s="3">
        <f>+SUMIF(NOTAS!$C$194:$C$616,Hoja1!C2,NOTAS!$L$194:$L$616)</f>
        <v>14731388287.970001</v>
      </c>
      <c r="F2" s="5">
        <f>+E2/$E$21</f>
        <v>8.1107154530625294E-2</v>
      </c>
    </row>
    <row r="3" spans="3:6">
      <c r="C3" s="1" t="s">
        <v>149</v>
      </c>
      <c r="D3" t="s">
        <v>516</v>
      </c>
      <c r="E3" s="3">
        <f>+SUMIF(NOTAS!$C$194:$C$616,Hoja1!C3,NOTAS!$L$194:$L$616)</f>
        <v>2679036024.8099999</v>
      </c>
      <c r="F3" s="5">
        <f t="shared" ref="F3:F20" si="0">+E3/$E$21</f>
        <v>1.4750068670365581E-2</v>
      </c>
    </row>
    <row r="4" spans="3:6">
      <c r="C4" s="1" t="s">
        <v>517</v>
      </c>
      <c r="D4" t="s">
        <v>518</v>
      </c>
      <c r="E4" s="3">
        <f>+SUMIF(NOTAS!$C$194:$C$616,Hoja1!C4,NOTAS!$L$194:$L$616)</f>
        <v>0</v>
      </c>
      <c r="F4" s="5">
        <f t="shared" si="0"/>
        <v>0</v>
      </c>
    </row>
    <row r="5" spans="3:6">
      <c r="C5" s="1" t="s">
        <v>227</v>
      </c>
      <c r="D5" t="s">
        <v>516</v>
      </c>
      <c r="E5" s="3">
        <f>+SUMIF(NOTAS!$C$194:$C$616,Hoja1!C5,NOTAS!$L$194:$L$616)</f>
        <v>0</v>
      </c>
      <c r="F5" s="5">
        <f t="shared" si="0"/>
        <v>0</v>
      </c>
    </row>
    <row r="6" spans="3:6">
      <c r="C6" s="1" t="s">
        <v>519</v>
      </c>
      <c r="D6" t="s">
        <v>516</v>
      </c>
      <c r="E6" s="3">
        <f>+SUMIF(NOTAS!$C$194:$C$616,Hoja1!C6,NOTAS!$L$194:$L$616)</f>
        <v>22486958223.529999</v>
      </c>
      <c r="F6" s="5">
        <f t="shared" si="0"/>
        <v>0.12380728549860873</v>
      </c>
    </row>
    <row r="7" spans="3:6">
      <c r="C7" s="1" t="s">
        <v>249</v>
      </c>
      <c r="D7" t="s">
        <v>516</v>
      </c>
      <c r="E7" s="3">
        <f>+SUMIF(NOTAS!$C$194:$C$616,Hoja1!C7,NOTAS!$L$194:$L$616)</f>
        <v>30291824332.210018</v>
      </c>
      <c r="F7" s="5">
        <f t="shared" si="0"/>
        <v>0.16677882824753607</v>
      </c>
    </row>
    <row r="8" spans="3:6">
      <c r="C8" s="1" t="s">
        <v>299</v>
      </c>
      <c r="D8" t="s">
        <v>516</v>
      </c>
      <c r="E8" s="3">
        <f>+SUMIF(NOTAS!$C$194:$C$616,Hoja1!C8,NOTAS!$L$194:$L$616)</f>
        <v>50112995252.07</v>
      </c>
      <c r="F8" s="5">
        <f t="shared" si="0"/>
        <v>0.27590898905443406</v>
      </c>
    </row>
    <row r="9" spans="3:6">
      <c r="C9" s="1" t="s">
        <v>308</v>
      </c>
      <c r="D9" t="s">
        <v>516</v>
      </c>
      <c r="E9" s="3">
        <f>+SUMIF(NOTAS!$C$194:$C$616,Hoja1!C9,NOTAS!$L$194:$L$616)</f>
        <v>0</v>
      </c>
      <c r="F9" s="5">
        <f t="shared" si="0"/>
        <v>0</v>
      </c>
    </row>
    <row r="10" spans="3:6">
      <c r="C10" s="1" t="s">
        <v>317</v>
      </c>
      <c r="D10" t="s">
        <v>516</v>
      </c>
      <c r="E10" s="3">
        <f>+SUMIF(NOTAS!$C$194:$C$616,Hoja1!C10,NOTAS!$L$194:$L$616)</f>
        <v>61326513289.560005</v>
      </c>
      <c r="F10" s="5">
        <f t="shared" si="0"/>
        <v>0.33764767399843026</v>
      </c>
    </row>
    <row r="11" spans="3:6">
      <c r="C11" s="1" t="s">
        <v>513</v>
      </c>
      <c r="D11" t="s">
        <v>516</v>
      </c>
      <c r="E11" s="3">
        <f>+SUMIF(NOTAS!$C$194:$C$616,Hoja1!C11,NOTAS!$L$194:$L$616)</f>
        <v>0</v>
      </c>
      <c r="F11" s="5">
        <f t="shared" si="0"/>
        <v>0</v>
      </c>
    </row>
    <row r="12" spans="3:6">
      <c r="C12" s="1" t="s">
        <v>520</v>
      </c>
      <c r="D12" t="s">
        <v>516</v>
      </c>
      <c r="E12" s="3">
        <f>+SUMIF(NOTAS!$C$194:$C$616,Hoja1!C12,NOTAS!$L$194:$L$616)</f>
        <v>0</v>
      </c>
      <c r="F12" s="5">
        <f t="shared" si="0"/>
        <v>0</v>
      </c>
    </row>
    <row r="13" spans="3:6">
      <c r="C13" s="1" t="s">
        <v>515</v>
      </c>
      <c r="D13" t="s">
        <v>516</v>
      </c>
      <c r="E13" s="3">
        <f>+SUMIF(NOTAS!$C$194:$C$616,Hoja1!C13,NOTAS!$L$194:$L$616)</f>
        <v>0</v>
      </c>
      <c r="F13" s="5">
        <f t="shared" si="0"/>
        <v>0</v>
      </c>
    </row>
    <row r="14" spans="3:6">
      <c r="C14" s="1" t="s">
        <v>521</v>
      </c>
      <c r="D14" t="s">
        <v>522</v>
      </c>
      <c r="E14" s="3">
        <f>+SUMIF(NOTAS!$C$194:$C$616,Hoja1!C14,NOTAS!$L$194:$L$616)</f>
        <v>0</v>
      </c>
      <c r="F14" s="5">
        <f t="shared" si="0"/>
        <v>0</v>
      </c>
    </row>
    <row r="15" spans="3:6">
      <c r="C15" s="1" t="s">
        <v>352</v>
      </c>
      <c r="D15" t="s">
        <v>516</v>
      </c>
      <c r="E15" s="3">
        <f>+SUMIF(NOTAS!$C$194:$C$616,Hoja1!C15,NOTAS!$L$194:$L$616)</f>
        <v>0</v>
      </c>
      <c r="F15" s="5">
        <f t="shared" si="0"/>
        <v>0</v>
      </c>
    </row>
    <row r="16" spans="3:6">
      <c r="C16" s="1" t="s">
        <v>355</v>
      </c>
      <c r="D16" t="s">
        <v>516</v>
      </c>
      <c r="E16" s="3">
        <f>+SUMIF(NOTAS!$C$194:$C$616,Hoja1!C16,NOTAS!$L$194:$L$616)</f>
        <v>0</v>
      </c>
      <c r="F16" s="5">
        <f t="shared" si="0"/>
        <v>0</v>
      </c>
    </row>
    <row r="17" spans="3:6">
      <c r="C17" s="1" t="s">
        <v>360</v>
      </c>
      <c r="D17" t="s">
        <v>516</v>
      </c>
      <c r="E17" s="3">
        <f>+SUMIF(NOTAS!$C$194:$C$616,Hoja1!C17,NOTAS!$L$194:$L$616)</f>
        <v>0</v>
      </c>
      <c r="F17" s="5">
        <f t="shared" si="0"/>
        <v>0</v>
      </c>
    </row>
    <row r="18" spans="3:6">
      <c r="C18" s="1" t="s">
        <v>523</v>
      </c>
      <c r="D18" t="s">
        <v>516</v>
      </c>
      <c r="E18" s="3">
        <f>+SUMIF(NOTAS!$C$194:$C$616,Hoja1!C18,NOTAS!$L$194:$L$616)</f>
        <v>0</v>
      </c>
      <c r="F18" s="5">
        <f t="shared" si="0"/>
        <v>0</v>
      </c>
    </row>
    <row r="19" spans="3:6">
      <c r="C19" s="1" t="s">
        <v>374</v>
      </c>
      <c r="D19" t="s">
        <v>516</v>
      </c>
      <c r="E19" s="3">
        <f>+SUMIF(NOTAS!$C$194:$C$616,Hoja1!C19,NOTAS!$L$194:$L$616)</f>
        <v>0</v>
      </c>
      <c r="F19" s="5">
        <f t="shared" si="0"/>
        <v>0</v>
      </c>
    </row>
    <row r="20" spans="3:6">
      <c r="C20" s="1" t="s">
        <v>524</v>
      </c>
      <c r="D20" t="s">
        <v>516</v>
      </c>
      <c r="E20" s="3">
        <f>+SUMIF(NOTAS!$C$194:$C$616,Hoja1!C20,NOTAS!$L$194:$L$616)</f>
        <v>0</v>
      </c>
      <c r="F20" s="5">
        <f t="shared" si="0"/>
        <v>0</v>
      </c>
    </row>
    <row r="21" spans="3:6">
      <c r="E21" s="4">
        <f>SUM(E2:E20)</f>
        <v>181628715410.15002</v>
      </c>
    </row>
  </sheetData>
  <pageMargins left="0.7" right="0.7" top="0.75" bottom="0.75" header="0.3" footer="0.3"/>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 Id="rId4" Type="http://schemas.openxmlformats.org/package/2006/relationships/digital-signature/signature" Target="sig4.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nRoBfKLOw8U4hsZXVvzwwuFUPPbc8v7ZZoWGotyloZg=</DigestValue>
    </Reference>
    <Reference Type="http://www.w3.org/2000/09/xmldsig#Object" URI="#idOfficeObject">
      <DigestMethod Algorithm="http://www.w3.org/2001/04/xmlenc#sha256"/>
      <DigestValue>IYFSPt+DKt/FdsV+JcX2nw06wo9WGnKAXYUjrziIvcs=</DigestValue>
    </Reference>
    <Reference Type="http://uri.etsi.org/01903#SignedProperties" URI="#idSignedProperties">
      <Transforms>
        <Transform Algorithm="http://www.w3.org/TR/2001/REC-xml-c14n-20010315"/>
      </Transforms>
      <DigestMethod Algorithm="http://www.w3.org/2001/04/xmlenc#sha256"/>
      <DigestValue>Lh3g1b7sy04WSgCysp1HIACjPA7h02hmetZrLJSQiL0=</DigestValue>
    </Reference>
  </SignedInfo>
  <SignatureValue>fR1KDUMWwI2NEV7tEtDoXKKfykOl5/3x+6g1GMc55c+t4rTHqp6mckE4jsXrpSfwe7CiwKMLdbSP
n+mcd+gQqwcJF/6janpuN4DIYLEs8j+DmvoJL1SiAitPSBdJLI1U/kZjE9kFj0OabLhRReL/DGlR
0Hw9hvkG3MututAV3quYcy1NsDiSM1WVjhRNXELIL7L5EfiSKAZDhjvwGR9QaC+aUkGVNW5z8oDB
v2SBLj7AR021kgnrnF1yNBGyPCRcZypo45itjVKWnGKbOBk/BdGHofSspQYRnBXbw0QhJz3fSfZF
IOV7qsVSLrNB9ZQCfA5URI3Hn13jufUSQnbBCA==</SignatureValue>
  <KeyInfo>
    <X509Data>
      <X509Certificate>MIIIGzCCBgOgAwIBAgIRAKgEG9QNU5WRRt2efaYf25IwDQYJKoZIhvcNAQELBQAwgYUxCzAJBgNVBAYTAlBZMQ0wCwYDVQQKEwRJQ1BQMTgwNgYDVQQLEy9QcmVzdGFkb3IgQ3VhbGlmaWNhZG8gZGUgU2VydmljaW9zIGRlIENvbmZpYW56YTEVMBMGA1UEAxMMQ09ERTEwMCBTLkEuMRYwFAYDVQQFEw1SVUM4MDA4MDYxMC03MB4XDTI1MDYzMDEzMTEyMVoXDTI2MDYzMDEzMTEyMVowgbQxCzAJBgNVBAYTAlBZMSswKQYDVQQKEyJDRVJUSUZJQ0FETyBDVUFMSUZJQ0FETyBUUklCVVRBUklPMQswCQYDVQQLEwJGMTEXMBUGA1UEBBMOUEFSRURFUyBGUkFOQ08xFjAUBgNVBCoTDUNFU0FSIEVTVEVCQU4xJjAkBgNVBAMTHUNFU0FSIEVTVEVCQU4gIFBBUkVERVMgRlJBTkNPMRIwEAYDVQQFEwlDSTE0OTYwMDUwggEiMA0GCSqGSIb3DQEBAQUAA4IBDwAwggEKAoIBAQC9jphUr/KOKEGrsrr4l3CKrDpaSc0wu4n7ayo0SX1UNrbA+gIrLMh3ggAmZB6bf17J2fVCzhFq4nG6W+HjeNLhAETtcGMzT22TAil2ewb92K3K4XW4OUoqoo62si79cq0xO0r0iyfMIv27uFIkyleVjYZH0ozLQcwmW3ruoNsMzm/SrBgSwmg4BLFFkV/+5ZC4IC3Qqc3hhZVPnIsSluOfJby3Nf8XXY3QFcL/O2alDh6qTI0ISUiVTsmHSqi3DXVrj3qlPhuU2Z61OjvTiKKamdqr0LmkTbuDgeOf0AjiyqTmS5YB6fXwg+KeylWnaK5JLk8hsam8MrG22r4qgL+NAgMBAAGjggNTMIIDTzAMBgNVHRMBAf8EAjAAMB0GA1UdDgQWBBRyQzuAyivh9gvXn9gpXmk7ZZMrgDAfBgNVHSMEGDAWgBS+NVRiaGDnJtMxwV+XseL2ZM4H9TAOBgNVHQ8BAf8EBAMCBeAwgckGA1UdEQSBwTCBvoEWQ1BBUkVERVNAQ0FESUVNLkNPTS5QWaSBozCBoDFFMEMGA1UEChM8Q0FESUVNIEFETUlOSVNUUkFET1JBIERFIEZPTkRPUyBQQVRSSU9OSUFMRVMgREUgSU5WRVJTSU9OIFNBMRMwEQYDVQQMEwpQUkVTSURFTlRFMSowKAYDVQQNDCFGSVJNQSBFTEVDVFLDk05JQ0EgZGUgbml2ZWwgbWVkaW8xFjAUBgNVBAUTDVJVQzgwMDQwOTM0LTUwgfcGA1UdIASB7zCB7DCB6QYLKwYBBAGDrnABAQQwgdkwRgYIKwYBBQUHAgEWOmh0dHBzOi8vY29kZTEwMC5jb20ucHkvcmVwb3NpdG9yaW8tZGUtZG9jdW1lbnRvcy1wdWJsaWNvcy8wgY4GCCsGAQUFBwICMIGBDH9jZXJ0aWZpY2FkbyBjdWFsaWZpY2FkbyBkZSBmaXJtYSBlbGVjdHLDs25pY2EgdGlwbyBGMSBzdWpldGEgYSBsYXMgY29uZGljaW9uZXMgZGUgdXNvIGV4cHVlc3RhcyBlbiBsYSBEUEMgZGVsIFBDU0MgQ09ERTEwMCBTLkEuMHsGA1UdHwR0MHIwN6A1oDOGMWh0dHA6Ly9wY2ExLmNvZGUxMDAuY29tLnB5L2NybHMvY2EtY29kZTEwMC1zYS5jcmwwN6A1oDOGMWh0dHA6Ly9wY2EyLmNvZGUxMDAuY29tLnB5L2NybHMvY2EtY29kZTEwMC1zYS5jcmwwIAYDVR0lAQH/BBYwFAYIKwYBBQUHAwIGCCsGAQUFBwMBMIGJBggrBgEFBQcBAQR9MHswOQYIKwYBBQUHMAGGLWh0dHA6Ly9vY3NwLmNvZGUxMDAuY29tLnB5L29jc3AvY2EtY29kZTEwMC1zYTA+BggrBgEFBQcwAoYyaHR0cDovL3BjYTEuY29kZTEwMC5jb20ucHkvY2VydHMvY2EtY29kZTEwMC1zYS5jZXIwDQYJKoZIhvcNAQELBQADggIBANOjqGmC5qnqw4XEO6tRyRFnhTWN9VAr7wB5rleoh+3zEs8ch8AUFYitquTCoeA+kVD/9gm7lMISseLhCU5UnxKlS7HMbREKK8t1wEg+3XggZNYXiTJEnQ6w6UzRaxE7ZWr5oa2F8N69BMalC7qYfkmGY9OwRrVrdoTjyZMYMsrZlJV/igvI5IJVbuxNNA0hotorkzfH/nlooNWdgMLXuBbQL/DC5CKq2qzoRqX03ckgGlbfVChsvkQltlEgzAn7vowjv9TBjp9lgvvNjfLxA9r8dqwxxqOoJ5yLrFfCXHjKr0ywycUhzBabdj9x2SJ1RyzXevhu3VAnX5gTwKK3hGWViKMT5HVV1Dox6+rd52XnUXtUSRid3v0TEGRyKyKlCqXIWZyWMT0Srox3RNuXG1UTOqiZTm+1WaS7yZ9A20UojsprRhwsIXvoEG4YoROJBnCLXtaOmXZbQES2Uj27/CMb5FBDdEMVQOMB/FO/U+y7wDRBi7oC4CLRBP6htczduB0jkpXzhF30Ow9zhS5YMwDgDRlnRjTQawQ1AXQIJiIdJEqExY84gWI34uVeDXCkbZsBeA1mfGfbbP7TtclN/pz5dRrLLXCrgskkQ5N1PK7LjqDvfsI0gDNwVKrJjhmcKXCke5Zppee29i8l7xSwCcfTFEMGTNqvw/uT+cF4DR8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4XQ4T7/cyLlAG17PtIPNpc29g14OXh5Sks8ZfYMszac=</DigestValue>
      </Reference>
      <Reference URI="/xl/calcChain.xml?ContentType=application/vnd.openxmlformats-officedocument.spreadsheetml.calcChain+xml">
        <DigestMethod Algorithm="http://www.w3.org/2001/04/xmlenc#sha256"/>
        <DigestValue>x/hcpF2B8PwFnUblfQeUjiqviBMHIPKJuCBfmOApysw=</DigestValue>
      </Reference>
      <Reference URI="/xl/pivotCache/_rels/pivotCacheDefinition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QOEjZlMeRek1C4OcW8fxEZJmubYgvMloGnjN+3666zU=</DigestValue>
      </Reference>
      <Reference URI="/xl/pivotCache/pivotCacheDefinition1.xml?ContentType=application/vnd.openxmlformats-officedocument.spreadsheetml.pivotCacheDefinition+xml">
        <DigestMethod Algorithm="http://www.w3.org/2001/04/xmlenc#sha256"/>
        <DigestValue>LE0kxEHvgrt+dQc87kvNflzsXWbH4MKF2e/8igvtLws=</DigestValue>
      </Reference>
      <Reference URI="/xl/pivotCache/pivotCacheRecords1.xml?ContentType=application/vnd.openxmlformats-officedocument.spreadsheetml.pivotCacheRecords+xml">
        <DigestMethod Algorithm="http://www.w3.org/2001/04/xmlenc#sha256"/>
        <DigestValue>O5L3sIUKE8hiI91movnbSxI6BtP2gGr28PvzydUX1z0=</DigestValue>
      </Reference>
      <Reference URI="/xl/pivotTables/_rels/pivotTable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DdjyHuo2OtPF0AYmdwYmrd48dWY4sJcN4Yx2nifCPoM=</DigestValue>
      </Reference>
      <Reference URI="/xl/pivotTables/pivotTable1.xml?ContentType=application/vnd.openxmlformats-officedocument.spreadsheetml.pivotTable+xml">
        <DigestMethod Algorithm="http://www.w3.org/2001/04/xmlenc#sha256"/>
        <DigestValue>6yhYLwEH8FEmZpO17Bf7DLo2hHqChRLayE8YSC1tErY=</DigestValue>
      </Reference>
      <Reference URI="/xl/printerSettings/printerSettings1.bin?ContentType=application/vnd.openxmlformats-officedocument.spreadsheetml.printerSettings">
        <DigestMethod Algorithm="http://www.w3.org/2001/04/xmlenc#sha256"/>
        <DigestValue>05U/a0cRFjB5qHC88egIdaLtfwK9uGKo+5tb9LVi3DU=</DigestValue>
      </Reference>
      <Reference URI="/xl/printerSettings/printerSettings2.bin?ContentType=application/vnd.openxmlformats-officedocument.spreadsheetml.printerSettings">
        <DigestMethod Algorithm="http://www.w3.org/2001/04/xmlenc#sha256"/>
        <DigestValue>uz/qIlFr/UwynZFcgTPJpVnax7pTcsoFR5EL4f/g+RM=</DigestValue>
      </Reference>
      <Reference URI="/xl/printerSettings/printerSettings3.bin?ContentType=application/vnd.openxmlformats-officedocument.spreadsheetml.printerSettings">
        <DigestMethod Algorithm="http://www.w3.org/2001/04/xmlenc#sha256"/>
        <DigestValue>uz/qIlFr/UwynZFcgTPJpVnax7pTcsoFR5EL4f/g+RM=</DigestValue>
      </Reference>
      <Reference URI="/xl/printerSettings/printerSettings4.bin?ContentType=application/vnd.openxmlformats-officedocument.spreadsheetml.printerSettings">
        <DigestMethod Algorithm="http://www.w3.org/2001/04/xmlenc#sha256"/>
        <DigestValue>cSFr9m1yGacZmId1E2+uZcLWKT3K839QVb7y7aJGG2s=</DigestValue>
      </Reference>
      <Reference URI="/xl/sharedStrings.xml?ContentType=application/vnd.openxmlformats-officedocument.spreadsheetml.sharedStrings+xml">
        <DigestMethod Algorithm="http://www.w3.org/2001/04/xmlenc#sha256"/>
        <DigestValue>rex84FWKReB89vTj0u64UJZPRA4cR4Qi8fUlawuWnkk=</DigestValue>
      </Reference>
      <Reference URI="/xl/styles.xml?ContentType=application/vnd.openxmlformats-officedocument.spreadsheetml.styles+xml">
        <DigestMethod Algorithm="http://www.w3.org/2001/04/xmlenc#sha256"/>
        <DigestValue>GQ4TCRWuxD1o7bek8pn6SG4pg5WEFhmZvRavAQu+Njc=</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m9HCG3VHvJ0HGOA9o7BDMtffcSXvS/ozECrGwimTy6M=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sFJc6OLnWrO+va/R4/PmCA6Ep7SG+6NUlAGjIVsK2ms=</DigestValue>
      </Reference>
      <Reference URI="/xl/worksheets/sheet1.xml?ContentType=application/vnd.openxmlformats-officedocument.spreadsheetml.worksheet+xml">
        <DigestMethod Algorithm="http://www.w3.org/2001/04/xmlenc#sha256"/>
        <DigestValue>jFxTgi+8ay5EeUHEOETJYewq/+6eejRwZwYmgFIiXpA=</DigestValue>
      </Reference>
      <Reference URI="/xl/worksheets/sheet2.xml?ContentType=application/vnd.openxmlformats-officedocument.spreadsheetml.worksheet+xml">
        <DigestMethod Algorithm="http://www.w3.org/2001/04/xmlenc#sha256"/>
        <DigestValue>wNFW2O8y12wbn8pnzqEA1RniQ+u7rcwtG96LxD67X/k=</DigestValue>
      </Reference>
      <Reference URI="/xl/worksheets/sheet3.xml?ContentType=application/vnd.openxmlformats-officedocument.spreadsheetml.worksheet+xml">
        <DigestMethod Algorithm="http://www.w3.org/2001/04/xmlenc#sha256"/>
        <DigestValue>v3kd2QVDC075BuPsnV6am09X/zenDPfk1Z2Ffu3HOwk=</DigestValue>
      </Reference>
      <Reference URI="/xl/worksheets/sheet4.xml?ContentType=application/vnd.openxmlformats-officedocument.spreadsheetml.worksheet+xml">
        <DigestMethod Algorithm="http://www.w3.org/2001/04/xmlenc#sha256"/>
        <DigestValue>MxSnhYk0Rcf4EpOV4lUsbk0rj0TpDw5JIHq/vl0hjOE=</DigestValue>
      </Reference>
      <Reference URI="/xl/worksheets/sheet5.xml?ContentType=application/vnd.openxmlformats-officedocument.spreadsheetml.worksheet+xml">
        <DigestMethod Algorithm="http://www.w3.org/2001/04/xmlenc#sha256"/>
        <DigestValue>UiQuT73l2R0FheLoCGyJFBhKxj9DY58qA4uZ8FbnZYs=</DigestValue>
      </Reference>
      <Reference URI="/xl/worksheets/sheet6.xml?ContentType=application/vnd.openxmlformats-officedocument.spreadsheetml.worksheet+xml">
        <DigestMethod Algorithm="http://www.w3.org/2001/04/xmlenc#sha256"/>
        <DigestValue>TZf/1iy2N1kMH9gzeIb7Ishjid1lWnloJmf5lfzEMFs=</DigestValue>
      </Reference>
      <Reference URI="/xl/worksheets/sheet7.xml?ContentType=application/vnd.openxmlformats-officedocument.spreadsheetml.worksheet+xml">
        <DigestMethod Algorithm="http://www.w3.org/2001/04/xmlenc#sha256"/>
        <DigestValue>pfjaxo70WNrhuIYZUJdY+yHW0qjG43u0uvCETgiRD3o=</DigestValue>
      </Reference>
    </Manifest>
    <SignatureProperties>
      <SignatureProperty Id="idSignatureTime" Target="#idPackageSignature">
        <mdssi:SignatureTime xmlns:mdssi="http://schemas.openxmlformats.org/package/2006/digital-signature">
          <mdssi:Format>YYYY-MM-DDThh:mm:ssTZD</mdssi:Format>
          <mdssi:Value>2026-03-31T00:09:27Z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SIV</SignatureComments>
          <WindowsVersion>10.0</WindowsVersion>
          <OfficeVersion>16.0.18623/26</OfficeVersion>
          <ApplicationVersion>16.0.18623</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2026-03-31T00:09:27Z</xd:SigningTime>
          <xd:SigningCertificate>
            <xd:Cert>
              <xd:CertDigest>
                <DigestMethod Algorithm="http://www.w3.org/2001/04/xmlenc#sha256"/>
                <DigestValue>6YA55DSkyzM6j27dfSzMASBASF9yJVsLEjvf/xiziwU=</DigestValue>
              </xd:CertDigest>
              <xd:IssuerSerial>
                <X509IssuerName>SERIALNUMBER=RUC80080610-7, CN=CODE100 S.A., OU=Prestador Cualificado de Servicios de Confianza, O=ICPP, C=PY</X509IssuerName>
                <X509SerialNumber>223331636904854109860690474714464770962</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Aprobó este documento</xd:Description>
            </xd:CommitmentTypeId>
            <xd:AllSignedDataObjects/>
            <xd:CommitmentTypeQualifiers>
              <xd:CommitmentTypeQualifier>SIV</xd:CommitmentTypeQualifier>
            </xd:CommitmentTypeQualifiers>
          </xd:CommitmentTypeIndication>
        </xd:SignedDataObject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8VkBoEfyvEWVoDb9ftuChkoCysGa9N2SLaq3JObgOUw=</DigestValue>
    </Reference>
    <Reference Type="http://www.w3.org/2000/09/xmldsig#Object" URI="#idOfficeObject">
      <DigestMethod Algorithm="http://www.w3.org/2001/04/xmlenc#sha256"/>
      <DigestValue>d7XbI+qnbZdQX8G3I8/y+yf+HkFby63dvuXtN80BhUI=</DigestValue>
    </Reference>
    <Reference Type="http://uri.etsi.org/01903#SignedProperties" URI="#idSignedProperties">
      <Transforms>
        <Transform Algorithm="http://www.w3.org/TR/2001/REC-xml-c14n-20010315"/>
      </Transforms>
      <DigestMethod Algorithm="http://www.w3.org/2001/04/xmlenc#sha256"/>
      <DigestValue>8u2MQGJ2L5GSCJuminAvzVZ8J+FTtBNkBnr26fcvxXc=</DigestValue>
    </Reference>
  </SignedInfo>
  <SignatureValue>lIV/pPQ1JlWzRj/ffAM9FsSb9g+EgS9lJCleZLCBIeUSKQ1EHfL1cMzr8h6U5yTfT7K2vzEmo6VE
ZzLmxs+RQiZ2xI69oIPXBMHY06gC/5+6v5arcOy4DzTpVosuKAF+ltbSALwZOMFbYqPYnplHrxyL
Q1+693pA7bcjAIus8hzoA0DYLCdECin/aaccdftOx3JWXQQkklmX6OJwg1wNvPCy36hi2Yg1GdN9
jRCIEVkL17G/2f2y2wKsT9jR24UPuieybzR+U8tpigRpvq8goPH0JISYv6+6dbwhsvmSlek1JjLs
fe6KoPFD1VyyIS4vbVN1IaDyp+q4UhVc/zv1nw==</SignatureValue>
  <KeyInfo>
    <X509Data>
      <X509Certificate>MIIIgDCCBmigAwIBAgIISp5n8EvoGQowDQYJKoZIhvcNAQELBQAwWjEaMBgGA1UEAwwRQ0EtRE9DVU1FTlRBIFMuQS4xFjAUBgNVBAUTDVJVQzgwMDUwMTcyLTExFzAVBgNVBAoMDkRPQ1VNRU5UQSBTLkEuMQswCQYDVQQGEwJQWTAeFw0yNTA1MTMxOTU2MDBaFw0yNzA1MTMxOTU2MDBaMIG1MSEwHwYDVQQDDBhKVUFOQSBQQUJMQSBHQUxFQU5PIEJBRVoxEjAQBgNVBAUTCUNJMTM0MTU5NTEUMBIGA1UEKgwLSlVBTkEgUEFCTEExFTATBgNVBAQMDEdBTEVBTk8gQkFFWjELMAkGA1UECwwCRjIxNTAzBgNVBAoMLENFUlRJRklDQURPIENVQUxJRklDQURPIERFIEZJUk1BIEVMRUNUUk9OSUNBMQswCQYDVQQGEwJQWTCCASIwDQYJKoZIhvcNAQEBBQADggEPADCCAQoCggEBAJqyYgh2+qDOyYqLtjiR3q+CT+KP1MYqRUlNDpaweuYfN/LANuivp4Bn83BcHAvaIRhZwTFuz7Kt3sqk5x8pHHXhL/BbXIUiiQCcs1LC8AKa7V1abb/XZrCtsSp2rDeK0SX+hpi3HElSKMtVRWxGZ+t2Ph0IYzgU0ZRQuVsddu0MypgcT5TX0xs7QIogs822WzGCVzfv0N+tqOs6COtQ9uAZJmj6bEEQCSzmkSUQNaCA/qis+GayNFeVVvxtBEcsMMU7JhRealhQ3dcVOggtTNM+bzcVnqcgPfR1qvqKmvmNO9xcMSLZ0ZRG1DrNkBYfOWqrDMEgg6vJmTgr2jXsA+kCAwEAAaOCA+wwggPoMAwGA1UdEwEB/wQCMAAwHwYDVR0jBBgwFoAUoT2FK83YLJYfOQIMn1M7WNiVC3swgZQGCCsGAQUFBwEBBIGHMIGEMFUGCCsGAQUFBzAChklodHRwczovL3d3dy5kaWdpdG8uY29tLnB5L3VwbG9hZHMvY2VydGlmaWNhZG8tZG9jdW1lbnRhLXNhLTE1MzUxMTc3NzEuY3J0MCsGCCsGAQUFBzABhh9odHRwczovL3d3dy5kaWdpdG8uY29tLnB5L29jc3AvME8GA1UdEQRIMEaBGGp1YW5pZ2FsMjAxMUBob3RtYWlsLmNvbaQqMCgxJjAkBgNVBA0MHUZJUk1BIEVMRUNUUk9OSUNBIENVQUxJRklDQURBMIIB9QYDVR0gBIIB7DCCAegwggHkBg0rBgEEAYL5OwEBAQoBMIIB0TAvBggrBgEFBQcCARYjaHR0cHM6Ly93d3cuZGlnaXRvLmNvbS5weS9kZXNjYXJnYXMwggGcBggrBgEFBQcCAjCCAY4eggGKAEMAZQByAHQAaQBmAGkAYwBhAGQAbwAgAGMAdQBhAGwAaQBmAGkAYwBhAGQAbwAgAGQAZQAgAGYAaQByAG0AYQAgAGUAbABlAGMAdAByAPMAbgBpAGMAYQAgAHQAaQBwAG8AIABGADIAIAAoAGMAbABhAHYAZQBzACAAZQBuACAAZABpAHMAcABvAHMAaQB0AGkAdgBvACAAYwB1AGEAbABpAGYAaQBjAGEAZABvACkALAAgAHMAdQBqAGUAdABhACAAYQAgAGwAYQBzACAAYwBvAG4AZABpAGMAaQBvAG4AZQBzACAAZABlACAAdQBzAG8AIABlAHgAcAB1AGUAcwB0AGEAcwAgAGUAbgAgAGwAYQAgAEQAZQBjAGwAYQByAGEAYwBpAPMAbgAgAGQAZQAgAFAAcgDhAGMAdABpAGMAYQBzACAAZABlACAAQwBlAHIAdABpAGYAaQBjAGEAYwBpAPMAbgAgAGQAZQAgAEQATwBDAFUATQBFAE4AVABBACAAUwAuAEEALjAqBgNVHSUBAf8EIDAeBggrBgEFBQcDAgYIKwYBBQUHAwQGCCsGAQUFBwMBMHsGA1UdHwR0MHIwNKAyoDCGLmh0dHBzOi8vd3d3LmRpZ2l0by5jb20ucHkvY3JsL2RvY3VtZW50YV9jYS5jcmwwOqA4oDaGNGh0dHBzOi8vd3d3LmRvY3VtZW50YS5jb20ucHkvZGlnaXRvL2RvY3VtZW50YV9jYS5jcmwwHQYDVR0OBBYEFLPvpF5Dv9aMMTQwFCkellqzZIUhMA4GA1UdDwEB/wQEAwIF4DANBgkqhkiG9w0BAQsFAAOCAgEARFbGGel9E+eK1OfC2MBpdodnqmnR2hRkIRvYsRcl1mPGM3DMWc/zGL5sA/cVq5gCRmbBEpuciLKTul4blPEOJ/OAM8mgeoJgKnUamv9uuEiZkXxqRYjCNblEJKILNvQszXQJSY2AtsRMmmC0TBr1/p4NKcHwloI15Z/U47mTek5d4sC7um9Sv/Pmgv+t8vuvdxvRZrL6DBSsZm84OA67UgM5PVnuyDWjBfPR521kd0z0PwousSM82uAKNeSrBfRZzjxckvniBcIpeP5w2zbe8KKi08m8bgk1PGchMS7UvO/jh0HYNP48lsWwD3PPYo/e8PQzVP9GV9tqZfYxJ4PfzJkOGbb/0NYzqp5FcECfLrBvLvVsYRHqztrHBAFUnnuOpz9o6qlwL+BctDX1vaoPo5xdDU015+p9LgTX0wIUTj320MeACXsLDNpw2Nfr0csYHgJhDk+xwteTQKj473TJjIO0ya2FKRWufzMBiKs+vBMWO+6j0+CkjdIaXxa+Iu+QCjLJZKUoi68vjLreSH8DL0Dsai1USqrf6PFYdO8XKe4/VX1bSowq1O1h6OCXJHeQJLkIu2UaHSi3hFAQ/ucksRbMQJAfDI6Iyf/aUM5KkzoJJYLH9qIByUZHQZj2U3+vnk83402moZcl6XF0OqPvJtFyDHs7Ys0bwx7t1fROPj4=</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Transform>
          <Transform Algorithm="http://www.w3.org/TR/2001/REC-xml-c14n-20010315"/>
        </Transforms>
        <DigestMethod Algorithm="http://www.w3.org/2001/04/xmlenc#sha256"/>
        <DigestValue>4XQ4T7/cyLlAG17PtIPNpc29g14OXh5Sks8ZfYMszac=</DigestValue>
      </Reference>
      <Reference URI="/xl/calcChain.xml?ContentType=application/vnd.openxmlformats-officedocument.spreadsheetml.calcChain+xml">
        <DigestMethod Algorithm="http://www.w3.org/2001/04/xmlenc#sha256"/>
        <DigestValue>x/hcpF2B8PwFnUblfQeUjiqviBMHIPKJuCBfmOApysw=</DigestValue>
      </Reference>
      <Reference URI="/xl/pivotCache/_rels/pivotCacheDefinition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QOEjZlMeRek1C4OcW8fxEZJmubYgvMloGnjN+3666zU=</DigestValue>
      </Reference>
      <Reference URI="/xl/pivotCache/pivotCacheDefinition1.xml?ContentType=application/vnd.openxmlformats-officedocument.spreadsheetml.pivotCacheDefinition+xml">
        <DigestMethod Algorithm="http://www.w3.org/2001/04/xmlenc#sha256"/>
        <DigestValue>LE0kxEHvgrt+dQc87kvNflzsXWbH4MKF2e/8igvtLws=</DigestValue>
      </Reference>
      <Reference URI="/xl/pivotCache/pivotCacheRecords1.xml?ContentType=application/vnd.openxmlformats-officedocument.spreadsheetml.pivotCacheRecords+xml">
        <DigestMethod Algorithm="http://www.w3.org/2001/04/xmlenc#sha256"/>
        <DigestValue>O5L3sIUKE8hiI91movnbSxI6BtP2gGr28PvzydUX1z0=</DigestValue>
      </Reference>
      <Reference URI="/xl/pivotTables/_rels/pivotTable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DdjyHuo2OtPF0AYmdwYmrd48dWY4sJcN4Yx2nifCPoM=</DigestValue>
      </Reference>
      <Reference URI="/xl/pivotTables/pivotTable1.xml?ContentType=application/vnd.openxmlformats-officedocument.spreadsheetml.pivotTable+xml">
        <DigestMethod Algorithm="http://www.w3.org/2001/04/xmlenc#sha256"/>
        <DigestValue>6yhYLwEH8FEmZpO17Bf7DLo2hHqChRLayE8YSC1tErY=</DigestValue>
      </Reference>
      <Reference URI="/xl/printerSettings/printerSettings1.bin?ContentType=application/vnd.openxmlformats-officedocument.spreadsheetml.printerSettings">
        <DigestMethod Algorithm="http://www.w3.org/2001/04/xmlenc#sha256"/>
        <DigestValue>05U/a0cRFjB5qHC88egIdaLtfwK9uGKo+5tb9LVi3DU=</DigestValue>
      </Reference>
      <Reference URI="/xl/printerSettings/printerSettings2.bin?ContentType=application/vnd.openxmlformats-officedocument.spreadsheetml.printerSettings">
        <DigestMethod Algorithm="http://www.w3.org/2001/04/xmlenc#sha256"/>
        <DigestValue>uz/qIlFr/UwynZFcgTPJpVnax7pTcsoFR5EL4f/g+RM=</DigestValue>
      </Reference>
      <Reference URI="/xl/printerSettings/printerSettings3.bin?ContentType=application/vnd.openxmlformats-officedocument.spreadsheetml.printerSettings">
        <DigestMethod Algorithm="http://www.w3.org/2001/04/xmlenc#sha256"/>
        <DigestValue>uz/qIlFr/UwynZFcgTPJpVnax7pTcsoFR5EL4f/g+RM=</DigestValue>
      </Reference>
      <Reference URI="/xl/printerSettings/printerSettings4.bin?ContentType=application/vnd.openxmlformats-officedocument.spreadsheetml.printerSettings">
        <DigestMethod Algorithm="http://www.w3.org/2001/04/xmlenc#sha256"/>
        <DigestValue>cSFr9m1yGacZmId1E2+uZcLWKT3K839QVb7y7aJGG2s=</DigestValue>
      </Reference>
      <Reference URI="/xl/sharedStrings.xml?ContentType=application/vnd.openxmlformats-officedocument.spreadsheetml.sharedStrings+xml">
        <DigestMethod Algorithm="http://www.w3.org/2001/04/xmlenc#sha256"/>
        <DigestValue>rex84FWKReB89vTj0u64UJZPRA4cR4Qi8fUlawuWnkk=</DigestValue>
      </Reference>
      <Reference URI="/xl/styles.xml?ContentType=application/vnd.openxmlformats-officedocument.spreadsheetml.styles+xml">
        <DigestMethod Algorithm="http://www.w3.org/2001/04/xmlenc#sha256"/>
        <DigestValue>GQ4TCRWuxD1o7bek8pn6SG4pg5WEFhmZvRavAQu+Njc=</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m9HCG3VHvJ0HGOA9o7BDMtffcSXvS/ozECrGwimTy6M=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sFJc6OLnWrO+va/R4/PmCA6Ep7SG+6NUlAGjIVsK2ms=</DigestValue>
      </Reference>
      <Reference URI="/xl/worksheets/sheet1.xml?ContentType=application/vnd.openxmlformats-officedocument.spreadsheetml.worksheet+xml">
        <DigestMethod Algorithm="http://www.w3.org/2001/04/xmlenc#sha256"/>
        <DigestValue>jFxTgi+8ay5EeUHEOETJYewq/+6eejRwZwYmgFIiXpA=</DigestValue>
      </Reference>
      <Reference URI="/xl/worksheets/sheet2.xml?ContentType=application/vnd.openxmlformats-officedocument.spreadsheetml.worksheet+xml">
        <DigestMethod Algorithm="http://www.w3.org/2001/04/xmlenc#sha256"/>
        <DigestValue>wNFW2O8y12wbn8pnzqEA1RniQ+u7rcwtG96LxD67X/k=</DigestValue>
      </Reference>
      <Reference URI="/xl/worksheets/sheet3.xml?ContentType=application/vnd.openxmlformats-officedocument.spreadsheetml.worksheet+xml">
        <DigestMethod Algorithm="http://www.w3.org/2001/04/xmlenc#sha256"/>
        <DigestValue>v3kd2QVDC075BuPsnV6am09X/zenDPfk1Z2Ffu3HOwk=</DigestValue>
      </Reference>
      <Reference URI="/xl/worksheets/sheet4.xml?ContentType=application/vnd.openxmlformats-officedocument.spreadsheetml.worksheet+xml">
        <DigestMethod Algorithm="http://www.w3.org/2001/04/xmlenc#sha256"/>
        <DigestValue>MxSnhYk0Rcf4EpOV4lUsbk0rj0TpDw5JIHq/vl0hjOE=</DigestValue>
      </Reference>
      <Reference URI="/xl/worksheets/sheet5.xml?ContentType=application/vnd.openxmlformats-officedocument.spreadsheetml.worksheet+xml">
        <DigestMethod Algorithm="http://www.w3.org/2001/04/xmlenc#sha256"/>
        <DigestValue>UiQuT73l2R0FheLoCGyJFBhKxj9DY58qA4uZ8FbnZYs=</DigestValue>
      </Reference>
      <Reference URI="/xl/worksheets/sheet6.xml?ContentType=application/vnd.openxmlformats-officedocument.spreadsheetml.worksheet+xml">
        <DigestMethod Algorithm="http://www.w3.org/2001/04/xmlenc#sha256"/>
        <DigestValue>TZf/1iy2N1kMH9gzeIb7Ishjid1lWnloJmf5lfzEMFs=</DigestValue>
      </Reference>
      <Reference URI="/xl/worksheets/sheet7.xml?ContentType=application/vnd.openxmlformats-officedocument.spreadsheetml.worksheet+xml">
        <DigestMethod Algorithm="http://www.w3.org/2001/04/xmlenc#sha256"/>
        <DigestValue>pfjaxo70WNrhuIYZUJdY+yHW0qjG43u0uvCETgiRD3o=</DigestValue>
      </Reference>
    </Manifest>
    <SignatureProperties>
      <SignatureProperty Id="idSignatureTime" Target="#idPackageSignature">
        <mdssi:SignatureTime xmlns:mdssi="http://schemas.openxmlformats.org/package/2006/digital-signature">
          <mdssi:Format>YYYY-MM-DDThh:mm:ssTZD</mdssi:Format>
          <mdssi:Value>2026-03-31T00:59:56Z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Informe CNV</SignatureComments>
          <WindowsVersion>10.0</WindowsVersion>
          <OfficeVersion>16.0.19127/27</OfficeVersion>
          <ApplicationVersion>16.0.19127</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2026-03-31T00:59:56Z</xd:SigningTime>
          <xd:SigningCertificate>
            <xd:Cert>
              <xd:CertDigest>
                <DigestMethod Algorithm="http://www.w3.org/2001/04/xmlenc#sha256"/>
                <DigestValue>O2dIcAM5Oc5V0fqBPkH6L5gycY8h4YVQOIF6Wx8unsg=</DigestValue>
              </xd:CertDigest>
              <xd:IssuerSerial>
                <X509IssuerName>C=PY, O=DOCUMENTA S.A., SERIALNUMBER=RUC80050172-1, CN=CA-DOCUMENTA S.A.</X509IssuerName>
                <X509SerialNumber>5376849286890264842</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Aprobó este documento</xd:Description>
            </xd:CommitmentTypeId>
            <xd:AllSignedDataObjects/>
            <xd:CommitmentTypeQualifiers>
              <xd:CommitmentTypeQualifier>Informe CNV</xd:CommitmentTypeQualifier>
            </xd:CommitmentTypeQualifiers>
          </xd:CommitmentTypeIndication>
        </xd:SignedDataObjectProperties>
      </xd:SignedProperties>
    </xd:QualifyingProperties>
  </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bTXwmLVxDI9E2mASW81o9ox6cKgRKSrWS6gCFqkdj2c=</DigestValue>
    </Reference>
    <Reference Type="http://www.w3.org/2000/09/xmldsig#Object" URI="#idOfficeObject">
      <DigestMethod Algorithm="http://www.w3.org/2001/04/xmlenc#sha256"/>
      <DigestValue>kuXPYPYub7l1wkScuS9qJwzSYefavTrvnfZLE+lGmaE=</DigestValue>
    </Reference>
    <Reference Type="http://uri.etsi.org/01903#SignedProperties" URI="#idSignedProperties">
      <Transforms>
        <Transform Algorithm="http://www.w3.org/TR/2001/REC-xml-c14n-20010315"/>
      </Transforms>
      <DigestMethod Algorithm="http://www.w3.org/2001/04/xmlenc#sha256"/>
      <DigestValue>pkAZkhalv0CVEvGGEN+mUF9y18lUYdAcBK5vn9iz3oQ=</DigestValue>
    </Reference>
  </SignedInfo>
  <SignatureValue>dbiHAmOIrM26YrrsaAbktUgq5Q7VVDbzbbkG4HQUIALZNBLAWOvpKox34GLIGZMf3nLMzmotw6tT
NiXCV1Z97I4DlmAojz1+s4Kvk7AEkfEctZWTlrf8OJrX3FL/Cyc173zwlwvr0hgmqFuXq+mbfJEe
3t1yBMgdbq+YcofNSsiMnB+gRAfGiRnUzcYboL4nBdrseLg6tRn7A/ZObfvjw7v0FoCVzuvwJyMM
w89bAlmuJRUYbImvmfAZ28KcEfp03x/oh7PMtMW7lb8qYcNaX2hEJ7ZhKrYXjsMLSvTBdNSmM1u4
jpxoWzeHRffIAVrxwqI5uwVksemkXTIWqXz4DQ==</SignatureValue>
  <KeyInfo>
    <X509Data>
      <X509Certificate>MIIIgzCCBmugAwIBAgIILUpjunnrZnwwDQYJKoZIhvcNAQELBQAwWjEaMBgGA1UEAwwRQ0EtRE9DVU1FTlRBIFMuQS4xFjAUBgNVBAUTDVJVQzgwMDUwMTcyLTExFzAVBgNVBAoMDkRPQ1VNRU5UQSBTLkEuMQswCQYDVQQGEwJQWTAeFw0yNTA1MTMxOTE1MDBaFw0yNzA1MTMxOTE1MDBaMIG7MSQwIgYDVQQDDBtKT1JHRSBSQU1PTiBVR0FSVEUgVklMTEFMQkExEjAQBgNVBAUTCUNJMzg1Mzc4MjEUMBIGA1UEKgwLSk9SR0UgUkFNT04xGDAWBgNVBAQMD1VHQVJURSBWSUxMQUxCQTELMAkGA1UECwwCRjIxNTAzBgNVBAoMLENFUlRJRklDQURPIENVQUxJRklDQURPIERFIEZJUk1BIEVMRUNUUk9OSUNBMQswCQYDVQQGEwJQWTCCASIwDQYJKoZIhvcNAQEBBQADggEPADCCAQoCggEBAKKKnR+aiEvx/bft5xDuQhjwLe7UNdhwvpzLUU1bL7O78GGriS18vzdyR/Nz/oeFEntAd6IjsJwl0j2WFDJoLLPpd7flc/tejPXbRM75m8Pvx3HY724jU7SoGVMJ5LWELQNiLzZdeuqN1pZwj3+ChD3+FRsJpl5DUYpFmZvxkMJZGFoOkcsGY+BoGeQ0zu7a230YYikiV8yZe/jUwoTJRjDVOIQc2em/vg9/CJjj2IBxGbgH4HtIwi10EBrE0qyyOL8l7GNYN8oVe75AjLqURBIhwvCtU/H0h7HAYjQ/XTCvi9sWjRT3qAwGW0G+aCV2xnOBW3UtuBC6krXnxyh5DEsCAwEAAaOCA+kwggPlMAwGA1UdEwEB/wQCMAAwHwYDVR0jBBgwFoAUoT2FK83YLJYfOQIMn1M7WNiVC3swgZQGCCsGAQUFBwEBBIGHMIGEMFUGCCsGAQUFBzAChklodHRwczovL3d3dy5kaWdpdG8uY29tLnB5L3VwbG9hZHMvY2VydGlmaWNhZG8tZG9jdW1lbnRhLXNhLTE1MzUxMTc3NzEuY3J0MCsGCCsGAQUFBzABhh9odHRwczovL3d3dy5kaWdpdG8uY29tLnB5L29jc3AvMEwGA1UdEQRFMEOBFWp1Z2FydGVAY2FkaWVtLmNvbS5weaQqMCgxJjAkBgNVBA0MHUZJUk1BIEVMRUNUUk9OSUNBIENVQUxJRklDQURBMIIB9QYDVR0gBIIB7DCCAegwggHkBg0rBgEEAYL5OwEBAQoBMIIB0TAvBggrBgEFBQcCARYjaHR0cHM6Ly93d3cuZGlnaXRvLmNvbS5weS9kZXNjYXJnYXMwggGcBggrBgEFBQcCAjCCAY4eggGKAEMAZQByAHQAaQBmAGkAYwBhAGQAbwAgAGMAdQBhAGwAaQBmAGkAYwBhAGQAbwAgAGQAZQAgAGYAaQByAG0AYQAgAGUAbABlAGMAdAByAPMAbgBpAGMAYQAgAHQAaQBwAG8AIABGADIAIAAoAGMAbABhAHYAZQBzACAAZQBuACAAZABpAHMAcABvAHMAaQB0AGkAdgBvACAAYwB1AGEAbABpAGYAaQBjAGEAZABvACkALAAgAHMAdQBqAGUAdABhACAAYQAgAGwAYQBzACAAYwBvAG4AZABpAGMAaQBvAG4AZQBzACAAZABlACAAdQBzAG8AIABlAHgAcAB1AGUAcwB0AGEAcwAgAGUAbgAgAGwAYQAgAEQAZQBjAGwAYQByAGEAYwBpAPMAbgAgAGQAZQAgAFAAcgDhAGMAdABpAGMAYQBzACAAZABlACAAQwBlAHIAdABpAGYAaQBjAGEAYwBpAPMAbgAgAGQAZQAgAEQATwBDAFUATQBFAE4AVABBACAAUwAuAEEALjAqBgNVHSUBAf8EIDAeBggrBgEFBQcDAgYIKwYBBQUHAwQGCCsGAQUFBwMBMHsGA1UdHwR0MHIwNKAyoDCGLmh0dHBzOi8vd3d3LmRpZ2l0by5jb20ucHkvY3JsL2RvY3VtZW50YV9jYS5jcmwwOqA4oDaGNGh0dHBzOi8vd3d3LmRvY3VtZW50YS5jb20ucHkvZGlnaXRvL2RvY3VtZW50YV9jYS5jcmwwHQYDVR0OBBYEFDPIoUUx+j1vH1cCbgGCjNZLDb2qMA4GA1UdDwEB/wQEAwIF4DANBgkqhkiG9w0BAQsFAAOCAgEAU4xx5vqNWxMGM+4UKZ0Ie4plyrmz/pxh9EkZPD9EbRuiqDln/mlm4/uVgUDUMcm+LwtecZkbDpo/Eyx+he/o0u4NLha3RYVrDcnAm3dvEuCoHoEt+t0y2+LLC7qHWJCQQnP59JJG7WzNhV7GiNV3nXm0diqs0Jy4hHUYT1mhwSLKCIeVjhnI0IpnwXJD+orsVjgEOYtOc62cwhmXsa6utCtfsqsavIILa9ojigJrXTFrpa/uHIvDWoq7SyC4658FhJGHJYxIt+LbzQIDzGj3BfMebxlibJIoExE9hw7XJpqZv7HReygGdxqu5WkR0FSsQnbv6EtNDFmIf9lz8y4U1CEX99/hIkyLTJkXh240DY06vipV9HMNzLCGHHeIA/Rz3EgWp7WN5N2XDG4MPrGRqERkeHw7TZScdN6gudgJWIpC742z7a261WgQMYx6e5RaBOaa56PznAEUEJQoIYvJLI+py0ukotsVd+fTI7ichCqgdm9qDUH8697r7++zm6FxAjVWPwHTWqk8zJ0XzCobdtX6lCr6s8QtbsYCKN/zz+1ugRRLTk2mhBgqhGHc9LaenAAFH7tErJadmTb73BdJqPmZ8fQERwdwNvB1RGijVgFZ9dPUsr76lsRtI/zozqhm8VQ5aAPI5A689DiGWR669o94v66TV3d24/kRqnQA4Sw=</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Transform>
          <Transform Algorithm="http://www.w3.org/TR/2001/REC-xml-c14n-20010315"/>
        </Transforms>
        <DigestMethod Algorithm="http://www.w3.org/2001/04/xmlenc#sha256"/>
        <DigestValue>4XQ4T7/cyLlAG17PtIPNpc29g14OXh5Sks8ZfYMszac=</DigestValue>
      </Reference>
      <Reference URI="/xl/calcChain.xml?ContentType=application/vnd.openxmlformats-officedocument.spreadsheetml.calcChain+xml">
        <DigestMethod Algorithm="http://www.w3.org/2001/04/xmlenc#sha256"/>
        <DigestValue>x/hcpF2B8PwFnUblfQeUjiqviBMHIPKJuCBfmOApysw=</DigestValue>
      </Reference>
      <Reference URI="/xl/pivotCache/_rels/pivotCacheDefinition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QOEjZlMeRek1C4OcW8fxEZJmubYgvMloGnjN+3666zU=</DigestValue>
      </Reference>
      <Reference URI="/xl/pivotCache/pivotCacheDefinition1.xml?ContentType=application/vnd.openxmlformats-officedocument.spreadsheetml.pivotCacheDefinition+xml">
        <DigestMethod Algorithm="http://www.w3.org/2001/04/xmlenc#sha256"/>
        <DigestValue>LE0kxEHvgrt+dQc87kvNflzsXWbH4MKF2e/8igvtLws=</DigestValue>
      </Reference>
      <Reference URI="/xl/pivotCache/pivotCacheRecords1.xml?ContentType=application/vnd.openxmlformats-officedocument.spreadsheetml.pivotCacheRecords+xml">
        <DigestMethod Algorithm="http://www.w3.org/2001/04/xmlenc#sha256"/>
        <DigestValue>O5L3sIUKE8hiI91movnbSxI6BtP2gGr28PvzydUX1z0=</DigestValue>
      </Reference>
      <Reference URI="/xl/pivotTables/_rels/pivotTable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DdjyHuo2OtPF0AYmdwYmrd48dWY4sJcN4Yx2nifCPoM=</DigestValue>
      </Reference>
      <Reference URI="/xl/pivotTables/pivotTable1.xml?ContentType=application/vnd.openxmlformats-officedocument.spreadsheetml.pivotTable+xml">
        <DigestMethod Algorithm="http://www.w3.org/2001/04/xmlenc#sha256"/>
        <DigestValue>6yhYLwEH8FEmZpO17Bf7DLo2hHqChRLayE8YSC1tErY=</DigestValue>
      </Reference>
      <Reference URI="/xl/printerSettings/printerSettings1.bin?ContentType=application/vnd.openxmlformats-officedocument.spreadsheetml.printerSettings">
        <DigestMethod Algorithm="http://www.w3.org/2001/04/xmlenc#sha256"/>
        <DigestValue>05U/a0cRFjB5qHC88egIdaLtfwK9uGKo+5tb9LVi3DU=</DigestValue>
      </Reference>
      <Reference URI="/xl/printerSettings/printerSettings2.bin?ContentType=application/vnd.openxmlformats-officedocument.spreadsheetml.printerSettings">
        <DigestMethod Algorithm="http://www.w3.org/2001/04/xmlenc#sha256"/>
        <DigestValue>uz/qIlFr/UwynZFcgTPJpVnax7pTcsoFR5EL4f/g+RM=</DigestValue>
      </Reference>
      <Reference URI="/xl/printerSettings/printerSettings3.bin?ContentType=application/vnd.openxmlformats-officedocument.spreadsheetml.printerSettings">
        <DigestMethod Algorithm="http://www.w3.org/2001/04/xmlenc#sha256"/>
        <DigestValue>uz/qIlFr/UwynZFcgTPJpVnax7pTcsoFR5EL4f/g+RM=</DigestValue>
      </Reference>
      <Reference URI="/xl/printerSettings/printerSettings4.bin?ContentType=application/vnd.openxmlformats-officedocument.spreadsheetml.printerSettings">
        <DigestMethod Algorithm="http://www.w3.org/2001/04/xmlenc#sha256"/>
        <DigestValue>cSFr9m1yGacZmId1E2+uZcLWKT3K839QVb7y7aJGG2s=</DigestValue>
      </Reference>
      <Reference URI="/xl/sharedStrings.xml?ContentType=application/vnd.openxmlformats-officedocument.spreadsheetml.sharedStrings+xml">
        <DigestMethod Algorithm="http://www.w3.org/2001/04/xmlenc#sha256"/>
        <DigestValue>rex84FWKReB89vTj0u64UJZPRA4cR4Qi8fUlawuWnkk=</DigestValue>
      </Reference>
      <Reference URI="/xl/styles.xml?ContentType=application/vnd.openxmlformats-officedocument.spreadsheetml.styles+xml">
        <DigestMethod Algorithm="http://www.w3.org/2001/04/xmlenc#sha256"/>
        <DigestValue>GQ4TCRWuxD1o7bek8pn6SG4pg5WEFhmZvRavAQu+Njc=</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m9HCG3VHvJ0HGOA9o7BDMtffcSXvS/ozECrGwimTy6M=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sFJc6OLnWrO+va/R4/PmCA6Ep7SG+6NUlAGjIVsK2ms=</DigestValue>
      </Reference>
      <Reference URI="/xl/worksheets/sheet1.xml?ContentType=application/vnd.openxmlformats-officedocument.spreadsheetml.worksheet+xml">
        <DigestMethod Algorithm="http://www.w3.org/2001/04/xmlenc#sha256"/>
        <DigestValue>jFxTgi+8ay5EeUHEOETJYewq/+6eejRwZwYmgFIiXpA=</DigestValue>
      </Reference>
      <Reference URI="/xl/worksheets/sheet2.xml?ContentType=application/vnd.openxmlformats-officedocument.spreadsheetml.worksheet+xml">
        <DigestMethod Algorithm="http://www.w3.org/2001/04/xmlenc#sha256"/>
        <DigestValue>wNFW2O8y12wbn8pnzqEA1RniQ+u7rcwtG96LxD67X/k=</DigestValue>
      </Reference>
      <Reference URI="/xl/worksheets/sheet3.xml?ContentType=application/vnd.openxmlformats-officedocument.spreadsheetml.worksheet+xml">
        <DigestMethod Algorithm="http://www.w3.org/2001/04/xmlenc#sha256"/>
        <DigestValue>v3kd2QVDC075BuPsnV6am09X/zenDPfk1Z2Ffu3HOwk=</DigestValue>
      </Reference>
      <Reference URI="/xl/worksheets/sheet4.xml?ContentType=application/vnd.openxmlformats-officedocument.spreadsheetml.worksheet+xml">
        <DigestMethod Algorithm="http://www.w3.org/2001/04/xmlenc#sha256"/>
        <DigestValue>MxSnhYk0Rcf4EpOV4lUsbk0rj0TpDw5JIHq/vl0hjOE=</DigestValue>
      </Reference>
      <Reference URI="/xl/worksheets/sheet5.xml?ContentType=application/vnd.openxmlformats-officedocument.spreadsheetml.worksheet+xml">
        <DigestMethod Algorithm="http://www.w3.org/2001/04/xmlenc#sha256"/>
        <DigestValue>UiQuT73l2R0FheLoCGyJFBhKxj9DY58qA4uZ8FbnZYs=</DigestValue>
      </Reference>
      <Reference URI="/xl/worksheets/sheet6.xml?ContentType=application/vnd.openxmlformats-officedocument.spreadsheetml.worksheet+xml">
        <DigestMethod Algorithm="http://www.w3.org/2001/04/xmlenc#sha256"/>
        <DigestValue>TZf/1iy2N1kMH9gzeIb7Ishjid1lWnloJmf5lfzEMFs=</DigestValue>
      </Reference>
      <Reference URI="/xl/worksheets/sheet7.xml?ContentType=application/vnd.openxmlformats-officedocument.spreadsheetml.worksheet+xml">
        <DigestMethod Algorithm="http://www.w3.org/2001/04/xmlenc#sha256"/>
        <DigestValue>pfjaxo70WNrhuIYZUJdY+yHW0qjG43u0uvCETgiRD3o=</DigestValue>
      </Reference>
    </Manifest>
    <SignatureProperties>
      <SignatureProperty Id="idSignatureTime" Target="#idPackageSignature">
        <mdssi:SignatureTime xmlns:mdssi="http://schemas.openxmlformats.org/package/2006/digital-signature">
          <mdssi:Format>YYYY-MM-DDThh:mm:ssTZD</mdssi:Format>
          <mdssi:Value>2026-03-31T01:29:41Z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CONTADOR</SignatureComments>
          <WindowsVersion>10.0</WindowsVersion>
          <OfficeVersion>16.0.18429/26</OfficeVersion>
          <ApplicationVersion>16.0.18429</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2026-03-31T01:29:41Z</xd:SigningTime>
          <xd:SigningCertificate>
            <xd:Cert>
              <xd:CertDigest>
                <DigestMethod Algorithm="http://www.w3.org/2001/04/xmlenc#sha256"/>
                <DigestValue>O3Xa0C+8P8vByNFzo2gByrrdSj/sta03Rber73yahC8=</DigestValue>
              </xd:CertDigest>
              <xd:IssuerSerial>
                <X509IssuerName>C=PY, O=DOCUMENTA S.A., SERIALNUMBER=RUC80050172-1, CN=CA-DOCUMENTA S.A.</X509IssuerName>
                <X509SerialNumber>3263530532543882876</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http://uri.etsi.org/01903/v1.2.2#ProofOfOrigin</xd:Identifier>
              <xd:Description>Creó y aprobó este documento</xd:Description>
            </xd:CommitmentTypeId>
            <xd:AllSignedDataObjects/>
            <xd:CommitmentTypeQualifiers>
              <xd:CommitmentTypeQualifier>CONTADOR</xd:CommitmentTypeQualifier>
            </xd:CommitmentTypeQualifiers>
          </xd:CommitmentTypeIndication>
        </xd:SignedDataObjectProperties>
      </xd:SignedProperties>
    </xd:QualifyingProperties>
  </Object>
</Signature>
</file>

<file path=_xmlsignatures/sig4.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MBsTcP5z5JrBcINlr3OnLck7Wp11Jkw+PnmzAeZN+4c=</DigestValue>
    </Reference>
    <Reference Type="http://www.w3.org/2000/09/xmldsig#Object" URI="#idOfficeObject">
      <DigestMethod Algorithm="http://www.w3.org/2001/04/xmlenc#sha256"/>
      <DigestValue>zi6RCzeAs4dSm4ox9VulDOZuD7aLbnWsw64vsyS7nbk=</DigestValue>
    </Reference>
    <Reference Type="http://uri.etsi.org/01903#SignedProperties" URI="#idSignedProperties">
      <Transforms>
        <Transform Algorithm="http://www.w3.org/TR/2001/REC-xml-c14n-20010315"/>
      </Transforms>
      <DigestMethod Algorithm="http://www.w3.org/2001/04/xmlenc#sha256"/>
      <DigestValue>lTZYdifDsRyXWCKpmwaoLSqacNdG7Amk1sLw2DeSDZQ=</DigestValue>
    </Reference>
  </SignedInfo>
  <SignatureValue>XIZlGGAzon4G3/0D3FgGNs7jzqLTyC6qx7rn6dCdOKGN/YgBwbemruV0Ku669FQ9ZQ99f+eBBDkI
PHnlfmYygz8d3/BUtVC2R3ecYHlKp1Ls7tEmeliW82Qk9H+y2c9EILl5qZ8AI0BiBE+wq5m9nyaf
B3DIJDq6IYygQIVa7Mr21Jb17VPhKUYIFG2xeTz+qorIFvb5xb445XVmoLs+tVAheM/v1d3i0KI+
XJNdOjXnKxFlPryZ/IVw5WzX7Vr/dxf1qvKyFIdU138eYWEnJWPnuO/1vXuslSBq0PJN4fbb4WDF
XRUl2GG3e/ZsWliHpPuuVBqhcZBR6Xev4DVPZQ==</SignatureValue>
  <KeyInfo>
    <X509Data>
      <X509Certificate>MIIIjTCCBnWgAwIBAgIQHBs3j5jc0k1mM8brJ/68DDANBgkqhkiG9w0BAQsFADCBgTEWMBQGA1UEBRMNUlVDODAwODAwOTktMDERMA8GA1UEAxMIVklUIFMuQS4xODA2BgNVBAsML1ByZXN0YWRvciBDdWFsaWZpY2FkbyBkZSBTZXJ2aWNpb3MgZGUgQ29uZmlhbnphMQ0wCwYDVQQKDARJQ1BQMQswCQYDVQQGEwJQWTAeFw0yNDA1MDIxNzAxMzFaFw0yNjA1MDIxNzAxMzFaMIG9MRYwFAYDVQQqDA1KQVZJRVIgQU5EUkVTMRcwFQYDVQQEDA5CRU5JVEVaIERVQVJURTESMBAGA1UEBRMJQ0kxMjIzNjAxMSUwIwYDVQQDDBxKQVZJRVIgQU5EUkVTIEJFTklURVogRFVBUlRFMQswCQYDVQQLDAJGMjE1MDMGA1UECgwsQ0VSVElGSUNBRE8gQ1VBTElGSUNBRE8gREUgRklSTUEgRUxFQ1RST05JQ0ExCzAJBgNVBAYTAlBZMIIBIjANBgkqhkiG9w0BAQEFAAOCAQ8AMIIBCgKCAQEA1AkL17K47Q/fliaNrsfLpEVcjVLN9HjGCJnKxEm2yGw7e1hwvSoCz7zHbE1SeaGrHhoFnyPDFpZQPEIHN9Yu7uuy1fttNCj2qyuKxwuIO6UUNx37ZdKjEVxycMx+PHZqXkAWQuHYzEg1RAqHIuHGmXOcEorTTT0YiD4QbSK/YEBbJUyMNfQh9mjwO0VqVQWcoz4WMHGp1lus+vBfSqC7RWHECp6+GTVefqPs+yj/g0xCjyp6cIk7+UwcGtaioqM/9mcQZlgU8OcFYEJavE0kJLeCmyRCtuGunzrItWV70Xz+6GSrzhF88UM6A5kB+TJPiVQssHCIKBLF1tRSymycGQIDAQABo4IDwTCCA70wDAYDVR0TAQH/BAIwADAOBgNVHQ8BAf8EBAMCBeAwLAYDVR0lAQH/BCIwIAYIKwYBBQUHAwQGCCsGAQUFBwMCBgorBgEEAYI3FAICMB0GA1UdDgQWBBT9+WX0WBLd/QXCdfK0uSaO8pM0fDAfBgNVHSMEGDAWgBS7ZRErZ+2GOCAcKGcZFARl6pGhszCCAesGA1UdIASCAeIwggHeMIIB2gYMKwYBBAGC2UoBAQEHMIIByDAxBggrBgEFBQcCARYlaHR0cHM6Ly93d3cuZWZpcm1hLmNvbS5weS9yZXBvc2l0b3JpbzCBzwYIKwYBBQUHAgIwgcIagb9DZXJ0aWZpY2FkbyBDdWFsaWZpY2FkbyBkZSBGaXJtYSBFbGVjdHLzbmljYSBUaXBvIEYyIChjbGF2ZXMgZW4gZGlzcG9zaXRpdm8gY3VhbGlmaWNhZG8pLCBzdWpldGEgYSBsYXMgY29uZGljaW9uZXMgZGUgdXNvIGV4cHVlc3RhcyBlbiBsYSBEZWNsYXJhY2nzbiBkZSBQcuFjdGljYXMgZGUgQ2VydGlmaWNhY2nzbiBkZSBWSVQgUy5BLjCBwAYIKwYBBQUHAgIwgbMagbBRdWFsaWZpZWQgY2VydGlmaWNhdGUgb2YgZWxlY3Ryb25pYyBzaWduYXR1cmUgdHlwZSBGMiAoa2V5cyBpbiBxdWFsaWZpZWQgZGV2aWNlKSwgc3ViZHVlZCB0byB0aGUgY29uZGl0aW9ucyBvZiB1c2Ugc2V0IGZvcnRoIGluIHRoZSBDZXJ0aWZpY2F0aW9uIFByYWN0aWNlIFN0YXRlbWVudCBvZiBWSVQgUy5BLjBKBgNVHREEQzBBgRNKQkVOSVRFWkBCQ0EuQ09NLlBZpCowKDEmMCQGA1UEDQwdRklSTUEgRUxFQ1RST05JQ0EgQ1VBTElGSUNBREEwdwYIKwYBBQUHAQEEazBpMCgGCCsGAQUFBzABhhxodHRwczovL3d3dy5lZmlybWEuY29tLnB5L3ZhMD0GCCsGAQUFBzAChjFodHRwczovL3d3dy5lZmlybWEuY29tLnB5L3JlcG9zaXRvcmlvL2VmaXJtYTEuY3J0MHsGA1UdHwR0MHIwN6A1oDOGMWh0dHBzOi8vd3d3LmVmaXJtYS5jb20ucHkvcmVwb3NpdG9yaW8vZWZpcm1hMi5jcmwwN6A1oDOGMWh0dHBzOi8vd3d3LmVmaXJtYS5jb20ucHkvcmVwb3NpdG9yaW8vZWZpcm1hMy5jcmwwDQYJKoZIhvcNAQELBQADggIBAAEnCviZMGekmp1COCzv1fh1EhlySYLOGwU0C5qyMGql7c9coGc38AASqUhFD0MqamIGernGuYzpobgJiV0j89S35aG780bAGDs+5ItVQLbfVp74f/8GdNgRJixlcGidrfHDik9xM3gCzR69DzdE7V6gktgJC8LaHwfz+oUXRynXECuY3gcdNXgiyooNK1yDo9JB0MyfgDAyO/Mcw4V6cnOeAeptB9vLRTPB56cZ8+tAG+7e/Z+evOWb0GgqpbwginN1JLjVHNo7Gj30A517o0v05YiaElWaJ077Ua7ZeDOWv5Qu7fb6LICPRdNl6asoqIhO7tjPBvELZTcbjv0UszlSg+M0QF+UFy9+zUVEbQG0nV2fiB9aRuRYuBgC0xA2+biMSIrsPF0V3L7JqjRWbDgxY4nB6rJ6vlSyK0poLlJS/w00XXr4Rw51+C0ovLDUi9bvQVJZwyM5+AxYDO15IChDKQucJbKtDXVJJ90kLWYopZwhJHUw8xlMWzl5E/2ldAV9ENSLF+16mft+TGNdzJT2QR/iKTCprpiGVeXSOvJkvvixpyFQOSTPKnLY+OKMgTG2wnYWbKaEifzl7lUrDgfVxNCmMjo5Mc1E8hMrAGYXJCo8xrJUgcmkekYraUD7LToR2hz4bj79+GlOAwQSB7RQl5Ch+PfXnZNW9rJepHQp</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4XQ4T7/cyLlAG17PtIPNpc29g14OXh5Sks8ZfYMszac=</DigestValue>
      </Reference>
      <Reference URI="/xl/calcChain.xml?ContentType=application/vnd.openxmlformats-officedocument.spreadsheetml.calcChain+xml">
        <DigestMethod Algorithm="http://www.w3.org/2001/04/xmlenc#sha256"/>
        <DigestValue>x/hcpF2B8PwFnUblfQeUjiqviBMHIPKJuCBfmOApysw=</DigestValue>
      </Reference>
      <Reference URI="/xl/pivotCache/_rels/pivotCacheDefinition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QOEjZlMeRek1C4OcW8fxEZJmubYgvMloGnjN+3666zU=</DigestValue>
      </Reference>
      <Reference URI="/xl/pivotCache/pivotCacheDefinition1.xml?ContentType=application/vnd.openxmlformats-officedocument.spreadsheetml.pivotCacheDefinition+xml">
        <DigestMethod Algorithm="http://www.w3.org/2001/04/xmlenc#sha256"/>
        <DigestValue>LE0kxEHvgrt+dQc87kvNflzsXWbH4MKF2e/8igvtLws=</DigestValue>
      </Reference>
      <Reference URI="/xl/pivotCache/pivotCacheRecords1.xml?ContentType=application/vnd.openxmlformats-officedocument.spreadsheetml.pivotCacheRecords+xml">
        <DigestMethod Algorithm="http://www.w3.org/2001/04/xmlenc#sha256"/>
        <DigestValue>O5L3sIUKE8hiI91movnbSxI6BtP2gGr28PvzydUX1z0=</DigestValue>
      </Reference>
      <Reference URI="/xl/pivotTables/_rels/pivotTable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DdjyHuo2OtPF0AYmdwYmrd48dWY4sJcN4Yx2nifCPoM=</DigestValue>
      </Reference>
      <Reference URI="/xl/pivotTables/pivotTable1.xml?ContentType=application/vnd.openxmlformats-officedocument.spreadsheetml.pivotTable+xml">
        <DigestMethod Algorithm="http://www.w3.org/2001/04/xmlenc#sha256"/>
        <DigestValue>6yhYLwEH8FEmZpO17Bf7DLo2hHqChRLayE8YSC1tErY=</DigestValue>
      </Reference>
      <Reference URI="/xl/printerSettings/printerSettings1.bin?ContentType=application/vnd.openxmlformats-officedocument.spreadsheetml.printerSettings">
        <DigestMethod Algorithm="http://www.w3.org/2001/04/xmlenc#sha256"/>
        <DigestValue>05U/a0cRFjB5qHC88egIdaLtfwK9uGKo+5tb9LVi3DU=</DigestValue>
      </Reference>
      <Reference URI="/xl/printerSettings/printerSettings2.bin?ContentType=application/vnd.openxmlformats-officedocument.spreadsheetml.printerSettings">
        <DigestMethod Algorithm="http://www.w3.org/2001/04/xmlenc#sha256"/>
        <DigestValue>uz/qIlFr/UwynZFcgTPJpVnax7pTcsoFR5EL4f/g+RM=</DigestValue>
      </Reference>
      <Reference URI="/xl/printerSettings/printerSettings3.bin?ContentType=application/vnd.openxmlformats-officedocument.spreadsheetml.printerSettings">
        <DigestMethod Algorithm="http://www.w3.org/2001/04/xmlenc#sha256"/>
        <DigestValue>uz/qIlFr/UwynZFcgTPJpVnax7pTcsoFR5EL4f/g+RM=</DigestValue>
      </Reference>
      <Reference URI="/xl/printerSettings/printerSettings4.bin?ContentType=application/vnd.openxmlformats-officedocument.spreadsheetml.printerSettings">
        <DigestMethod Algorithm="http://www.w3.org/2001/04/xmlenc#sha256"/>
        <DigestValue>cSFr9m1yGacZmId1E2+uZcLWKT3K839QVb7y7aJGG2s=</DigestValue>
      </Reference>
      <Reference URI="/xl/sharedStrings.xml?ContentType=application/vnd.openxmlformats-officedocument.spreadsheetml.sharedStrings+xml">
        <DigestMethod Algorithm="http://www.w3.org/2001/04/xmlenc#sha256"/>
        <DigestValue>rex84FWKReB89vTj0u64UJZPRA4cR4Qi8fUlawuWnkk=</DigestValue>
      </Reference>
      <Reference URI="/xl/styles.xml?ContentType=application/vnd.openxmlformats-officedocument.spreadsheetml.styles+xml">
        <DigestMethod Algorithm="http://www.w3.org/2001/04/xmlenc#sha256"/>
        <DigestValue>GQ4TCRWuxD1o7bek8pn6SG4pg5WEFhmZvRavAQu+Njc=</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m9HCG3VHvJ0HGOA9o7BDMtffcSXvS/ozECrGwimTy6M=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sFJc6OLnWrO+va/R4/PmCA6Ep7SG+6NUlAGjIVsK2ms=</DigestValue>
      </Reference>
      <Reference URI="/xl/worksheets/sheet1.xml?ContentType=application/vnd.openxmlformats-officedocument.spreadsheetml.worksheet+xml">
        <DigestMethod Algorithm="http://www.w3.org/2001/04/xmlenc#sha256"/>
        <DigestValue>jFxTgi+8ay5EeUHEOETJYewq/+6eejRwZwYmgFIiXpA=</DigestValue>
      </Reference>
      <Reference URI="/xl/worksheets/sheet2.xml?ContentType=application/vnd.openxmlformats-officedocument.spreadsheetml.worksheet+xml">
        <DigestMethod Algorithm="http://www.w3.org/2001/04/xmlenc#sha256"/>
        <DigestValue>wNFW2O8y12wbn8pnzqEA1RniQ+u7rcwtG96LxD67X/k=</DigestValue>
      </Reference>
      <Reference URI="/xl/worksheets/sheet3.xml?ContentType=application/vnd.openxmlformats-officedocument.spreadsheetml.worksheet+xml">
        <DigestMethod Algorithm="http://www.w3.org/2001/04/xmlenc#sha256"/>
        <DigestValue>v3kd2QVDC075BuPsnV6am09X/zenDPfk1Z2Ffu3HOwk=</DigestValue>
      </Reference>
      <Reference URI="/xl/worksheets/sheet4.xml?ContentType=application/vnd.openxmlformats-officedocument.spreadsheetml.worksheet+xml">
        <DigestMethod Algorithm="http://www.w3.org/2001/04/xmlenc#sha256"/>
        <DigestValue>MxSnhYk0Rcf4EpOV4lUsbk0rj0TpDw5JIHq/vl0hjOE=</DigestValue>
      </Reference>
      <Reference URI="/xl/worksheets/sheet5.xml?ContentType=application/vnd.openxmlformats-officedocument.spreadsheetml.worksheet+xml">
        <DigestMethod Algorithm="http://www.w3.org/2001/04/xmlenc#sha256"/>
        <DigestValue>UiQuT73l2R0FheLoCGyJFBhKxj9DY58qA4uZ8FbnZYs=</DigestValue>
      </Reference>
      <Reference URI="/xl/worksheets/sheet6.xml?ContentType=application/vnd.openxmlformats-officedocument.spreadsheetml.worksheet+xml">
        <DigestMethod Algorithm="http://www.w3.org/2001/04/xmlenc#sha256"/>
        <DigestValue>TZf/1iy2N1kMH9gzeIb7Ishjid1lWnloJmf5lfzEMFs=</DigestValue>
      </Reference>
      <Reference URI="/xl/worksheets/sheet7.xml?ContentType=application/vnd.openxmlformats-officedocument.spreadsheetml.worksheet+xml">
        <DigestMethod Algorithm="http://www.w3.org/2001/04/xmlenc#sha256"/>
        <DigestValue>pfjaxo70WNrhuIYZUJdY+yHW0qjG43u0uvCETgiRD3o=</DigestValue>
      </Reference>
    </Manifest>
    <SignatureProperties>
      <SignatureProperty Id="idSignatureTime" Target="#idPackageSignature">
        <mdssi:SignatureTime xmlns:mdssi="http://schemas.openxmlformats.org/package/2006/digital-signature">
          <mdssi:Format>YYYY-MM-DDThh:mm:ssTZD</mdssi:Format>
          <mdssi:Value>2026-03-31T12:04:18Z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BCA-Solo para identificación</SignatureComments>
          <WindowsVersion>10.0</WindowsVersion>
          <OfficeVersion>16.0.14334/22</OfficeVersion>
          <ApplicationVersion>16.0.14334</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2026-03-31T12:04:18Z</xd:SigningTime>
          <xd:SigningCertificate>
            <xd:Cert>
              <xd:CertDigest>
                <DigestMethod Algorithm="http://www.w3.org/2001/04/xmlenc#sha256"/>
                <DigestValue>Ez+NBCkBckkDl7xQqXPZ1rf3YEKZs3VVfxk8Du0nwt8=</DigestValue>
              </xd:CertDigest>
              <xd:IssuerSerial>
                <X509IssuerName>C=PY, O=ICPP, OU=Prestador Cualificado de Servicios de Confianza, CN=VIT S.A., SERIALNUMBER=RUC80080099-0</X509IssuerName>
                <X509SerialNumber>37359702806622203466835327759048162316</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Aprobó este documento</xd:Description>
            </xd:CommitmentTypeId>
            <xd:AllSignedDataObjects/>
            <xd:CommitmentTypeQualifiers>
              <xd:CommitmentTypeQualifier>BCA-Solo para identificación</xd:CommitmentTypeQualifier>
            </xd:CommitmentTypeQualifiers>
          </xd:CommitmentTypeIndication>
        </xd:SignedDataObjectProperties>
      </xd:SignedProperties>
      <xd:UnsignedProperties>
        <xd:UnsignedSignatureProperties>
          <xd:CertificateValues>
            <xd:EncapsulatedX509Certificate>MIIHbjCCBVagAwIBAgIQSpdgnP2qBmVjBPSSUfh9kDANBgkqhkiG9w0BAQsFADBvMQswCQYDVQQGEwJQWTErMCkGA1UECgwiTWluaXN0ZXJpbyBkZSBJbmR1c3RyaWEgeSBDb21lcmNpbzEzMDEGA1UEAwwqQXV0b3JpZGFkIENlcnRpZmljYWRvcmEgUmHDrXogZGVsIFBhcmFndWF5MB4XDTIyMDgyMzE1Mzg1OFoXDTMxMDgyMzE1Mzg1OFowgYExFjAUBgNVBAUTDVJVQzgwMDgwMDk5LTAxETAPBgNVBAMTCFZJVCBTLkEuMTgwNgYDVQQLDC9QcmVzdGFkb3IgQ3VhbGlmaWNhZG8gZGUgU2VydmljaW9zIGRlIENvbmZpYW56YTENMAsGA1UECgwESUNQUDELMAkGA1UEBhMCUFkwggIiMA0GCSqGSIb3DQEBAQUAA4ICDwAwggIKAoICAQC/gCyq2lnZYFppRkpouXyzTwSNUIVxFKpnpqOz+6n31PMACcPFkGhFT5ruiaujjLBzAh+ctneA/SN3qOZ4hqOe+AcWNhErBtkD+h0NiMZHDBxpBdhlSxnzR/BeDIELfRGCBPuFSLFqOVZ2+alyEU5KzHXjzLR+1AmJtFxAzAiulTMRnxNIvPxScqYJqjRfkrQ9376s9HhI0Yeig4YwzKG9TpSXNnKYoPgwTeCVGCLK7TVwFW7RH7FXP9awg6mSbz7kjtotCqTk1HzfHFTkI0tetMgK+lvD2xjICkUmqCmcXVtTwEDxdSkiiC+uz3w4NonjtbsHEoqQpkO0jeACTu3fTUNkOPqh7dLvHnTve4G9Yg+hYjHR6TQ/VtAu83fHfYGQZZg+dW34KCYzjtnGNnbXXfajvb4OGzg8T5WSPqV/BBjHs+PGORc4I5EgF08Rx6vLujJSz/thP2oNcMi3RIQMCkAptZiaeTK/CW/HvxQWSqsRpYYnkf1ivlU3RWx0zUtdBSopFcIlOqfRhB+1zqvzGxC0rpoGbkkw3lERMPDQjUQlmQd5ikxYuzWfzJSx4icRhBzgXCRbAa/KC4FhGU3mRZyuiyZ7MR6kRSVD5qK4EUwuf+DzoVHmh2xU7ue89btRyCZ1Frir4WZGpalM0N3ycyLj6rRsxnlGX6cdKtu3OQIDAQABo4IB8TCCAe0wEgYDVR0TAQH/BAgwBgEB/wIBADAOBgNVHQ8BAf8EBAMCAQYwHQYDVR0OBBYEFLtlEStn7YY4IBwoZxkUBGXqkaGzMB8GA1UdIwQYMBaAFMLEEfIqaEQMACjsTNYp25L7Xr3WMHkGCCsGAQUFBwEBBG0wazA/BggrBgEFBQcwAoYzaHR0cHM6Ly93d3cuYWNyYWl6Lmdvdi5weS9jcnQvYWNfcmFpel9weV9zaGEyNTYuY3J0MCgGCCsGAQUFBzABhhxodHRwczovL3d3dy5lZmlybWEuY29tLnB5L3ZhMIHNBgNVHSAEgcUwgcIwgb8GA1UdIDCBtzA5BggrBgEFBQcCARYtaHR0cHM6Ly93d3cuYWNyYWl6Lmdvdi5weS9kcGMvRE9DLUlDUFAtMDEucGRmMHoGCCsGAQUFBwICMG4abFN1amV0byBhIGxhcyBjb25kaWNpb25lcyBkZSB1c28gZXhwdWVzdGFzIGVuIGxhIERlY2xhcmFjafNuIGRlIFBy4WN0aWNhcyBkZSBDZXJ0aWZpY2FjafNuIGRlIGxhIEFDIFJh7XogLSBQeTA8BgNVHR8ENTAzMDGgL6AthitodHRwOi8vd3d3LmFjcmFpei5nb3YucHkvYXJsL2FjX3JhaXpfcHkuY3JsMA0GCSqGSIb3DQEBCwUAA4ICAQBoDEALsfLuJkxRCTBEGdn7o5BSZwaFGaDcoCKQ7cXhuybJRLMOnEdS3BXkBpd82s8Ts2wS0yV+EcOOHf9KrZuf/+jtmclFuIZmhCPv3iZohVsmbCCuSo8aYFcvFcKif61s7mJTzyeI3w4KAk8zVAtZLRiq80CbWMAeVE+Ukd0xv15Td9ZS/r1xjAGRdeJHBTnMLdeVcgL8WbB3dSzjijIAJd3qqm86rB9uojSBoy0di9e2I0QJ6j7vSGF+e3ZyS4KIGsNJZfec3/+iJj3kwUCDZ4KE+FXeoRQBE0Cki661bI1tpuEOOUq7It4vWKwuGqE5kAvojULTkKAStepBf5oKeoThue2YImE8dNkhGp3NeQtFj7rJPp9GLvCD+SVKSfw64pdMeLJ/3krqazXBd4L+1ScyrweGp4TnH35gQIwLRYyabw+vogRy32ybJb+iLCROrN+VA70CpykIDuC4x9Cyj8OJ68uatHrmol4wLPflcsg0kNP0+Ri0NYaJnug/vSf/J1xqxkR7sZ8w3WhJAeDWSL5oMVZtQ0Lc48lTXiXAxf7weYaDcZr8SW2pHHJe8kcltKqq72eJUEz/wxdkynhvVJTJKGkJ8sh+jdNqDib/b2RD/ATI4324y+Q6C2mwDZJEIU9WTpbO5+Fq5fVs7sUJ82u543lcwgBlESrd9JK9Z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22f4d1c-4a35-40b6-96d5-1a9c7e49af38" xsi:nil="true"/>
    <lcf76f155ced4ddcb4097134ff3c332f xmlns="50cd21ce-157e-4cef-a9e1-719e8f6c805e">
      <Terms xmlns="http://schemas.microsoft.com/office/infopath/2007/PartnerControls"/>
    </lcf76f155ced4ddcb4097134ff3c332f>
    <_Flow_SignoffStatus xmlns="50cd21ce-157e-4cef-a9e1-719e8f6c805e" xsi:nil="true"/>
    <Hoa xmlns="50cd21ce-157e-4cef-a9e1-719e8f6c805e" xsi:nil="true"/>
    <Cantidaddeitems xmlns="50cd21ce-157e-4cef-a9e1-719e8f6c805e" xsi:nil="true"/>
    <Gerenteencargado xmlns="50cd21ce-157e-4cef-a9e1-719e8f6c805e">
      <UserInfo>
        <DisplayName/>
        <AccountId xsi:nil="true"/>
        <AccountType/>
      </UserInfo>
    </Gerenteencargado>
    <Sector xmlns="50cd21ce-157e-4cef-a9e1-719e8f6c805e" xsi:nil="true"/>
    <Estado xmlns="50cd21ce-157e-4cef-a9e1-719e8f6c805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F96CCBAA34616448FBC297C7A054588" ma:contentTypeVersion="26" ma:contentTypeDescription="Crear nuevo documento." ma:contentTypeScope="" ma:versionID="80989066a5b1253bf5be8e71befe517d">
  <xsd:schema xmlns:xsd="http://www.w3.org/2001/XMLSchema" xmlns:xs="http://www.w3.org/2001/XMLSchema" xmlns:p="http://schemas.microsoft.com/office/2006/metadata/properties" xmlns:ns2="50cd21ce-157e-4cef-a9e1-719e8f6c805e" xmlns:ns3="e22f4d1c-4a35-40b6-96d5-1a9c7e49af38" targetNamespace="http://schemas.microsoft.com/office/2006/metadata/properties" ma:root="true" ma:fieldsID="77ce0cdda78eae269b62b928659884c7" ns2:_="" ns3:_="">
    <xsd:import namespace="50cd21ce-157e-4cef-a9e1-719e8f6c805e"/>
    <xsd:import namespace="e22f4d1c-4a35-40b6-96d5-1a9c7e49af3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MediaServiceLocation" minOccurs="0"/>
                <xsd:element ref="ns2:MediaServiceOCR" minOccurs="0"/>
                <xsd:element ref="ns2:MediaServiceEventHashCode" minOccurs="0"/>
                <xsd:element ref="ns2:MediaServiceGenerationTime" minOccurs="0"/>
                <xsd:element ref="ns2:_Flow_SignoffStatus" minOccurs="0"/>
                <xsd:element ref="ns2:MediaServiceAutoKeyPoints" minOccurs="0"/>
                <xsd:element ref="ns2:MediaServiceKeyPoints" minOccurs="0"/>
                <xsd:element ref="ns2:Hoa"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element ref="ns2:Estado" minOccurs="0"/>
                <xsd:element ref="ns2:Sector" minOccurs="0"/>
                <xsd:element ref="ns2:Gerenteencargado" minOccurs="0"/>
                <xsd:element ref="ns2:Cantidaddeitem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cd21ce-157e-4cef-a9e1-719e8f6c805e"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Hoa" ma:index="21" nillable="true" ma:displayName="Hoa" ma:format="DateTime" ma:internalName="Hoa">
      <xsd:simpleType>
        <xsd:restriction base="dms:DateTime"/>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70e97bc6-cb06-4325-887b-92c1d206ea9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Estado" ma:index="28" nillable="true" ma:displayName="Estado" ma:format="Dropdown" ma:internalName="Estado">
      <xsd:simpleType>
        <xsd:restriction base="dms:Choice">
          <xsd:enumeration value="Activo"/>
          <xsd:enumeration value="No activo"/>
        </xsd:restriction>
      </xsd:simpleType>
    </xsd:element>
    <xsd:element name="Sector" ma:index="29" nillable="true" ma:displayName="Sector" ma:format="Dropdown" ma:internalName="Sector">
      <xsd:simpleType>
        <xsd:restriction base="dms:Choice">
          <xsd:enumeration value="Agronegocios (CC21)"/>
          <xsd:enumeration value="Opción 2"/>
          <xsd:enumeration value="Opción 3"/>
        </xsd:restriction>
      </xsd:simpleType>
    </xsd:element>
    <xsd:element name="Gerenteencargado" ma:index="30" nillable="true" ma:displayName="Gerente encargado" ma:format="Dropdown" ma:list="UserInfo" ma:SharePointGroup="0" ma:internalName="Gerenteencargado">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antidaddeitems" ma:index="31" nillable="true" ma:displayName="Cantidad de items" ma:format="Dropdown" ma:internalName="Cantidaddeitems"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e22f4d1c-4a35-40b6-96d5-1a9c7e49af38" elementFormDefault="qualified">
    <xsd:import namespace="http://schemas.microsoft.com/office/2006/documentManagement/types"/>
    <xsd:import namespace="http://schemas.microsoft.com/office/infopath/2007/PartnerControls"/>
    <xsd:element name="SharedWithUsers" ma:index="12"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description="" ma:internalName="SharedWithDetails" ma:readOnly="true">
      <xsd:simpleType>
        <xsd:restriction base="dms:Note">
          <xsd:maxLength value="255"/>
        </xsd:restriction>
      </xsd:simpleType>
    </xsd:element>
    <xsd:element name="TaxCatchAll" ma:index="23" nillable="true" ma:displayName="Taxonomy Catch All Column" ma:hidden="true" ma:list="{feeac11a-efde-4c4f-bb69-b6af8c8fa618}" ma:internalName="TaxCatchAll" ma:showField="CatchAllData" ma:web="e22f4d1c-4a35-40b6-96d5-1a9c7e49af3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25239B-6994-498F-969C-529414D3B7D6}">
  <ds:schemaRefs>
    <ds:schemaRef ds:uri="http://schemas.microsoft.com/office/2006/metadata/properties"/>
    <ds:schemaRef ds:uri="http://schemas.microsoft.com/office/infopath/2007/PartnerControls"/>
    <ds:schemaRef ds:uri="e22f4d1c-4a35-40b6-96d5-1a9c7e49af38"/>
    <ds:schemaRef ds:uri="50cd21ce-157e-4cef-a9e1-719e8f6c805e"/>
  </ds:schemaRefs>
</ds:datastoreItem>
</file>

<file path=customXml/itemProps2.xml><?xml version="1.0" encoding="utf-8"?>
<ds:datastoreItem xmlns:ds="http://schemas.openxmlformats.org/officeDocument/2006/customXml" ds:itemID="{0C896A78-F67F-4BBE-902F-0AFF194B50B4}">
  <ds:schemaRefs>
    <ds:schemaRef ds:uri="http://schemas.microsoft.com/sharepoint/v3/contenttype/forms"/>
  </ds:schemaRefs>
</ds:datastoreItem>
</file>

<file path=customXml/itemProps3.xml><?xml version="1.0" encoding="utf-8"?>
<ds:datastoreItem xmlns:ds="http://schemas.openxmlformats.org/officeDocument/2006/customXml" ds:itemID="{A59369CB-1B90-440C-804B-61F7F987C4B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EAN</vt:lpstr>
      <vt:lpstr>EIE</vt:lpstr>
      <vt:lpstr>EVA</vt:lpstr>
      <vt:lpstr>EFE</vt:lpstr>
      <vt:lpstr>NOTAS</vt:lpstr>
      <vt:lpstr>Hoja3</vt:lpstr>
      <vt:lpstr>Hoja1</vt:lpstr>
      <vt:lpstr>NOTAS!OLE_LINK2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2026-03-30T18:52:10Z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0x0101008F96CCBAA34616448FBC297C7A054588</vt:lpwstr>
  </property>
  <property fmtid="{D5CDD505-2E9C-101B-9397-08002B2CF9AE}" pid="3" name="MediaServiceImageTags">
    <vt:lpwstr/>
  </property>
</Properties>
</file>