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201_{9A6C6966-EEBF-47DF-A84E-2D707B650BD9}" xr6:coauthVersionLast="47" xr6:coauthVersionMax="47" xr10:uidLastSave="{00000000-0000-0000-0000-000000000000}"/>
  <bookViews>
    <workbookView xWindow="-28920" yWindow="-75" windowWidth="29040" windowHeight="15720" tabRatio="696" xr2:uid="{00000000-000D-0000-FFFF-FFFF00000000}"/>
  </bookViews>
  <sheets>
    <sheet name="EAN" sheetId="14" r:id="rId1"/>
    <sheet name="EIE" sheetId="16" r:id="rId2"/>
    <sheet name="EVA" sheetId="19" r:id="rId3"/>
    <sheet name="EFE" sheetId="20" r:id="rId4"/>
    <sheet name="NOTAS"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9" l="1"/>
  <c r="D9" i="19"/>
  <c r="C9" i="19" s="1"/>
  <c r="D155" i="21"/>
  <c r="D173" i="21"/>
  <c r="C173" i="21"/>
  <c r="C155" i="21"/>
  <c r="M131" i="21"/>
  <c r="L131" i="21"/>
  <c r="K131" i="21"/>
  <c r="J131" i="21"/>
  <c r="I131" i="21"/>
  <c r="H131" i="21"/>
  <c r="G131" i="21"/>
  <c r="F131" i="21"/>
  <c r="E131" i="21"/>
  <c r="D131" i="21"/>
  <c r="C131" i="21"/>
  <c r="E9" i="19" l="1"/>
  <c r="D11" i="19"/>
  <c r="C18" i="14"/>
  <c r="C19" i="20"/>
  <c r="C25" i="20" s="1"/>
  <c r="C14" i="14"/>
  <c r="C19" i="14" l="1"/>
  <c r="C21" i="14" s="1"/>
  <c r="D120" i="21"/>
  <c r="C120" i="21"/>
  <c r="C112" i="21" l="1"/>
  <c r="D112" i="21"/>
  <c r="D14" i="14" l="1"/>
  <c r="B4" i="16" l="1"/>
  <c r="B4" i="20" l="1"/>
  <c r="D106" i="21" l="1"/>
  <c r="D140" i="21" l="1"/>
  <c r="C140" i="21"/>
  <c r="B132" i="21"/>
  <c r="B131" i="21"/>
  <c r="B179" i="21" l="1"/>
  <c r="B193" i="21"/>
  <c r="D19" i="20"/>
  <c r="D23" i="20" l="1"/>
  <c r="D11" i="16"/>
  <c r="C11" i="16" l="1"/>
  <c r="C106" i="21" l="1"/>
  <c r="D18" i="14"/>
  <c r="D147" i="21"/>
  <c r="C147" i="21"/>
  <c r="D19" i="14" l="1"/>
  <c r="E77" i="21" l="1"/>
  <c r="D16" i="16"/>
  <c r="D7" i="20"/>
  <c r="D17" i="16" l="1"/>
  <c r="D25" i="20"/>
  <c r="C16" i="16" l="1"/>
  <c r="C17" i="16" l="1"/>
  <c r="D77" i="21" l="1"/>
  <c r="C7" i="20" l="1"/>
  <c r="E10" i="19" l="1"/>
  <c r="E12" i="19" s="1"/>
  <c r="C11" i="19"/>
</calcChain>
</file>

<file path=xl/sharedStrings.xml><?xml version="1.0" encoding="utf-8"?>
<sst xmlns="http://schemas.openxmlformats.org/spreadsheetml/2006/main" count="253" uniqueCount="180">
  <si>
    <t>ESTADO DEL ACTIVO NETO</t>
  </si>
  <si>
    <t>ESTADO DE VARIACIÓN DEL ACTIVO NETO</t>
  </si>
  <si>
    <t>ESTADO DE FLUJO DE EFECTIVO</t>
  </si>
  <si>
    <t>NOTAS A LOS ESTADOS FINANCIEROS</t>
  </si>
  <si>
    <t>ÍNDICE</t>
  </si>
  <si>
    <t>FONDO DE INVERSIÓN ECO FORESTAL I</t>
  </si>
  <si>
    <t>En Gs.</t>
  </si>
  <si>
    <t>ACTIVO</t>
  </si>
  <si>
    <t>TOTAL ACTIVO BRUTO</t>
  </si>
  <si>
    <t>PASIVO</t>
  </si>
  <si>
    <t>TOTAL PASIVO</t>
  </si>
  <si>
    <t xml:space="preserve">TOTAL ACTIVO NETO </t>
  </si>
  <si>
    <t>CUOTAS PARTES EN CIRCULACIÓN</t>
  </si>
  <si>
    <t xml:space="preserve">VALOR CUOTA PARTE AL CIERRE </t>
  </si>
  <si>
    <t>ESTADO DE INGRESOS Y EGRESOS</t>
  </si>
  <si>
    <t>INGRESO</t>
  </si>
  <si>
    <t>TOTAL INGRESOS</t>
  </si>
  <si>
    <t>EGRESOS</t>
  </si>
  <si>
    <t>Comisión por Administración</t>
  </si>
  <si>
    <t>TOTAL EGRESOS</t>
  </si>
  <si>
    <t>RESULTADO DEL EJERCICIO</t>
  </si>
  <si>
    <t>CUENTA</t>
  </si>
  <si>
    <t>APORTANTES</t>
  </si>
  <si>
    <t>RESULTADO</t>
  </si>
  <si>
    <t>SALDO AL INICIO</t>
  </si>
  <si>
    <t>MOVIMIENTO DEL PERÍODO</t>
  </si>
  <si>
    <t>Suscripciones</t>
  </si>
  <si>
    <t>Resultado del período</t>
  </si>
  <si>
    <t>SALDO AL FINAL DEL PERÍODO</t>
  </si>
  <si>
    <t>CONCEPTO</t>
  </si>
  <si>
    <t>Efectivo al inicio del periodo</t>
  </si>
  <si>
    <t>Causas de las variaciones del efectivo</t>
  </si>
  <si>
    <t>Actividades Operativas</t>
  </si>
  <si>
    <t>Cambios en activos y pasivos operativos</t>
  </si>
  <si>
    <t>(Aumento) Disminución Deudores por operaciones</t>
  </si>
  <si>
    <t>Comisiones pagadas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</si>
  <si>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</si>
  <si>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</si>
  <si>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</si>
  <si>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</si>
  <si>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</si>
  <si>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</si>
  <si>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DE INVERSIÓN ECO FORESTAL I, que en adelante se denominará FONDO ECO FORESTAL I, registrado en la Comisión Nacional de Valores de conformidad con la Resolución N.º 39E/21 de fecha 13/10/2021, el cual se regirá por el REGLAMENTO INTERNO, aprobado por Resolución 39E/21 de fecha 13/10/2021. El objeto del FONDO ECO FORESTAL I será invertir en desarrollar plantaciones forestales para la producción de madera de alta calidad destinada a madera aserrada para la construcción o para hacer laminas destinadas a la producción de contrachapados. El FONDO también invertirá en desarrollar plantaciones forestales para la producción de madera de menor calidad para la industria de
la celulosa.. Está dirigido a personas físicas y jurídicas. El riesgo de las Cuotas de Participación estará dado por la naturaleza de los activos que invierta el FONDO, de acuerdo a lo expuesto en la política de inversiones.</t>
  </si>
  <si>
    <t>2) Información sobre la Administradora</t>
  </si>
  <si>
    <t xml:space="preserve">    2.1) Información General</t>
  </si>
  <si>
    <t xml:space="preserve">    2.2) Entidad encargada de la Custodia</t>
  </si>
  <si>
    <t>3) Criterios Contables Aplicados</t>
  </si>
  <si>
    <t>La entidad aplica el principio de lo devengado para el reconocimiento de los ingresos y la imputación de costos.</t>
  </si>
  <si>
    <t>Tipo de cambio comprador</t>
  </si>
  <si>
    <t xml:space="preserve">Tipo de cambio vendedor       </t>
  </si>
  <si>
    <t>a) Posición en Moneda Extranjera:</t>
  </si>
  <si>
    <t>TOTAL</t>
  </si>
  <si>
    <t>_Información Estadística</t>
  </si>
  <si>
    <t>MES</t>
  </si>
  <si>
    <t>VALOR CUOTA</t>
  </si>
  <si>
    <t>PATRIMONIO NETO DEL FONDO</t>
  </si>
  <si>
    <t>N° DE PARTICIPES</t>
  </si>
  <si>
    <t>ENERO</t>
  </si>
  <si>
    <t>FEBRERO</t>
  </si>
  <si>
    <t>MARZO</t>
  </si>
  <si>
    <t>4) Composición de las Cuentas</t>
  </si>
  <si>
    <t>CUENTAS</t>
  </si>
  <si>
    <t>Banco GNB Paraguay</t>
  </si>
  <si>
    <t>ANEXO I</t>
  </si>
  <si>
    <t>COMPOSICION DE LAS INVERSIONES DEL FONDO</t>
  </si>
  <si>
    <t>(GUARANÍES)</t>
  </si>
  <si>
    <t>Instrumento</t>
  </si>
  <si>
    <t>Sector</t>
  </si>
  <si>
    <t>País</t>
  </si>
  <si>
    <t>Fecha
Compra</t>
  </si>
  <si>
    <t>Moneda</t>
  </si>
  <si>
    <t>Monto</t>
  </si>
  <si>
    <t>Val. Compra</t>
  </si>
  <si>
    <t>Val. Contable</t>
  </si>
  <si>
    <t>%
De las Inversiones con Relac. al Pat. Neto del Fondo</t>
  </si>
  <si>
    <t>Proyecto Forestal I</t>
  </si>
  <si>
    <t>Forestal</t>
  </si>
  <si>
    <t>Paraguay</t>
  </si>
  <si>
    <t>Gs</t>
  </si>
  <si>
    <t>TOTAL DISPONIBILIDADES</t>
  </si>
  <si>
    <t xml:space="preserve">-   </t>
  </si>
  <si>
    <t>TOTAL COMISION ACUMULADA</t>
  </si>
  <si>
    <t>(-) TOTAL DEVOLUCION DE COMISION</t>
  </si>
  <si>
    <t>TOTAL GENERAL</t>
  </si>
  <si>
    <t>b) Diferencia de Cambio en Moneda Extranjera:</t>
  </si>
  <si>
    <t>Resultado por Tenencia</t>
  </si>
  <si>
    <t>Comité de Vigilancia</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</si>
  <si>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</si>
  <si>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El Fondo Eco Forestal Mantiene sus operaciones exclusivamente en moneda local, razón por la cual no arroja saldo con </t>
    </r>
    <r>
      <rPr>
        <i/>
        <u/>
        <sz val="11"/>
        <color theme="1"/>
        <rFont val="Gantari"/>
      </rPr>
      <t>Diferencia de Cambio en Moneda Extranjera</t>
    </r>
  </si>
  <si>
    <r>
      <t xml:space="preserve">Disponibilidades </t>
    </r>
    <r>
      <rPr>
        <b/>
        <sz val="11"/>
        <color rgb="FF000000"/>
        <rFont val="Gantari"/>
      </rPr>
      <t>Nota 4.1</t>
    </r>
  </si>
  <si>
    <t>Cadiem AFPISA, es la encargada de la custodia de activos del Fondo. Si hubiese títulos físicos serán resguardados en una Caja de Valores del Paraguay.</t>
  </si>
  <si>
    <t>La comisión de administración que se está utilizando es de 2,0% anual más IVA. Esta comisión se calcula diariamente de los fondos bajo manejo y se pagan mensualmente a la administradora, generalmente el primer día hábil siguiente al cierre del mes anterior.</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</si>
  <si>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</si>
  <si>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Inversión Forestal</t>
  </si>
  <si>
    <t>Alquiler de Pasturas</t>
  </si>
  <si>
    <t>OTROS EGRESOS</t>
  </si>
  <si>
    <r>
      <t xml:space="preserve">Inversiones </t>
    </r>
    <r>
      <rPr>
        <b/>
        <u/>
        <sz val="11"/>
        <rFont val="Gantari"/>
      </rPr>
      <t>Anexo I</t>
    </r>
  </si>
  <si>
    <t>IVA Crédito</t>
  </si>
  <si>
    <t>TOTAL AL 31/12/2024</t>
  </si>
  <si>
    <t>OTROS INGRESOS</t>
  </si>
  <si>
    <t>Ingresos Varios</t>
  </si>
  <si>
    <t>Otros Gastos Administrativos</t>
  </si>
  <si>
    <t>Retetención de Impuestos</t>
  </si>
  <si>
    <t>Ingresos Ordinarios</t>
  </si>
  <si>
    <t>Proveedores</t>
  </si>
  <si>
    <t>Crédito Fiscal</t>
  </si>
  <si>
    <t>Fondo Mutuo</t>
  </si>
  <si>
    <t>La valorización de las inversiones aplicadas en el fondo están constituidas su valor de costo histórico.</t>
  </si>
  <si>
    <t>Gastos de Asamblea</t>
  </si>
  <si>
    <t>Depreciacion Rodados</t>
  </si>
  <si>
    <t>Multas y Recargos</t>
  </si>
  <si>
    <t>VALORES DE ORIGEN</t>
  </si>
  <si>
    <t>DEPRECIACIONES</t>
  </si>
  <si>
    <t>NETO RESULTANTE</t>
  </si>
  <si>
    <t>VALORES AL INCIO</t>
  </si>
  <si>
    <t>ALTAS</t>
  </si>
  <si>
    <t>BAJAS</t>
  </si>
  <si>
    <t>REVALUO DEL PERIODO</t>
  </si>
  <si>
    <t>VALORES AL CIERRE</t>
  </si>
  <si>
    <t>ACUMULADA AL INICIO</t>
  </si>
  <si>
    <t>DEPRECIACIÓN DEL PERIODO</t>
  </si>
  <si>
    <t>ACUMULADAS AL CIERRE</t>
  </si>
  <si>
    <t>c) Gastos Operacionales y comisión de la Sociedad Administradora:</t>
  </si>
  <si>
    <t>Las 4 Notas  y el Anexo I que acompañan son parte integrante de estos Estados Financieros</t>
  </si>
  <si>
    <t>1ER. TRIMESTRE</t>
  </si>
  <si>
    <t>2DO. TRIMESTRE</t>
  </si>
  <si>
    <t>ABRIL</t>
  </si>
  <si>
    <t>MAYO</t>
  </si>
  <si>
    <t>JUNIO</t>
  </si>
  <si>
    <t>Seguros Pagados</t>
  </si>
  <si>
    <t>Papeleria y Utiles de Oficina</t>
  </si>
  <si>
    <t>Tasa, Patente e Impuesto</t>
  </si>
  <si>
    <t>Tipo de cambio BCP</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</si>
  <si>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</si>
  <si>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3ER. TRIMESTRE</t>
  </si>
  <si>
    <t>JULIO</t>
  </si>
  <si>
    <t>AGOSTO</t>
  </si>
  <si>
    <t>SETIEMBRE</t>
  </si>
  <si>
    <t>Anticipo a Proveedores</t>
  </si>
  <si>
    <t>1er Semestre 2022</t>
  </si>
  <si>
    <t>Seguro a Devengar</t>
  </si>
  <si>
    <t>Comisiones a pagar a la administradora</t>
  </si>
  <si>
    <t>Tipo de cambio único</t>
  </si>
  <si>
    <r>
      <t xml:space="preserve">Cuentas a cobrar </t>
    </r>
    <r>
      <rPr>
        <b/>
        <sz val="11"/>
        <color rgb="FF000000"/>
        <rFont val="Gantari"/>
      </rPr>
      <t>Nota 4.2</t>
    </r>
  </si>
  <si>
    <r>
      <t xml:space="preserve">Otros Créditos </t>
    </r>
    <r>
      <rPr>
        <b/>
        <sz val="11"/>
        <color theme="1"/>
        <rFont val="Gantari"/>
      </rPr>
      <t>Nota 4.3</t>
    </r>
  </si>
  <si>
    <r>
      <t xml:space="preserve">Comisiones a pagar a la administradora </t>
    </r>
    <r>
      <rPr>
        <b/>
        <sz val="11"/>
        <color rgb="FF000000"/>
        <rFont val="Gantari"/>
      </rPr>
      <t>Nota 4.5</t>
    </r>
  </si>
  <si>
    <r>
      <t xml:space="preserve">    </t>
    </r>
    <r>
      <rPr>
        <b/>
        <sz val="11"/>
        <color theme="1"/>
        <rFont val="Gantari"/>
      </rPr>
      <t xml:space="preserve">4.6) </t>
    </r>
    <r>
      <rPr>
        <b/>
        <u/>
        <sz val="11"/>
        <color theme="1"/>
        <rFont val="Gantari"/>
      </rPr>
      <t>Resultado por Tenencia de Inversiones</t>
    </r>
    <r>
      <rPr>
        <u/>
        <sz val="11"/>
        <color theme="1"/>
        <rFont val="Gantari"/>
      </rPr>
      <t>:</t>
    </r>
    <r>
      <rPr>
        <sz val="11"/>
        <color theme="1"/>
        <rFont val="Gantari"/>
      </rPr>
      <t xml:space="preserve"> Esta cuenta refleja los rendimientos obtenidos por el fondo a partir de la inversión de su liquidez en participaciones de otros fondos durante el período.</t>
    </r>
  </si>
  <si>
    <r>
      <t>Otros Egresos</t>
    </r>
    <r>
      <rPr>
        <b/>
        <sz val="11"/>
        <color theme="1"/>
        <rFont val="Gantari"/>
      </rPr>
      <t xml:space="preserve"> Nota 4.7</t>
    </r>
  </si>
  <si>
    <t>Correspondiente al 31/12/2025 comparativo con el periodo 31/12/2024</t>
  </si>
  <si>
    <r>
      <t xml:space="preserve">Bienes de Uso </t>
    </r>
    <r>
      <rPr>
        <b/>
        <sz val="11"/>
        <color theme="1"/>
        <rFont val="Gantari"/>
      </rPr>
      <t>Nota 4.4</t>
    </r>
  </si>
  <si>
    <r>
      <rPr>
        <b/>
        <sz val="11"/>
        <color theme="1"/>
        <rFont val="Gantari"/>
      </rPr>
      <t>Otros Ingresos</t>
    </r>
    <r>
      <rPr>
        <sz val="11"/>
        <color theme="1"/>
        <rFont val="Gantari"/>
      </rPr>
      <t xml:space="preserve"> </t>
    </r>
    <r>
      <rPr>
        <b/>
        <sz val="11"/>
        <color theme="1"/>
        <rFont val="Gantari"/>
      </rPr>
      <t>Nota 4.7</t>
    </r>
  </si>
  <si>
    <r>
      <t xml:space="preserve">Comisión por Administración </t>
    </r>
    <r>
      <rPr>
        <b/>
        <sz val="11"/>
        <color theme="1"/>
        <rFont val="Gantari"/>
      </rPr>
      <t>Nota 3.C</t>
    </r>
  </si>
  <si>
    <r>
      <t xml:space="preserve">Resultado por tenencia de inversiones </t>
    </r>
    <r>
      <rPr>
        <b/>
        <sz val="11"/>
        <color theme="1"/>
        <rFont val="Gantari"/>
      </rPr>
      <t>Nota 4.6</t>
    </r>
  </si>
  <si>
    <t>TOTAL AL 31/12/2025</t>
  </si>
  <si>
    <t xml:space="preserve">El período que cubre los Estados Contables es del 01 de enero al 31 de diciembre del 2025 de forma comparativa con el mismo periodo del año anterior. </t>
  </si>
  <si>
    <t>4TO. TRIMESTRE</t>
  </si>
  <si>
    <t>Rodados</t>
  </si>
  <si>
    <t>Carrohidrante</t>
  </si>
  <si>
    <t>Bombeo Solar</t>
  </si>
  <si>
    <t>Ingresos por Operaciones Reporto</t>
  </si>
  <si>
    <t>Ingresos por Subproductos Forestales</t>
  </si>
  <si>
    <t>Combustibles y Lubricantes</t>
  </si>
  <si>
    <t>Gastos de Marketing</t>
  </si>
  <si>
    <t>Equipamiento y Seguridad</t>
  </si>
  <si>
    <t>Aranceles</t>
  </si>
  <si>
    <t>Gastos Bancarios</t>
  </si>
  <si>
    <t>Depreciacion Maquinarias y Equipos</t>
  </si>
  <si>
    <t>Gastos de Escribania</t>
  </si>
  <si>
    <t>Reparación y Mantenimiento</t>
  </si>
  <si>
    <t>Fondo Mutuo Disponible GS</t>
  </si>
  <si>
    <t>Financiero</t>
  </si>
  <si>
    <t>-</t>
  </si>
  <si>
    <t>Clientes - Mula E.A.S.</t>
  </si>
  <si>
    <t>El Fondo Eco Forestal I realiza sus operaciones exclusivamente en moneda local, por lo cual no presenta posición en moneda extranjera al cierre del ejercicio.</t>
  </si>
  <si>
    <r>
      <t xml:space="preserve">    </t>
    </r>
    <r>
      <rPr>
        <b/>
        <sz val="11"/>
        <color theme="1"/>
        <rFont val="Gantari"/>
      </rPr>
      <t xml:space="preserve">4.1) </t>
    </r>
    <r>
      <rPr>
        <b/>
        <u/>
        <sz val="11"/>
        <color theme="1"/>
        <rFont val="Gantari"/>
      </rPr>
      <t>Disponibilidades:</t>
    </r>
    <r>
      <rPr>
        <sz val="11"/>
        <color theme="1"/>
        <rFont val="Gantari"/>
      </rPr>
      <t xml:space="preserve"> Esta cuenta está compuesta por los saldos mantenidos en cuentas bancarias al cierre del ejercicio.</t>
    </r>
  </si>
  <si>
    <r>
      <t xml:space="preserve">    </t>
    </r>
    <r>
      <rPr>
        <b/>
        <sz val="11"/>
        <color theme="1"/>
        <rFont val="Gantari"/>
      </rPr>
      <t>4.2) Cuentas por Cobrar:</t>
    </r>
    <r>
      <rPr>
        <sz val="11"/>
        <color theme="1"/>
        <rFont val="Gantari"/>
      </rPr>
      <t xml:space="preserve"> Esta cuenta incluye los derechos exigibles a favor del fondo originados en operaciones propias de su actividad, pendientes de cobro al cierre del ejercicio.</t>
    </r>
  </si>
  <si>
    <r>
      <t xml:space="preserve">    </t>
    </r>
    <r>
      <rPr>
        <b/>
        <sz val="11"/>
        <color theme="1"/>
        <rFont val="Gantari"/>
      </rPr>
      <t>4.3) Otros Créditos:</t>
    </r>
    <r>
      <rPr>
        <sz val="11"/>
        <color theme="1"/>
        <rFont val="Gantari"/>
      </rPr>
      <t xml:space="preserve"> Esta cuenta está compuesta por los saldos a favor del fondo originados en operaciones distintas a su actividad principal, incluyendo importes pagados por adelantado y anticipos efectuados, los cuales serán aplicados o devengados en períodos posteriores, conforme a la naturaleza de cada operación.</t>
    </r>
  </si>
  <si>
    <r>
      <t xml:space="preserve">    </t>
    </r>
    <r>
      <rPr>
        <b/>
        <sz val="11"/>
        <color theme="1"/>
        <rFont val="Gantari"/>
      </rPr>
      <t xml:space="preserve">4.4) Bienes de uso: </t>
    </r>
    <r>
      <rPr>
        <sz val="11"/>
        <color theme="1"/>
        <rFont val="Gantari"/>
      </rPr>
      <t>Los bienes de uso se encuentran registrados a su costo de adquisición, neto de las depreciaciones acumuladas, cuando corresponda, y se exponen de acuerdo con las normas contables vigentes.</t>
    </r>
  </si>
  <si>
    <r>
      <t xml:space="preserve">    </t>
    </r>
    <r>
      <rPr>
        <b/>
        <sz val="11"/>
        <color theme="1"/>
        <rFont val="Gantari"/>
      </rPr>
      <t xml:space="preserve">4.5) </t>
    </r>
    <r>
      <rPr>
        <b/>
        <u/>
        <sz val="11"/>
        <color theme="1"/>
        <rFont val="Gantari"/>
      </rPr>
      <t>Comisión a Pagar a la Administradora</t>
    </r>
    <r>
      <rPr>
        <u/>
        <sz val="11"/>
        <color theme="1"/>
        <rFont val="Gantari"/>
      </rPr>
      <t>:</t>
    </r>
    <r>
      <rPr>
        <sz val="11"/>
        <color theme="1"/>
        <rFont val="Gantari"/>
      </rPr>
      <t xml:space="preserve"> Incluye las comisiones de administración devengadas y pendientes de pago a la sociedad administradora al cierre del ejercicio.</t>
    </r>
  </si>
  <si>
    <r>
      <t xml:space="preserve">    </t>
    </r>
    <r>
      <rPr>
        <b/>
        <sz val="11"/>
        <color theme="1"/>
        <rFont val="Gantari"/>
      </rPr>
      <t xml:space="preserve">4.7) </t>
    </r>
    <r>
      <rPr>
        <b/>
        <u/>
        <sz val="11"/>
        <color theme="1"/>
        <rFont val="Gantari"/>
      </rPr>
      <t>Otros Ingresos / Otros Egresos</t>
    </r>
    <r>
      <rPr>
        <u/>
        <sz val="11"/>
        <color theme="1"/>
        <rFont val="Gantari"/>
      </rPr>
      <t>:</t>
    </r>
    <r>
      <rPr>
        <sz val="11"/>
        <color theme="1"/>
        <rFont val="Gantari"/>
      </rPr>
      <t xml:space="preserve"> Esta cuenta comprende ingresos y egresos que no corresponden a las operaciones ordinarias del fondo, generados durante el ejercicio.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</si>
</sst>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_ ;_ * \-#,##0.00_ ;_ * &quot;-&quot;_ ;_ @_ "/>
    <numFmt numFmtId="165" formatCode="_(* #,##0.00_);_(* \(#,##0.00\);_(* &quot;-&quot;??_);_(@_)"/>
    <numFmt numFmtId="166" formatCode="#,##0_);\(#,##0\);\ &quot;-&quot;_)"/>
    <numFmt numFmtId="167" formatCode="[$-409]mmm\-yy;@"/>
    <numFmt numFmtId="168" formatCode="_(* #,##0.00_);_(* \(#,##0.00\);_(* &quot;-&quot;_);_(@_)"/>
    <numFmt numFmtId="169" formatCode="_(* #,##0_);_(* \(#,##0\);_(* &quot;-&quot;??_);_(@_)"/>
  </numFmts>
  <fonts count="24"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b/>
      <sz val="11"/>
      <name val="Gantari"/>
    </font>
    <font>
      <b/>
      <sz val="11"/>
      <color indexed="72"/>
      <name val="Gantari"/>
    </font>
    <font>
      <sz val="11"/>
      <color indexed="8"/>
      <name val="Gantari"/>
    </font>
    <font>
      <b/>
      <sz val="11"/>
      <color indexed="8"/>
      <name val="Gantari"/>
    </font>
    <font>
      <sz val="11"/>
      <name val="Gantari"/>
    </font>
    <font>
      <b/>
      <u/>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b/>
      <sz val="11"/>
      <color rgb="FF000000"/>
      <name val="Gantari"/>
    </font>
    <font>
      <sz val="11"/>
      <color rgb="FFFF0000"/>
      <name val="Gantari"/>
    </font>
    <font>
      <u/>
      <sz val="11"/>
      <name val="Gantari"/>
    </font>
    <font>
      <b/>
      <u/>
      <sz val="11"/>
      <name val="Gantari"/>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5"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cellStyleXfs>
  <cellXfs count="237">
    <xf numFmtId="0" fontId="0" fillId="0" borderId="0" xfId="0"/>
    <xf numFmtId="0" fontId="7" fillId="0" borderId="0" xfId="0" applyFont="1"/>
    <xf numFmtId="0" fontId="8" fillId="0" borderId="0" xfId="9" applyFont="1"/>
    <xf numFmtId="0" fontId="9" fillId="0" borderId="14" xfId="2" applyFont="1" applyBorder="1" applyAlignment="1">
      <alignment horizontal="centerContinuous" vertical="top"/>
    </xf>
    <xf numFmtId="0" fontId="10" fillId="0" borderId="5" xfId="2" applyFont="1" applyBorder="1" applyAlignment="1">
      <alignment horizontal="centerContinuous" vertical="top"/>
    </xf>
    <xf numFmtId="0" fontId="10" fillId="0" borderId="6" xfId="2" applyFont="1" applyBorder="1" applyAlignment="1">
      <alignment horizontal="centerContinuous" vertical="top"/>
    </xf>
    <xf numFmtId="0" fontId="10" fillId="0" borderId="7" xfId="2" applyFont="1" applyBorder="1" applyAlignment="1">
      <alignment horizontal="centerContinuous" vertical="top"/>
    </xf>
    <xf numFmtId="14" fontId="10" fillId="0" borderId="5" xfId="2" applyNumberFormat="1" applyFont="1" applyBorder="1" applyAlignment="1">
      <alignment horizontal="centerContinuous" vertical="top"/>
    </xf>
    <xf numFmtId="0" fontId="10" fillId="0" borderId="2" xfId="2" applyFont="1" applyBorder="1" applyAlignment="1">
      <alignment horizontal="center" vertical="center" wrapText="1"/>
    </xf>
    <xf numFmtId="0" fontId="11" fillId="0" borderId="10" xfId="0" applyFont="1" applyBorder="1" applyAlignment="1">
      <alignment horizontal="left" vertical="top"/>
    </xf>
    <xf numFmtId="0" fontId="11" fillId="0" borderId="11" xfId="0" applyFont="1" applyBorder="1" applyAlignment="1">
      <alignment vertical="top"/>
    </xf>
    <xf numFmtId="14" fontId="11" fillId="0" borderId="11" xfId="0" applyNumberFormat="1" applyFont="1" applyBorder="1" applyAlignment="1">
      <alignment horizontal="center" vertical="top"/>
    </xf>
    <xf numFmtId="0" fontId="11" fillId="0" borderId="11" xfId="0" applyFont="1" applyBorder="1" applyAlignment="1">
      <alignment horizontal="center" vertical="top"/>
    </xf>
    <xf numFmtId="41" fontId="11" fillId="0" borderId="11" xfId="1" applyFont="1" applyBorder="1" applyAlignment="1">
      <alignment horizontal="right" vertical="top"/>
    </xf>
    <xf numFmtId="0" fontId="11" fillId="0" borderId="13" xfId="0" applyFont="1" applyBorder="1" applyAlignment="1">
      <alignment horizontal="left" vertical="top"/>
    </xf>
    <xf numFmtId="0" fontId="11" fillId="0" borderId="14" xfId="0" applyFont="1" applyBorder="1" applyAlignment="1">
      <alignment horizontal="center" vertical="top"/>
    </xf>
    <xf numFmtId="0" fontId="11" fillId="0" borderId="14" xfId="0" applyFont="1" applyBorder="1" applyAlignment="1">
      <alignment vertical="top"/>
    </xf>
    <xf numFmtId="14" fontId="11" fillId="0" borderId="14" xfId="0" applyNumberFormat="1" applyFont="1" applyBorder="1" applyAlignment="1">
      <alignment horizontal="center" vertical="top"/>
    </xf>
    <xf numFmtId="41" fontId="11" fillId="0" borderId="14" xfId="1" applyFont="1" applyBorder="1" applyAlignment="1">
      <alignment horizontal="right" vertical="top"/>
    </xf>
    <xf numFmtId="0" fontId="11" fillId="0" borderId="14"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2" fillId="0" borderId="0" xfId="0" applyFont="1" applyAlignment="1">
      <alignment vertical="top"/>
    </xf>
    <xf numFmtId="41" fontId="12" fillId="0" borderId="0" xfId="1" applyFont="1" applyBorder="1" applyAlignment="1" applyProtection="1">
      <alignment horizontal="right" vertical="top"/>
    </xf>
    <xf numFmtId="0" fontId="11" fillId="0" borderId="9" xfId="0" applyFont="1" applyBorder="1" applyAlignment="1">
      <alignment horizontal="left" vertical="top"/>
    </xf>
    <xf numFmtId="0" fontId="14" fillId="0" borderId="14" xfId="0" applyFont="1" applyBorder="1" applyAlignment="1">
      <alignment vertical="top"/>
    </xf>
    <xf numFmtId="41" fontId="12" fillId="0" borderId="14" xfId="1" applyFont="1" applyBorder="1" applyAlignment="1" applyProtection="1">
      <alignment horizontal="right" vertical="top"/>
    </xf>
    <xf numFmtId="41" fontId="7" fillId="0" borderId="0" xfId="0" applyNumberFormat="1" applyFont="1"/>
    <xf numFmtId="43" fontId="7" fillId="0" borderId="0" xfId="0" applyNumberFormat="1" applyFont="1"/>
    <xf numFmtId="10" fontId="7" fillId="0" borderId="0" xfId="10" applyNumberFormat="1" applyFont="1"/>
    <xf numFmtId="0" fontId="15" fillId="0" borderId="0" xfId="0" applyFont="1" applyAlignment="1">
      <alignment horizontal="left"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7"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7" fillId="0" borderId="1" xfId="0" applyFont="1" applyBorder="1" applyAlignment="1">
      <alignment horizontal="justify" vertical="center"/>
    </xf>
    <xf numFmtId="164" fontId="7" fillId="0" borderId="1" xfId="1" applyNumberFormat="1" applyFont="1" applyBorder="1" applyAlignment="1">
      <alignment horizontal="center" vertical="center"/>
    </xf>
    <xf numFmtId="0" fontId="15" fillId="0" borderId="0" xfId="0" applyFont="1"/>
    <xf numFmtId="0" fontId="15" fillId="0" borderId="0" xfId="0" applyFont="1" applyAlignment="1">
      <alignment wrapText="1"/>
    </xf>
    <xf numFmtId="41" fontId="7" fillId="0" borderId="2" xfId="1" applyFont="1" applyBorder="1" applyAlignment="1">
      <alignment horizontal="center" vertical="center"/>
    </xf>
    <xf numFmtId="41" fontId="15" fillId="0" borderId="1" xfId="1" applyFont="1" applyFill="1" applyBorder="1" applyAlignment="1">
      <alignment horizontal="center" vertical="center"/>
    </xf>
    <xf numFmtId="0" fontId="15" fillId="0" borderId="1" xfId="0" applyFont="1" applyBorder="1" applyAlignment="1">
      <alignment horizontal="center" vertical="center" wrapText="1"/>
    </xf>
    <xf numFmtId="0" fontId="7" fillId="0" borderId="8" xfId="0" applyFont="1" applyBorder="1"/>
    <xf numFmtId="0" fontId="7" fillId="0" borderId="3" xfId="0" applyFont="1" applyBorder="1"/>
    <xf numFmtId="41" fontId="7" fillId="0" borderId="2" xfId="1" applyFont="1" applyBorder="1"/>
    <xf numFmtId="41" fontId="7" fillId="0" borderId="3" xfId="1" applyFont="1" applyBorder="1"/>
    <xf numFmtId="41" fontId="7" fillId="0" borderId="0" xfId="1" applyFont="1" applyFill="1" applyBorder="1" applyAlignment="1">
      <alignment horizontal="center" vertical="center"/>
    </xf>
    <xf numFmtId="0" fontId="15" fillId="0" borderId="2" xfId="0" applyFont="1" applyBorder="1" applyAlignment="1">
      <alignment horizontal="center" vertical="center"/>
    </xf>
    <xf numFmtId="41" fontId="15" fillId="0" borderId="1" xfId="1" applyFont="1" applyFill="1" applyBorder="1"/>
    <xf numFmtId="0" fontId="15" fillId="0" borderId="0" xfId="0" applyFont="1" applyAlignment="1">
      <alignment horizontal="center" vertical="center"/>
    </xf>
    <xf numFmtId="164" fontId="15" fillId="0" borderId="0" xfId="1" applyNumberFormat="1" applyFont="1" applyFill="1" applyBorder="1"/>
    <xf numFmtId="0" fontId="7" fillId="0" borderId="1" xfId="0" applyFont="1" applyBorder="1"/>
    <xf numFmtId="41" fontId="7" fillId="0" borderId="12" xfId="1" applyFont="1" applyBorder="1"/>
    <xf numFmtId="41" fontId="7" fillId="0" borderId="0" xfId="0" applyNumberFormat="1" applyFont="1" applyAlignment="1">
      <alignment horizontal="left" vertical="top" wrapText="1"/>
    </xf>
    <xf numFmtId="41" fontId="15" fillId="0" borderId="7" xfId="1" applyFont="1" applyBorder="1"/>
    <xf numFmtId="41" fontId="7" fillId="0" borderId="1" xfId="1" applyFont="1" applyBorder="1"/>
    <xf numFmtId="41" fontId="15" fillId="0" borderId="1" xfId="1" applyFont="1" applyBorder="1" applyAlignment="1">
      <alignment horizontal="center" vertical="center"/>
    </xf>
    <xf numFmtId="0" fontId="15" fillId="0" borderId="0" xfId="0" applyFont="1" applyAlignment="1">
      <alignment horizontal="center"/>
    </xf>
    <xf numFmtId="0" fontId="15" fillId="0" borderId="1" xfId="0" applyFont="1" applyBorder="1"/>
    <xf numFmtId="41" fontId="15" fillId="0" borderId="1" xfId="1" applyFont="1" applyBorder="1"/>
    <xf numFmtId="0" fontId="16" fillId="0" borderId="8" xfId="0" applyFont="1" applyBorder="1"/>
    <xf numFmtId="0" fontId="15"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41" fontId="7" fillId="0" borderId="0" xfId="1" applyFont="1"/>
    <xf numFmtId="0" fontId="15" fillId="0" borderId="1" xfId="0" applyFont="1" applyBorder="1" applyAlignment="1">
      <alignment horizontal="center"/>
    </xf>
    <xf numFmtId="14" fontId="15" fillId="0" borderId="1" xfId="0" applyNumberFormat="1" applyFont="1" applyBorder="1" applyAlignment="1">
      <alignment horizontal="center"/>
    </xf>
    <xf numFmtId="164" fontId="7" fillId="0" borderId="0" xfId="1" applyNumberFormat="1" applyFont="1"/>
    <xf numFmtId="41" fontId="7" fillId="0" borderId="3" xfId="1" applyFont="1" applyFill="1" applyBorder="1"/>
    <xf numFmtId="41" fontId="15" fillId="0" borderId="4" xfId="1" applyFont="1" applyBorder="1"/>
    <xf numFmtId="0" fontId="20" fillId="2" borderId="1" xfId="0" applyFont="1" applyFill="1" applyBorder="1" applyAlignment="1">
      <alignment vertical="center"/>
    </xf>
    <xf numFmtId="0" fontId="18" fillId="2" borderId="3" xfId="0" applyFont="1" applyFill="1" applyBorder="1" applyAlignment="1">
      <alignment horizontal="left" vertical="center"/>
    </xf>
    <xf numFmtId="0" fontId="18" fillId="2" borderId="3" xfId="0" applyFont="1" applyFill="1" applyBorder="1" applyAlignment="1">
      <alignment vertical="center"/>
    </xf>
    <xf numFmtId="164" fontId="7" fillId="0" borderId="0" xfId="0" applyNumberFormat="1" applyFont="1"/>
    <xf numFmtId="0" fontId="15" fillId="3" borderId="0" xfId="0" applyFont="1" applyFill="1" applyAlignment="1">
      <alignment horizontal="centerContinuous"/>
    </xf>
    <xf numFmtId="0" fontId="16" fillId="0" borderId="0" xfId="0" applyFont="1" applyAlignment="1">
      <alignment horizontal="centerContinuous"/>
    </xf>
    <xf numFmtId="0" fontId="15" fillId="0" borderId="0" xfId="0" applyFont="1" applyAlignment="1">
      <alignment horizontal="centerContinuous"/>
    </xf>
    <xf numFmtId="9" fontId="14" fillId="0" borderId="15" xfId="10" applyFont="1" applyBorder="1" applyAlignment="1">
      <alignment vertical="top"/>
    </xf>
    <xf numFmtId="2" fontId="12" fillId="0" borderId="9" xfId="0" applyNumberFormat="1" applyFont="1" applyBorder="1" applyAlignment="1">
      <alignment vertical="top"/>
    </xf>
    <xf numFmtId="0" fontId="18" fillId="0" borderId="3" xfId="0" applyFont="1" applyBorder="1" applyAlignment="1">
      <alignment horizontal="left" vertical="top"/>
    </xf>
    <xf numFmtId="41" fontId="7" fillId="0" borderId="0" xfId="1" applyFont="1" applyFill="1"/>
    <xf numFmtId="41" fontId="21" fillId="0" borderId="0" xfId="1" applyFont="1"/>
    <xf numFmtId="10" fontId="11" fillId="0" borderId="12" xfId="10" applyNumberFormat="1" applyFont="1" applyFill="1" applyBorder="1" applyAlignment="1" applyProtection="1">
      <alignment vertical="top"/>
    </xf>
    <xf numFmtId="10" fontId="11" fillId="0" borderId="15" xfId="10" applyNumberFormat="1" applyFont="1" applyFill="1" applyBorder="1" applyAlignment="1" applyProtection="1">
      <alignment vertical="top"/>
    </xf>
    <xf numFmtId="0" fontId="20" fillId="2" borderId="2" xfId="0" applyFont="1" applyFill="1" applyBorder="1" applyAlignment="1">
      <alignment horizontal="center" vertical="center"/>
    </xf>
    <xf numFmtId="0" fontId="20" fillId="2" borderId="4" xfId="0" applyFont="1" applyFill="1" applyBorder="1" applyAlignment="1">
      <alignment vertical="center"/>
    </xf>
    <xf numFmtId="0" fontId="18" fillId="2" borderId="10" xfId="0" applyFont="1" applyFill="1" applyBorder="1" applyAlignment="1">
      <alignment vertical="center"/>
    </xf>
    <xf numFmtId="0" fontId="22" fillId="2" borderId="8" xfId="9" applyFont="1" applyFill="1" applyBorder="1" applyAlignment="1">
      <alignment vertical="center"/>
    </xf>
    <xf numFmtId="0" fontId="13" fillId="2" borderId="8" xfId="9" applyFont="1" applyFill="1" applyBorder="1" applyAlignment="1">
      <alignment vertical="center"/>
    </xf>
    <xf numFmtId="0" fontId="7" fillId="0" borderId="13" xfId="0" applyFont="1" applyBorder="1"/>
    <xf numFmtId="0" fontId="7" fillId="0" borderId="10" xfId="0" applyFont="1" applyBorder="1"/>
    <xf numFmtId="41" fontId="7" fillId="0" borderId="9" xfId="1"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41" fontId="18" fillId="0" borderId="0" xfId="1" applyFont="1" applyBorder="1"/>
    <xf numFmtId="41" fontId="7" fillId="0" borderId="0" xfId="1" applyFont="1" applyBorder="1" applyAlignment="1">
      <alignment horizontal="right" vertical="center"/>
    </xf>
    <xf numFmtId="41" fontId="7" fillId="0" borderId="9" xfId="1" applyFont="1" applyBorder="1"/>
    <xf numFmtId="0" fontId="7" fillId="0" borderId="0" xfId="0" applyFont="1" applyAlignment="1">
      <alignment horizontal="justify" vertical="top" wrapText="1"/>
    </xf>
    <xf numFmtId="41" fontId="15" fillId="0" borderId="2" xfId="1" applyFont="1" applyBorder="1"/>
    <xf numFmtId="41" fontId="15" fillId="0" borderId="0" xfId="0" applyNumberFormat="1" applyFont="1" applyAlignment="1">
      <alignment horizontal="left"/>
    </xf>
    <xf numFmtId="14" fontId="15" fillId="0" borderId="1" xfId="1" applyNumberFormat="1" applyFont="1" applyBorder="1" applyAlignment="1">
      <alignment horizontal="center" vertical="center"/>
    </xf>
    <xf numFmtId="10" fontId="11" fillId="0" borderId="15" xfId="10" applyNumberFormat="1" applyFont="1" applyBorder="1" applyAlignment="1" applyProtection="1">
      <alignment vertical="top"/>
    </xf>
    <xf numFmtId="0" fontId="18" fillId="2" borderId="8" xfId="0" applyFont="1" applyFill="1" applyBorder="1" applyAlignment="1">
      <alignment vertical="center"/>
    </xf>
    <xf numFmtId="41" fontId="15" fillId="0" borderId="0" xfId="1" applyFont="1" applyAlignment="1">
      <alignment horizontal="center"/>
    </xf>
    <xf numFmtId="41" fontId="15" fillId="0" borderId="6" xfId="1" applyFont="1" applyBorder="1"/>
    <xf numFmtId="41" fontId="16" fillId="0" borderId="0" xfId="1" applyFont="1" applyAlignment="1">
      <alignment horizontal="left"/>
    </xf>
    <xf numFmtId="41" fontId="15" fillId="0" borderId="0" xfId="1" applyFont="1" applyAlignment="1">
      <alignment horizontal="left"/>
    </xf>
    <xf numFmtId="41" fontId="15" fillId="3" borderId="0" xfId="1" applyFont="1" applyFill="1" applyAlignment="1">
      <alignment horizontal="centerContinuous"/>
    </xf>
    <xf numFmtId="41" fontId="16" fillId="0" borderId="0" xfId="1" applyFont="1" applyAlignment="1">
      <alignment horizontal="centerContinuous"/>
    </xf>
    <xf numFmtId="41" fontId="15" fillId="0" borderId="0" xfId="1" applyFont="1" applyAlignment="1">
      <alignment horizontal="centerContinuous"/>
    </xf>
    <xf numFmtId="41" fontId="10" fillId="0" borderId="0" xfId="1" applyFont="1" applyAlignment="1">
      <alignment vertical="top"/>
    </xf>
    <xf numFmtId="14" fontId="20" fillId="2" borderId="2" xfId="1" applyNumberFormat="1" applyFont="1" applyFill="1" applyBorder="1" applyAlignment="1">
      <alignment horizontal="center" vertical="center"/>
    </xf>
    <xf numFmtId="41" fontId="7" fillId="0" borderId="10" xfId="1" applyFont="1" applyBorder="1" applyAlignment="1">
      <alignment horizontal="center" vertical="center"/>
    </xf>
    <xf numFmtId="41" fontId="7" fillId="0" borderId="12" xfId="1" applyFont="1" applyBorder="1" applyAlignment="1">
      <alignment horizontal="center" vertical="center"/>
    </xf>
    <xf numFmtId="41" fontId="7" fillId="0" borderId="8" xfId="1" applyFont="1" applyBorder="1" applyAlignment="1">
      <alignment horizontal="center" vertical="center"/>
    </xf>
    <xf numFmtId="41" fontId="18" fillId="0" borderId="13" xfId="1" applyFont="1" applyBorder="1" applyAlignment="1">
      <alignment horizontal="center" vertical="center"/>
    </xf>
    <xf numFmtId="41" fontId="7" fillId="0" borderId="10" xfId="1" applyFont="1" applyFill="1" applyBorder="1" applyAlignment="1">
      <alignment horizontal="center" vertical="center"/>
    </xf>
    <xf numFmtId="41" fontId="7" fillId="0" borderId="8" xfId="1" applyFont="1" applyFill="1" applyBorder="1" applyAlignment="1">
      <alignment horizontal="center" vertical="center"/>
    </xf>
    <xf numFmtId="41" fontId="18" fillId="0" borderId="13" xfId="1" applyFont="1" applyFill="1" applyBorder="1" applyAlignment="1">
      <alignment horizontal="center" vertical="center"/>
    </xf>
    <xf numFmtId="41" fontId="7" fillId="0" borderId="2" xfId="1" applyFont="1" applyFill="1" applyBorder="1" applyAlignment="1">
      <alignment horizontal="center" vertical="center"/>
    </xf>
    <xf numFmtId="41" fontId="7" fillId="0" borderId="3" xfId="1" applyFont="1" applyFill="1" applyBorder="1" applyAlignment="1">
      <alignment horizontal="center" vertical="center"/>
    </xf>
    <xf numFmtId="41" fontId="7" fillId="0" borderId="4" xfId="1" applyFont="1" applyFill="1" applyBorder="1" applyAlignment="1">
      <alignment horizontal="center" vertical="center"/>
    </xf>
    <xf numFmtId="9" fontId="9" fillId="0" borderId="1" xfId="6" applyFont="1" applyFill="1" applyBorder="1" applyAlignment="1" applyProtection="1">
      <alignment horizontal="center" vertical="center" wrapText="1"/>
      <protection locked="0"/>
    </xf>
    <xf numFmtId="41" fontId="9" fillId="0" borderId="1" xfId="1" applyFont="1" applyFill="1" applyBorder="1" applyAlignment="1" applyProtection="1">
      <alignment horizontal="center" vertical="center"/>
    </xf>
    <xf numFmtId="41" fontId="15" fillId="0" borderId="5" xfId="1" applyFont="1" applyBorder="1"/>
    <xf numFmtId="14" fontId="11" fillId="0" borderId="11" xfId="0" applyNumberFormat="1" applyFont="1" applyBorder="1" applyAlignment="1">
      <alignment horizontal="center" vertical="center"/>
    </xf>
    <xf numFmtId="0" fontId="10" fillId="0" borderId="1" xfId="2" applyFont="1" applyBorder="1" applyAlignment="1">
      <alignment horizontal="center" vertical="center" wrapText="1"/>
    </xf>
    <xf numFmtId="14" fontId="11" fillId="0" borderId="14" xfId="0" applyNumberFormat="1" applyFont="1" applyBorder="1" applyAlignment="1">
      <alignment horizontal="center" vertical="center"/>
    </xf>
    <xf numFmtId="41" fontId="15" fillId="0" borderId="2" xfId="1" applyFont="1" applyFill="1" applyBorder="1"/>
    <xf numFmtId="41" fontId="7" fillId="0" borderId="15" xfId="1" applyFont="1" applyBorder="1"/>
    <xf numFmtId="41" fontId="7" fillId="0" borderId="2" xfId="1" applyFont="1" applyFill="1" applyBorder="1" applyAlignment="1">
      <alignment vertical="center"/>
    </xf>
    <xf numFmtId="41" fontId="7" fillId="0" borderId="3" xfId="1" applyFont="1" applyFill="1" applyBorder="1" applyAlignment="1">
      <alignment vertical="center"/>
    </xf>
    <xf numFmtId="41" fontId="7" fillId="0" borderId="4" xfId="1" applyFont="1" applyFill="1" applyBorder="1" applyAlignment="1">
      <alignment vertical="center"/>
    </xf>
    <xf numFmtId="17" fontId="9" fillId="0" borderId="5" xfId="12" applyNumberFormat="1" applyFont="1" applyBorder="1" applyAlignment="1">
      <alignment horizontal="centerContinuous" vertical="center" wrapText="1"/>
    </xf>
    <xf numFmtId="17" fontId="9" fillId="0" borderId="6" xfId="12" quotePrefix="1" applyNumberFormat="1" applyFont="1" applyBorder="1" applyAlignment="1">
      <alignment horizontal="centerContinuous" vertical="center" wrapText="1"/>
    </xf>
    <xf numFmtId="17" fontId="9" fillId="0" borderId="7" xfId="12" quotePrefix="1" applyNumberFormat="1" applyFont="1" applyBorder="1" applyAlignment="1">
      <alignment horizontal="centerContinuous" vertical="center" wrapText="1"/>
    </xf>
    <xf numFmtId="167" fontId="9" fillId="0" borderId="5" xfId="0" applyNumberFormat="1" applyFont="1" applyBorder="1" applyAlignment="1">
      <alignment horizontal="centerContinuous" vertical="center" wrapText="1"/>
    </xf>
    <xf numFmtId="167" fontId="9" fillId="0" borderId="6" xfId="0" applyNumberFormat="1" applyFont="1" applyBorder="1" applyAlignment="1">
      <alignment horizontal="centerContinuous" vertical="center" wrapText="1"/>
    </xf>
    <xf numFmtId="167" fontId="9" fillId="0" borderId="7" xfId="0" applyNumberFormat="1" applyFont="1" applyBorder="1" applyAlignment="1">
      <alignment horizontal="centerContinuous" vertical="center" wrapText="1"/>
    </xf>
    <xf numFmtId="166" fontId="9" fillId="0" borderId="1" xfId="0" applyNumberFormat="1" applyFont="1" applyBorder="1" applyAlignment="1" applyProtection="1">
      <alignment horizontal="center" vertical="center" wrapText="1"/>
      <protection locked="0"/>
    </xf>
    <xf numFmtId="167" fontId="9" fillId="0" borderId="1" xfId="0" applyNumberFormat="1" applyFont="1" applyBorder="1" applyAlignment="1">
      <alignment horizontal="center" vertical="center" wrapText="1"/>
    </xf>
    <xf numFmtId="0" fontId="13" fillId="0" borderId="4" xfId="8" applyFont="1" applyBorder="1" applyAlignment="1">
      <alignment horizontal="left" vertical="center"/>
    </xf>
    <xf numFmtId="41" fontId="13" fillId="0" borderId="4" xfId="1" applyFont="1" applyFill="1" applyBorder="1" applyAlignment="1" applyProtection="1">
      <alignment horizontal="center" vertical="center"/>
    </xf>
    <xf numFmtId="14" fontId="9" fillId="0" borderId="1" xfId="13" applyNumberFormat="1" applyFont="1" applyBorder="1" applyAlignment="1">
      <alignment horizontal="center" vertical="center"/>
    </xf>
    <xf numFmtId="41" fontId="9" fillId="0" borderId="1" xfId="1" applyFont="1" applyFill="1" applyBorder="1" applyAlignment="1">
      <alignment horizontal="center" vertical="center"/>
    </xf>
    <xf numFmtId="41" fontId="11" fillId="0" borderId="11" xfId="1" applyFont="1" applyFill="1" applyBorder="1" applyAlignment="1" applyProtection="1">
      <alignment vertical="top"/>
    </xf>
    <xf numFmtId="41" fontId="11" fillId="0" borderId="14" xfId="1" applyFont="1" applyFill="1" applyBorder="1" applyAlignment="1" applyProtection="1">
      <alignment vertical="top"/>
    </xf>
    <xf numFmtId="0" fontId="11" fillId="0" borderId="11" xfId="0" applyFont="1" applyBorder="1" applyAlignment="1">
      <alignment horizontal="left" vertical="top"/>
    </xf>
    <xf numFmtId="0" fontId="12" fillId="0" borderId="11" xfId="0" applyFont="1" applyBorder="1" applyAlignment="1">
      <alignment vertical="top"/>
    </xf>
    <xf numFmtId="41" fontId="12" fillId="0" borderId="11" xfId="1" applyFont="1" applyBorder="1" applyAlignment="1" applyProtection="1">
      <alignment horizontal="right" vertical="top"/>
    </xf>
    <xf numFmtId="2" fontId="12" fillId="0" borderId="12" xfId="0" applyNumberFormat="1" applyFont="1" applyBorder="1" applyAlignment="1">
      <alignment vertical="top"/>
    </xf>
    <xf numFmtId="10" fontId="11" fillId="0" borderId="9" xfId="10" applyNumberFormat="1" applyFont="1" applyBorder="1" applyAlignment="1" applyProtection="1">
      <alignment vertical="top"/>
    </xf>
    <xf numFmtId="41" fontId="15" fillId="0" borderId="3" xfId="1" applyFont="1" applyFill="1" applyBorder="1"/>
    <xf numFmtId="41" fontId="15" fillId="0" borderId="3" xfId="1" applyFont="1" applyBorder="1"/>
    <xf numFmtId="0" fontId="15" fillId="0" borderId="0" xfId="0" applyFont="1" applyAlignment="1">
      <alignment horizontal="left" vertical="center"/>
    </xf>
    <xf numFmtId="168" fontId="7" fillId="0" borderId="0" xfId="1" applyNumberFormat="1" applyFont="1" applyBorder="1" applyAlignment="1">
      <alignment horizontal="center"/>
    </xf>
    <xf numFmtId="0" fontId="15"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18" fillId="0" borderId="8" xfId="0" applyFont="1" applyBorder="1" applyAlignment="1">
      <alignment horizontal="left" vertical="top"/>
    </xf>
    <xf numFmtId="14" fontId="15" fillId="0" borderId="2" xfId="0" applyNumberFormat="1" applyFont="1" applyBorder="1" applyAlignment="1">
      <alignment horizontal="center" vertical="center"/>
    </xf>
    <xf numFmtId="41" fontId="7" fillId="0" borderId="2" xfId="1" applyFont="1" applyFill="1" applyBorder="1"/>
    <xf numFmtId="41" fontId="13" fillId="0" borderId="1" xfId="1" applyFont="1" applyBorder="1"/>
    <xf numFmtId="168" fontId="7" fillId="0" borderId="1" xfId="1" applyNumberFormat="1" applyFont="1" applyBorder="1" applyAlignment="1">
      <alignment horizontal="center"/>
    </xf>
    <xf numFmtId="41" fontId="18" fillId="0" borderId="2" xfId="1" applyFont="1" applyBorder="1" applyAlignment="1">
      <alignment horizontal="center" vertical="center"/>
    </xf>
    <xf numFmtId="41" fontId="18" fillId="0" borderId="3" xfId="1" applyFont="1" applyBorder="1" applyAlignment="1">
      <alignment horizontal="center" vertical="center"/>
    </xf>
    <xf numFmtId="41" fontId="18" fillId="0" borderId="4" xfId="1" applyFont="1" applyBorder="1" applyAlignment="1">
      <alignment horizontal="center" vertical="center"/>
    </xf>
    <xf numFmtId="41" fontId="20" fillId="2" borderId="4" xfId="1" applyFont="1" applyFill="1" applyBorder="1" applyAlignment="1">
      <alignment horizontal="center" vertical="center"/>
    </xf>
    <xf numFmtId="41" fontId="18" fillId="2" borderId="3" xfId="1" applyFont="1" applyFill="1" applyBorder="1" applyAlignment="1">
      <alignment horizontal="center" vertical="center"/>
    </xf>
    <xf numFmtId="41" fontId="20" fillId="2" borderId="1" xfId="1" applyFont="1" applyFill="1" applyBorder="1" applyAlignment="1">
      <alignment horizontal="center" vertical="center"/>
    </xf>
    <xf numFmtId="41" fontId="20" fillId="0" borderId="1" xfId="1" applyFont="1" applyFill="1" applyBorder="1" applyAlignment="1">
      <alignment horizontal="center" vertical="center"/>
    </xf>
    <xf numFmtId="41" fontId="20" fillId="0" borderId="1" xfId="1" applyFont="1" applyBorder="1" applyAlignment="1">
      <alignment horizontal="center" vertical="center"/>
    </xf>
    <xf numFmtId="41" fontId="18" fillId="0" borderId="12" xfId="1" applyFont="1" applyBorder="1" applyAlignment="1">
      <alignment horizontal="center" vertical="center"/>
    </xf>
    <xf numFmtId="41" fontId="18" fillId="0" borderId="9" xfId="1" applyFont="1" applyBorder="1" applyAlignment="1">
      <alignment horizontal="center" vertical="center"/>
    </xf>
    <xf numFmtId="41" fontId="18" fillId="0" borderId="9" xfId="1" applyFont="1" applyFill="1" applyBorder="1" applyAlignment="1">
      <alignment horizontal="center" vertical="center"/>
    </xf>
    <xf numFmtId="41" fontId="18" fillId="0" borderId="15" xfId="1" applyFont="1" applyFill="1" applyBorder="1" applyAlignment="1">
      <alignment horizontal="center" vertical="center"/>
    </xf>
    <xf numFmtId="41" fontId="7" fillId="0" borderId="5" xfId="1" applyFont="1" applyFill="1" applyBorder="1"/>
    <xf numFmtId="41" fontId="15" fillId="0" borderId="15" xfId="1" applyFont="1" applyBorder="1"/>
    <xf numFmtId="41" fontId="7" fillId="0" borderId="0" xfId="1" applyFont="1" applyBorder="1"/>
    <xf numFmtId="164" fontId="7" fillId="0" borderId="2" xfId="1" applyNumberFormat="1" applyFont="1" applyBorder="1"/>
    <xf numFmtId="164" fontId="7" fillId="0" borderId="3" xfId="1" applyNumberFormat="1" applyFont="1" applyBorder="1"/>
    <xf numFmtId="164" fontId="7" fillId="0" borderId="4" xfId="1" applyNumberFormat="1" applyFont="1" applyBorder="1"/>
    <xf numFmtId="41" fontId="7" fillId="0" borderId="11" xfId="1" applyFont="1" applyBorder="1"/>
    <xf numFmtId="41" fontId="7" fillId="0" borderId="14" xfId="1" applyFont="1" applyBorder="1"/>
    <xf numFmtId="0" fontId="15" fillId="0" borderId="4" xfId="0" applyFont="1" applyBorder="1" applyAlignment="1">
      <alignment horizontal="center" vertical="center"/>
    </xf>
    <xf numFmtId="0" fontId="7" fillId="0" borderId="2" xfId="0" applyFont="1" applyBorder="1"/>
    <xf numFmtId="0" fontId="7" fillId="0" borderId="4" xfId="0" applyFont="1" applyBorder="1"/>
    <xf numFmtId="169" fontId="13" fillId="0" borderId="4" xfId="1" applyNumberFormat="1" applyFont="1" applyFill="1" applyBorder="1" applyAlignment="1" applyProtection="1">
      <alignment horizontal="center" vertical="center"/>
      <protection locked="0"/>
    </xf>
    <xf numFmtId="169" fontId="13" fillId="0" borderId="4" xfId="1" applyNumberFormat="1" applyFont="1" applyFill="1" applyBorder="1" applyAlignment="1" applyProtection="1">
      <alignment horizontal="center" vertical="center"/>
    </xf>
    <xf numFmtId="169" fontId="9" fillId="0" borderId="1" xfId="1" applyNumberFormat="1" applyFont="1" applyFill="1" applyBorder="1" applyAlignment="1" applyProtection="1">
      <alignment horizontal="center" vertical="center"/>
    </xf>
    <xf numFmtId="169" fontId="9" fillId="0" borderId="1" xfId="1" applyNumberFormat="1" applyFont="1" applyFill="1" applyBorder="1" applyAlignment="1">
      <alignment horizontal="center" vertical="center"/>
    </xf>
    <xf numFmtId="0" fontId="15" fillId="0" borderId="0" xfId="0" applyFont="1" applyAlignment="1">
      <alignment horizontal="left"/>
    </xf>
    <xf numFmtId="0" fontId="15" fillId="3" borderId="0" xfId="0" applyFont="1" applyFill="1" applyAlignment="1">
      <alignment horizontal="center"/>
    </xf>
    <xf numFmtId="41" fontId="16" fillId="0" borderId="0" xfId="1"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5" fillId="0" borderId="2" xfId="0" applyFont="1" applyBorder="1" applyAlignment="1">
      <alignment horizontal="left" wrapText="1"/>
    </xf>
    <xf numFmtId="0" fontId="15" fillId="0" borderId="4" xfId="0" applyFont="1" applyBorder="1" applyAlignment="1">
      <alignment horizontal="left" wrapText="1"/>
    </xf>
    <xf numFmtId="0" fontId="7" fillId="0" borderId="0" xfId="0" applyFont="1" applyAlignment="1">
      <alignment horizontal="left" vertical="top" wrapText="1"/>
    </xf>
    <xf numFmtId="0" fontId="15" fillId="0" borderId="0" xfId="0" applyFont="1" applyAlignment="1">
      <alignment horizontal="left" wrapText="1"/>
    </xf>
    <xf numFmtId="0" fontId="7" fillId="0" borderId="0" xfId="0" applyFont="1" applyAlignment="1">
      <alignment horizontal="justify"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justify" vertical="top" wrapText="1"/>
    </xf>
    <xf numFmtId="0" fontId="15" fillId="0" borderId="0" xfId="0" applyFont="1" applyAlignment="1">
      <alignment horizontal="left" vertical="center" wrapText="1"/>
    </xf>
    <xf numFmtId="0" fontId="15" fillId="0" borderId="5"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4" borderId="0" xfId="0" applyFont="1" applyFill="1" applyAlignment="1">
      <alignment horizontal="center"/>
    </xf>
    <xf numFmtId="0" fontId="16" fillId="0" borderId="0" xfId="0" applyFont="1" applyAlignment="1">
      <alignment horizontal="center" wrapText="1"/>
    </xf>
    <xf numFmtId="0" fontId="7" fillId="0" borderId="0" xfId="0" applyFont="1" applyAlignment="1">
      <alignment horizontal="left" wrapText="1"/>
    </xf>
    <xf numFmtId="166" fontId="9" fillId="0" borderId="1" xfId="0" applyNumberFormat="1" applyFont="1" applyBorder="1" applyAlignment="1">
      <alignment horizontal="center" vertical="center" wrapText="1"/>
    </xf>
    <xf numFmtId="0" fontId="15" fillId="0" borderId="9" xfId="0" applyFont="1" applyBorder="1" applyAlignment="1">
      <alignment horizontal="left"/>
    </xf>
    <xf numFmtId="167" fontId="9" fillId="0" borderId="2" xfId="0" applyNumberFormat="1" applyFont="1" applyBorder="1" applyAlignment="1">
      <alignment horizontal="center" vertical="center" wrapText="1"/>
    </xf>
    <xf numFmtId="167" fontId="9" fillId="0" borderId="4" xfId="0" applyNumberFormat="1" applyFont="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center" wrapText="1"/>
    </xf>
    <xf numFmtId="169" fontId="15" fillId="0" borderId="1" xfId="1" applyNumberFormat="1" applyFont="1" applyBorder="1"/>
    <xf numFmtId="169" fontId="7" fillId="0" borderId="2" xfId="1" applyNumberFormat="1" applyFont="1" applyBorder="1"/>
    <xf numFmtId="169" fontId="15" fillId="0" borderId="4" xfId="1" applyNumberFormat="1" applyFont="1" applyBorder="1"/>
    <xf numFmtId="169" fontId="7" fillId="0" borderId="4" xfId="1" applyNumberFormat="1" applyFont="1" applyBorder="1"/>
    <xf numFmtId="169" fontId="15" fillId="0" borderId="2" xfId="1" applyNumberFormat="1" applyFont="1" applyBorder="1" applyAlignment="1">
      <alignment horizontal="center"/>
    </xf>
    <xf numFmtId="169" fontId="15" fillId="0" borderId="4" xfId="1" applyNumberFormat="1" applyFont="1" applyBorder="1" applyAlignment="1">
      <alignment horizontal="center"/>
    </xf>
    <xf numFmtId="169" fontId="7" fillId="0" borderId="3" xfId="1" applyNumberFormat="1" applyFont="1" applyFill="1" applyBorder="1"/>
    <xf numFmtId="169" fontId="7" fillId="0" borderId="3" xfId="1" applyNumberFormat="1" applyFont="1" applyBorder="1"/>
    <xf numFmtId="169" fontId="15" fillId="0" borderId="1" xfId="1" applyNumberFormat="1" applyFont="1" applyBorder="1" applyAlignment="1">
      <alignment horizontal="center" vertical="center" wrapText="1"/>
    </xf>
    <xf numFmtId="169" fontId="15" fillId="0" borderId="3" xfId="1" applyNumberFormat="1" applyFont="1" applyFill="1" applyBorder="1"/>
    <xf numFmtId="169" fontId="15" fillId="0" borderId="3" xfId="1" applyNumberFormat="1" applyFont="1" applyBorder="1"/>
    <xf numFmtId="169" fontId="7" fillId="0" borderId="4" xfId="1" applyNumberFormat="1" applyFont="1" applyFill="1" applyBorder="1"/>
    <xf numFmtId="169" fontId="15" fillId="0" borderId="1" xfId="1" applyNumberFormat="1" applyFont="1" applyFill="1" applyBorder="1" applyAlignment="1">
      <alignment horizontal="center" vertical="center" wrapText="1"/>
    </xf>
    <xf numFmtId="169" fontId="7" fillId="0" borderId="9" xfId="1" applyNumberFormat="1" applyFont="1" applyFill="1" applyBorder="1" applyAlignment="1">
      <alignment horizontal="center"/>
    </xf>
    <xf numFmtId="169" fontId="7" fillId="0" borderId="9" xfId="1" applyNumberFormat="1" applyFont="1" applyBorder="1" applyAlignment="1">
      <alignment horizontal="center"/>
    </xf>
    <xf numFmtId="169" fontId="15" fillId="0" borderId="1" xfId="1" applyNumberFormat="1" applyFont="1" applyFill="1" applyBorder="1" applyAlignment="1">
      <alignment horizontal="center"/>
    </xf>
    <xf numFmtId="169" fontId="15" fillId="0" borderId="1" xfId="1" applyNumberFormat="1" applyFont="1" applyBorder="1" applyAlignment="1">
      <alignment horizontal="center"/>
    </xf>
  </cellXfs>
  <cellStyles count="14">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2 2" xfId="11" xr:uid="{E2D5832C-2289-45E3-93E9-B107D63CEF77}"/>
    <cellStyle name="Normal 3" xfId="5" xr:uid="{AF09A1A4-806C-4584-9E84-33D92D8761AE}"/>
    <cellStyle name="Normal_FANAPEL INDIVIDUAL" xfId="13" xr:uid="{23FD3E63-AB78-4FEF-9E85-71970F00DC3A}"/>
    <cellStyle name="Normal_informe1" xfId="12" xr:uid="{4A44DBC8-0E8E-4CC8-B2D7-84BD4B2B09B1}"/>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I27"/>
  <sheetViews>
    <sheetView showGridLines="0" tabSelected="1" zoomScale="115" zoomScaleNormal="115" workbookViewId="0">
      <selection activeCell="H10" sqref="H10"/>
    </sheetView>
  </sheetViews>
  <sheetFormatPr baseColWidth="10" defaultColWidth="9.140625" defaultRowHeight="15" x14ac:dyDescent="0.25"/>
  <cols>
    <col min="1" max="1" width="3.5703125" style="1" customWidth="1"/>
    <col min="2" max="2" width="61.85546875" style="1" customWidth="1"/>
    <col min="3" max="3" width="22.42578125" style="65" bestFit="1" customWidth="1"/>
    <col min="4" max="4" width="23" style="65" bestFit="1" customWidth="1"/>
    <col min="5" max="5" width="3.5703125" style="1" customWidth="1"/>
    <col min="6" max="6" width="9.140625" style="1"/>
    <col min="7" max="7" width="15.42578125" style="1" bestFit="1" customWidth="1"/>
    <col min="8" max="9" width="13.28515625" style="1" bestFit="1" customWidth="1"/>
    <col min="10" max="16384" width="9.140625" style="1"/>
  </cols>
  <sheetData>
    <row r="1" spans="1:9" x14ac:dyDescent="0.25">
      <c r="A1" s="2" t="s">
        <v>4</v>
      </c>
    </row>
    <row r="2" spans="1:9" x14ac:dyDescent="0.25">
      <c r="B2" s="75" t="s">
        <v>5</v>
      </c>
      <c r="C2" s="108"/>
      <c r="D2" s="108"/>
    </row>
    <row r="3" spans="1:9" x14ac:dyDescent="0.25">
      <c r="B3" s="76" t="s">
        <v>0</v>
      </c>
      <c r="C3" s="109"/>
      <c r="D3" s="109"/>
    </row>
    <row r="4" spans="1:9" x14ac:dyDescent="0.25">
      <c r="B4" s="77" t="s">
        <v>148</v>
      </c>
      <c r="C4" s="110"/>
      <c r="D4" s="110"/>
    </row>
    <row r="5" spans="1:9" x14ac:dyDescent="0.25">
      <c r="B5" s="77" t="s">
        <v>6</v>
      </c>
      <c r="C5" s="110"/>
      <c r="D5" s="110"/>
    </row>
    <row r="7" spans="1:9" x14ac:dyDescent="0.25">
      <c r="B7" s="85" t="s">
        <v>7</v>
      </c>
      <c r="C7" s="112">
        <v>46022</v>
      </c>
      <c r="D7" s="112">
        <v>45657</v>
      </c>
    </row>
    <row r="8" spans="1:9" x14ac:dyDescent="0.25">
      <c r="B8" s="87" t="s">
        <v>89</v>
      </c>
      <c r="C8" s="165">
        <v>5996416413</v>
      </c>
      <c r="D8" s="173">
        <v>67921706</v>
      </c>
    </row>
    <row r="9" spans="1:9" x14ac:dyDescent="0.25">
      <c r="B9" s="103" t="s">
        <v>143</v>
      </c>
      <c r="C9" s="166">
        <v>157010108</v>
      </c>
      <c r="D9" s="174">
        <v>0</v>
      </c>
    </row>
    <row r="10" spans="1:9" ht="18.75" customHeight="1" x14ac:dyDescent="0.25">
      <c r="B10" s="88" t="s">
        <v>96</v>
      </c>
      <c r="C10" s="166">
        <v>33819522745</v>
      </c>
      <c r="D10" s="175">
        <v>40957472390</v>
      </c>
    </row>
    <row r="11" spans="1:9" ht="18.75" customHeight="1" x14ac:dyDescent="0.25">
      <c r="B11" s="89" t="s">
        <v>97</v>
      </c>
      <c r="C11" s="166">
        <v>3568498911</v>
      </c>
      <c r="D11" s="175">
        <v>2913562986</v>
      </c>
    </row>
    <row r="12" spans="1:9" ht="18.75" customHeight="1" x14ac:dyDescent="0.25">
      <c r="B12" s="43" t="s">
        <v>144</v>
      </c>
      <c r="C12" s="166">
        <v>15960504</v>
      </c>
      <c r="D12" s="175">
        <v>10654504</v>
      </c>
    </row>
    <row r="13" spans="1:9" ht="18.75" customHeight="1" x14ac:dyDescent="0.25">
      <c r="B13" s="90" t="s">
        <v>149</v>
      </c>
      <c r="C13" s="167">
        <v>718120116</v>
      </c>
      <c r="D13" s="176">
        <v>506337864</v>
      </c>
    </row>
    <row r="14" spans="1:9" x14ac:dyDescent="0.25">
      <c r="B14" s="86" t="s">
        <v>8</v>
      </c>
      <c r="C14" s="168">
        <f>SUM(C8:C13)</f>
        <v>44275528797</v>
      </c>
      <c r="D14" s="168">
        <f>SUM(D8:D13)</f>
        <v>44455949450</v>
      </c>
      <c r="H14" s="27"/>
    </row>
    <row r="15" spans="1:9" x14ac:dyDescent="0.25">
      <c r="B15" s="71" t="s">
        <v>9</v>
      </c>
      <c r="C15" s="170"/>
      <c r="D15" s="170"/>
    </row>
    <row r="16" spans="1:9" x14ac:dyDescent="0.25">
      <c r="B16" s="72" t="s">
        <v>145</v>
      </c>
      <c r="C16" s="169">
        <v>73740140</v>
      </c>
      <c r="D16" s="169">
        <v>81353759</v>
      </c>
      <c r="I16" s="27"/>
    </row>
    <row r="17" spans="2:5" x14ac:dyDescent="0.25">
      <c r="B17" s="73" t="s">
        <v>102</v>
      </c>
      <c r="C17" s="169">
        <v>0</v>
      </c>
      <c r="D17" s="166">
        <v>34413023</v>
      </c>
    </row>
    <row r="18" spans="2:5" x14ac:dyDescent="0.25">
      <c r="B18" s="71" t="s">
        <v>10</v>
      </c>
      <c r="C18" s="170">
        <f>SUM(C16:C17)</f>
        <v>73740140</v>
      </c>
      <c r="D18" s="170">
        <f>SUM(D16:D17)</f>
        <v>115766782</v>
      </c>
    </row>
    <row r="19" spans="2:5" x14ac:dyDescent="0.25">
      <c r="B19" s="71" t="s">
        <v>11</v>
      </c>
      <c r="C19" s="171">
        <f>+C14-C18</f>
        <v>44201788657</v>
      </c>
      <c r="D19" s="171">
        <f>+D14-D18</f>
        <v>44340182668</v>
      </c>
    </row>
    <row r="20" spans="2:5" x14ac:dyDescent="0.25">
      <c r="B20" s="71" t="s">
        <v>12</v>
      </c>
      <c r="C20" s="170">
        <v>4300</v>
      </c>
      <c r="D20" s="170">
        <v>4300</v>
      </c>
    </row>
    <row r="21" spans="2:5" x14ac:dyDescent="0.25">
      <c r="B21" s="71" t="s">
        <v>13</v>
      </c>
      <c r="C21" s="172">
        <f>+C19/C20</f>
        <v>10279485.734186046</v>
      </c>
      <c r="D21" s="172">
        <v>10311670.387906976</v>
      </c>
    </row>
    <row r="24" spans="2:5" x14ac:dyDescent="0.25">
      <c r="B24" s="192" t="s">
        <v>123</v>
      </c>
      <c r="C24" s="192"/>
      <c r="D24" s="192"/>
    </row>
    <row r="25" spans="2:5" x14ac:dyDescent="0.25">
      <c r="B25" s="38"/>
      <c r="C25" s="111"/>
      <c r="D25" s="111"/>
      <c r="E25" s="27"/>
    </row>
    <row r="26" spans="2:5" x14ac:dyDescent="0.25">
      <c r="E26" s="65"/>
    </row>
    <row r="27" spans="2:5" x14ac:dyDescent="0.25">
      <c r="E27" s="74"/>
    </row>
  </sheetData>
  <mergeCells count="1">
    <mergeCell ref="B24:D24"/>
  </mergeCells>
  <hyperlinks>
    <hyperlink ref="A1" location="INDICE!A1" display="INDICE" xr:uid="{8011420F-FF3C-4BAB-905F-8603FE11EE5B}"/>
    <hyperlink ref="B10" location="'06'!A1" display="Inversiones AnexoI" xr:uid="{8995698F-3277-4094-9044-2B6645F728BF}"/>
  </hyperlinks>
  <pageMargins left="0.7" right="0.7" top="0.75" bottom="0.75" header="0.3" footer="0.3"/>
  <pageSetup orientation="portrait" r:id="rId1"/>
  <ignoredErrors>
    <ignoredError sqref="C14:D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E20"/>
  <sheetViews>
    <sheetView showGridLines="0" zoomScale="130" zoomScaleNormal="130" workbookViewId="0">
      <selection activeCell="C17" sqref="C17"/>
    </sheetView>
  </sheetViews>
  <sheetFormatPr baseColWidth="10" defaultColWidth="11.42578125" defaultRowHeight="15" x14ac:dyDescent="0.25"/>
  <cols>
    <col min="1" max="1" width="3.5703125" style="1" customWidth="1"/>
    <col min="2" max="2" width="61" style="1" customWidth="1"/>
    <col min="3" max="3" width="18.7109375" style="1" customWidth="1"/>
    <col min="4" max="4" width="18.7109375" style="65" customWidth="1"/>
    <col min="5" max="5" width="3.5703125" style="1" customWidth="1"/>
    <col min="6" max="16384" width="11.42578125" style="1"/>
  </cols>
  <sheetData>
    <row r="1" spans="1:5" x14ac:dyDescent="0.25">
      <c r="A1" s="2" t="s">
        <v>4</v>
      </c>
    </row>
    <row r="2" spans="1:5" x14ac:dyDescent="0.25">
      <c r="B2" s="193" t="s">
        <v>5</v>
      </c>
      <c r="C2" s="193"/>
      <c r="D2" s="193"/>
    </row>
    <row r="3" spans="1:5" x14ac:dyDescent="0.25">
      <c r="B3" s="196" t="s">
        <v>14</v>
      </c>
      <c r="C3" s="196"/>
      <c r="D3" s="196"/>
    </row>
    <row r="4" spans="1:5" x14ac:dyDescent="0.25">
      <c r="B4" s="195" t="str">
        <f>+EAN!B4</f>
        <v>Correspondiente al 31/12/2025 comparativo con el periodo 31/12/2024</v>
      </c>
      <c r="C4" s="195"/>
      <c r="D4" s="195"/>
    </row>
    <row r="5" spans="1:5" x14ac:dyDescent="0.25">
      <c r="B5" s="195" t="s">
        <v>6</v>
      </c>
      <c r="C5" s="195"/>
      <c r="D5" s="195"/>
    </row>
    <row r="6" spans="1:5" x14ac:dyDescent="0.25">
      <c r="B6" s="58"/>
      <c r="C6" s="58"/>
      <c r="D6" s="104"/>
    </row>
    <row r="7" spans="1:5" s="38" customFormat="1" x14ac:dyDescent="0.25">
      <c r="B7" s="66" t="s">
        <v>15</v>
      </c>
      <c r="C7" s="112">
        <v>46022</v>
      </c>
      <c r="D7" s="112">
        <v>45657</v>
      </c>
    </row>
    <row r="8" spans="1:5" x14ac:dyDescent="0.25">
      <c r="B8" s="46" t="s">
        <v>152</v>
      </c>
      <c r="C8" s="45">
        <v>386683098</v>
      </c>
      <c r="D8" s="45">
        <v>1064354609</v>
      </c>
      <c r="E8" s="28"/>
    </row>
    <row r="9" spans="1:5" x14ac:dyDescent="0.25">
      <c r="B9" s="46" t="s">
        <v>94</v>
      </c>
      <c r="C9" s="46">
        <v>304614848</v>
      </c>
      <c r="D9" s="46">
        <v>243793636</v>
      </c>
    </row>
    <row r="10" spans="1:5" ht="18.75" customHeight="1" x14ac:dyDescent="0.25">
      <c r="B10" s="46" t="s">
        <v>150</v>
      </c>
      <c r="C10" s="46">
        <v>479760916</v>
      </c>
      <c r="D10" s="46">
        <v>454545</v>
      </c>
    </row>
    <row r="11" spans="1:5" s="38" customFormat="1" ht="18.75" customHeight="1" x14ac:dyDescent="0.25">
      <c r="B11" s="60" t="s">
        <v>16</v>
      </c>
      <c r="C11" s="60">
        <f>SUM(C8:C10)</f>
        <v>1171058862</v>
      </c>
      <c r="D11" s="60">
        <f>SUM(D8:D10)</f>
        <v>1308602790</v>
      </c>
    </row>
    <row r="12" spans="1:5" s="38" customFormat="1" x14ac:dyDescent="0.25">
      <c r="B12" s="125" t="s">
        <v>17</v>
      </c>
      <c r="C12" s="105"/>
      <c r="D12" s="105"/>
    </row>
    <row r="13" spans="1:5" x14ac:dyDescent="0.25">
      <c r="B13" s="45" t="s">
        <v>151</v>
      </c>
      <c r="C13" s="45">
        <v>887173117</v>
      </c>
      <c r="D13" s="45">
        <v>885914626</v>
      </c>
    </row>
    <row r="14" spans="1:5" x14ac:dyDescent="0.25">
      <c r="B14" s="46" t="s">
        <v>86</v>
      </c>
      <c r="C14" s="46">
        <v>20348113</v>
      </c>
      <c r="D14" s="46">
        <v>13090912</v>
      </c>
    </row>
    <row r="15" spans="1:5" x14ac:dyDescent="0.25">
      <c r="B15" s="46" t="s">
        <v>147</v>
      </c>
      <c r="C15" s="46">
        <v>401931643</v>
      </c>
      <c r="D15" s="46">
        <v>67554134</v>
      </c>
    </row>
    <row r="16" spans="1:5" s="38" customFormat="1" x14ac:dyDescent="0.25">
      <c r="B16" s="60" t="s">
        <v>19</v>
      </c>
      <c r="C16" s="60">
        <f>SUM(C13:C15)</f>
        <v>1309452873</v>
      </c>
      <c r="D16" s="60">
        <f>SUM(D13:D15)</f>
        <v>966559672</v>
      </c>
    </row>
    <row r="17" spans="2:4" s="38" customFormat="1" x14ac:dyDescent="0.25">
      <c r="B17" s="60" t="s">
        <v>20</v>
      </c>
      <c r="C17" s="220">
        <f>+C11-C16</f>
        <v>-138394011</v>
      </c>
      <c r="D17" s="60">
        <f>+D11-D16</f>
        <v>342043118</v>
      </c>
    </row>
    <row r="18" spans="2:4" x14ac:dyDescent="0.25">
      <c r="B18" s="194"/>
      <c r="C18" s="194"/>
      <c r="D18" s="106"/>
    </row>
    <row r="19" spans="2:4" x14ac:dyDescent="0.25">
      <c r="C19" s="27"/>
    </row>
    <row r="20" spans="2:4" x14ac:dyDescent="0.25">
      <c r="B20" s="38" t="s">
        <v>123</v>
      </c>
      <c r="C20" s="38"/>
      <c r="D20" s="107"/>
    </row>
  </sheetData>
  <mergeCells count="5">
    <mergeCell ref="B2:D2"/>
    <mergeCell ref="B18:C18"/>
    <mergeCell ref="B4:D4"/>
    <mergeCell ref="B3:D3"/>
    <mergeCell ref="B5:D5"/>
  </mergeCells>
  <hyperlinks>
    <hyperlink ref="A1" location="INDICE!A1" display="INDICE" xr:uid="{54F60889-20ED-4A78-BF89-A9664C0F21D7}"/>
  </hyperlink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20"/>
  <sheetViews>
    <sheetView showGridLines="0" workbookViewId="0">
      <selection activeCell="C9" sqref="C9:E12"/>
    </sheetView>
  </sheetViews>
  <sheetFormatPr baseColWidth="10" defaultColWidth="11.42578125" defaultRowHeight="15" x14ac:dyDescent="0.25"/>
  <cols>
    <col min="1" max="1" width="3.5703125" style="1" customWidth="1"/>
    <col min="2" max="2" width="30.85546875" style="1" customWidth="1"/>
    <col min="3" max="3" width="22.140625" style="1" bestFit="1" customWidth="1"/>
    <col min="4" max="4" width="20" style="1" customWidth="1"/>
    <col min="5" max="5" width="24" style="1" bestFit="1" customWidth="1"/>
    <col min="6" max="6" width="3.5703125" style="1" customWidth="1"/>
    <col min="7" max="7" width="11.42578125" style="1"/>
    <col min="8" max="8" width="17" style="1" bestFit="1" customWidth="1"/>
    <col min="9" max="16384" width="11.42578125" style="1"/>
  </cols>
  <sheetData>
    <row r="1" spans="1:10" x14ac:dyDescent="0.25">
      <c r="A1" s="2" t="s">
        <v>4</v>
      </c>
    </row>
    <row r="2" spans="1:10" x14ac:dyDescent="0.25">
      <c r="B2" s="193" t="s">
        <v>5</v>
      </c>
      <c r="C2" s="193"/>
      <c r="D2" s="193"/>
      <c r="E2" s="193"/>
    </row>
    <row r="3" spans="1:10" x14ac:dyDescent="0.25">
      <c r="B3" s="196" t="s">
        <v>1</v>
      </c>
      <c r="C3" s="196"/>
      <c r="D3" s="196"/>
      <c r="E3" s="196"/>
    </row>
    <row r="4" spans="1:10" x14ac:dyDescent="0.25">
      <c r="B4" s="195" t="s">
        <v>148</v>
      </c>
      <c r="C4" s="195"/>
      <c r="D4" s="195"/>
      <c r="E4" s="195"/>
    </row>
    <row r="5" spans="1:10" x14ac:dyDescent="0.25">
      <c r="B5" s="195" t="s">
        <v>6</v>
      </c>
      <c r="C5" s="195"/>
      <c r="D5" s="195"/>
      <c r="E5" s="195"/>
    </row>
    <row r="7" spans="1:10" x14ac:dyDescent="0.25">
      <c r="B7" s="66" t="s">
        <v>21</v>
      </c>
      <c r="C7" s="66" t="s">
        <v>22</v>
      </c>
      <c r="D7" s="66" t="s">
        <v>23</v>
      </c>
      <c r="E7" s="67" t="s">
        <v>98</v>
      </c>
    </row>
    <row r="8" spans="1:10" x14ac:dyDescent="0.25">
      <c r="B8" s="59" t="s">
        <v>24</v>
      </c>
      <c r="C8" s="60">
        <v>43998139550</v>
      </c>
      <c r="D8" s="60">
        <v>342043118</v>
      </c>
      <c r="E8" s="60">
        <v>44340182668</v>
      </c>
      <c r="G8" s="68"/>
      <c r="H8" s="68"/>
      <c r="I8" s="68"/>
      <c r="J8" s="28"/>
    </row>
    <row r="9" spans="1:10" x14ac:dyDescent="0.25">
      <c r="B9" s="186" t="s">
        <v>25</v>
      </c>
      <c r="C9" s="221">
        <f>-D9</f>
        <v>342043118</v>
      </c>
      <c r="D9" s="221">
        <f>-D8</f>
        <v>-342043118</v>
      </c>
      <c r="E9" s="221">
        <f>SUM(C9:D9)</f>
        <v>0</v>
      </c>
    </row>
    <row r="10" spans="1:10" x14ac:dyDescent="0.25">
      <c r="B10" s="187" t="s">
        <v>27</v>
      </c>
      <c r="C10" s="222">
        <v>0</v>
      </c>
      <c r="D10" s="223">
        <f>+EIE!C17</f>
        <v>-138394011</v>
      </c>
      <c r="E10" s="223">
        <f t="shared" ref="E10" si="0">SUM(C10:D10)</f>
        <v>-138394011</v>
      </c>
    </row>
    <row r="11" spans="1:10" ht="15" customHeight="1" x14ac:dyDescent="0.25">
      <c r="B11" s="197" t="s">
        <v>28</v>
      </c>
      <c r="C11" s="224">
        <f>SUM(C8:C10)</f>
        <v>44340182668</v>
      </c>
      <c r="D11" s="224">
        <f>SUM(D8:D10)</f>
        <v>-138394011</v>
      </c>
      <c r="E11" s="220" t="s">
        <v>153</v>
      </c>
    </row>
    <row r="12" spans="1:10" ht="15" customHeight="1" x14ac:dyDescent="0.25">
      <c r="B12" s="198"/>
      <c r="C12" s="225"/>
      <c r="D12" s="225"/>
      <c r="E12" s="222">
        <f>SUM(E8:E10)</f>
        <v>44201788657</v>
      </c>
      <c r="H12" s="27"/>
    </row>
    <row r="14" spans="1:10" x14ac:dyDescent="0.25">
      <c r="B14" s="192" t="s">
        <v>123</v>
      </c>
      <c r="C14" s="192"/>
      <c r="D14" s="192"/>
      <c r="E14" s="192"/>
    </row>
    <row r="15" spans="1:10" x14ac:dyDescent="0.25">
      <c r="D15" s="27"/>
      <c r="E15" s="27"/>
    </row>
    <row r="16" spans="1:10" x14ac:dyDescent="0.25">
      <c r="D16" s="27"/>
    </row>
    <row r="17" spans="3:4" x14ac:dyDescent="0.25">
      <c r="C17" s="65"/>
    </row>
    <row r="18" spans="3:4" x14ac:dyDescent="0.25">
      <c r="C18" s="65"/>
    </row>
    <row r="19" spans="3:4" x14ac:dyDescent="0.25">
      <c r="C19" s="65"/>
    </row>
    <row r="20" spans="3:4" x14ac:dyDescent="0.25">
      <c r="C20" s="27"/>
      <c r="D20" s="27"/>
    </row>
  </sheetData>
  <mergeCells count="8">
    <mergeCell ref="B2:E2"/>
    <mergeCell ref="B3:E3"/>
    <mergeCell ref="B4:E4"/>
    <mergeCell ref="B5:E5"/>
    <mergeCell ref="B14:E14"/>
    <mergeCell ref="B11:B12"/>
    <mergeCell ref="C11:C12"/>
    <mergeCell ref="D11:D12"/>
  </mergeCells>
  <hyperlinks>
    <hyperlink ref="A1" location="INDICE!A1" display="INDICE" xr:uid="{0C015EB0-234A-4216-B1AC-9B95081F835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E31"/>
  <sheetViews>
    <sheetView showGridLines="0" zoomScale="115" zoomScaleNormal="115" workbookViewId="0">
      <selection activeCell="C11" sqref="C11:D25"/>
    </sheetView>
  </sheetViews>
  <sheetFormatPr baseColWidth="10" defaultColWidth="11.42578125" defaultRowHeight="15" x14ac:dyDescent="0.25"/>
  <cols>
    <col min="1" max="1" width="3.5703125" style="1" customWidth="1"/>
    <col min="2" max="2" width="57.42578125" style="1" customWidth="1"/>
    <col min="3" max="3" width="22.140625" style="1" bestFit="1" customWidth="1"/>
    <col min="4" max="4" width="23.42578125" style="1" bestFit="1" customWidth="1"/>
    <col min="5" max="5" width="3.5703125" style="1" customWidth="1"/>
    <col min="6" max="6" width="16.5703125" style="1" bestFit="1" customWidth="1"/>
    <col min="7" max="16384" width="11.42578125" style="1"/>
  </cols>
  <sheetData>
    <row r="1" spans="1:5" x14ac:dyDescent="0.25">
      <c r="A1" s="2" t="s">
        <v>4</v>
      </c>
    </row>
    <row r="2" spans="1:5" x14ac:dyDescent="0.25">
      <c r="B2" s="75" t="s">
        <v>5</v>
      </c>
      <c r="C2" s="75"/>
      <c r="D2" s="75"/>
    </row>
    <row r="3" spans="1:5" x14ac:dyDescent="0.25">
      <c r="B3" s="76" t="s">
        <v>2</v>
      </c>
      <c r="C3" s="76"/>
      <c r="D3" s="76"/>
    </row>
    <row r="4" spans="1:5" x14ac:dyDescent="0.25">
      <c r="B4" s="77" t="str">
        <f>+EIE!B4</f>
        <v>Correspondiente al 31/12/2025 comparativo con el periodo 31/12/2024</v>
      </c>
      <c r="C4" s="77"/>
      <c r="D4" s="77"/>
    </row>
    <row r="5" spans="1:5" x14ac:dyDescent="0.25">
      <c r="B5" s="77" t="s">
        <v>6</v>
      </c>
      <c r="C5" s="77"/>
      <c r="D5" s="77"/>
    </row>
    <row r="7" spans="1:5" s="38" customFormat="1" x14ac:dyDescent="0.25">
      <c r="B7" s="34" t="s">
        <v>29</v>
      </c>
      <c r="C7" s="35">
        <f>+EIE!C7</f>
        <v>46022</v>
      </c>
      <c r="D7" s="35">
        <f>+EIE!D7</f>
        <v>45657</v>
      </c>
      <c r="E7" s="28"/>
    </row>
    <row r="8" spans="1:5" s="38" customFormat="1" x14ac:dyDescent="0.25">
      <c r="B8" s="59" t="s">
        <v>30</v>
      </c>
      <c r="C8" s="49">
        <v>67921706</v>
      </c>
      <c r="D8" s="60">
        <v>29200000</v>
      </c>
    </row>
    <row r="9" spans="1:5" s="38" customFormat="1" x14ac:dyDescent="0.25">
      <c r="B9" s="61" t="s">
        <v>31</v>
      </c>
      <c r="C9" s="129"/>
      <c r="D9" s="99"/>
    </row>
    <row r="10" spans="1:5" s="38" customFormat="1" x14ac:dyDescent="0.25">
      <c r="B10" s="61" t="s">
        <v>32</v>
      </c>
      <c r="C10" s="153"/>
      <c r="D10" s="154"/>
    </row>
    <row r="11" spans="1:5" x14ac:dyDescent="0.25">
      <c r="B11" s="43" t="s">
        <v>103</v>
      </c>
      <c r="C11" s="226">
        <v>1014048754</v>
      </c>
      <c r="D11" s="226">
        <v>1308602790</v>
      </c>
    </row>
    <row r="12" spans="1:5" x14ac:dyDescent="0.25">
      <c r="B12" s="43" t="s">
        <v>104</v>
      </c>
      <c r="C12" s="226">
        <v>-301615584</v>
      </c>
      <c r="D12" s="226">
        <v>-91299550</v>
      </c>
    </row>
    <row r="13" spans="1:5" x14ac:dyDescent="0.25">
      <c r="B13" s="43" t="s">
        <v>105</v>
      </c>
      <c r="C13" s="226">
        <v>-689348948</v>
      </c>
      <c r="D13" s="226">
        <v>-742032109</v>
      </c>
    </row>
    <row r="14" spans="1:5" x14ac:dyDescent="0.25">
      <c r="B14" s="43" t="s">
        <v>93</v>
      </c>
      <c r="C14" s="226">
        <v>-5768196713</v>
      </c>
      <c r="D14" s="226">
        <v>-6907598610</v>
      </c>
    </row>
    <row r="15" spans="1:5" x14ac:dyDescent="0.25">
      <c r="B15" s="43" t="s">
        <v>106</v>
      </c>
      <c r="C15" s="226">
        <v>12906146358</v>
      </c>
      <c r="D15" s="226">
        <v>7884146420</v>
      </c>
    </row>
    <row r="16" spans="1:5" x14ac:dyDescent="0.25">
      <c r="B16" s="43" t="s">
        <v>35</v>
      </c>
      <c r="C16" s="226">
        <v>-894786736</v>
      </c>
      <c r="D16" s="226">
        <v>-906759371</v>
      </c>
    </row>
    <row r="17" spans="2:4" s="38" customFormat="1" x14ac:dyDescent="0.25">
      <c r="B17" s="62" t="s">
        <v>33</v>
      </c>
      <c r="C17" s="226"/>
      <c r="D17" s="226"/>
    </row>
    <row r="18" spans="2:4" x14ac:dyDescent="0.25">
      <c r="B18" s="43" t="s">
        <v>34</v>
      </c>
      <c r="C18" s="226">
        <v>-337752424</v>
      </c>
      <c r="D18" s="227">
        <v>-506337864</v>
      </c>
    </row>
    <row r="19" spans="2:4" s="32" customFormat="1" ht="30" x14ac:dyDescent="0.25">
      <c r="B19" s="63" t="s">
        <v>36</v>
      </c>
      <c r="C19" s="228">
        <f>SUM(C9:C18)</f>
        <v>5928494707</v>
      </c>
      <c r="D19" s="228">
        <f>SUM(D9:D18)</f>
        <v>38721706</v>
      </c>
    </row>
    <row r="20" spans="2:4" s="38" customFormat="1" x14ac:dyDescent="0.25">
      <c r="B20" s="61" t="s">
        <v>37</v>
      </c>
      <c r="C20" s="229">
        <v>0</v>
      </c>
      <c r="D20" s="230"/>
    </row>
    <row r="21" spans="2:4" x14ac:dyDescent="0.25">
      <c r="B21" s="43" t="s">
        <v>38</v>
      </c>
      <c r="C21" s="226">
        <v>0</v>
      </c>
      <c r="D21" s="227">
        <v>0</v>
      </c>
    </row>
    <row r="22" spans="2:4" x14ac:dyDescent="0.25">
      <c r="B22" s="43" t="s">
        <v>26</v>
      </c>
      <c r="C22" s="231">
        <v>0</v>
      </c>
      <c r="D22" s="223">
        <v>0</v>
      </c>
    </row>
    <row r="23" spans="2:4" s="30" customFormat="1" ht="30" x14ac:dyDescent="0.25">
      <c r="B23" s="64" t="s">
        <v>39</v>
      </c>
      <c r="C23" s="232">
        <v>0</v>
      </c>
      <c r="D23" s="228">
        <f>SUM(D21:D22)</f>
        <v>0</v>
      </c>
    </row>
    <row r="24" spans="2:4" ht="6.75" customHeight="1" x14ac:dyDescent="0.25">
      <c r="B24" s="43"/>
      <c r="C24" s="233"/>
      <c r="D24" s="234"/>
    </row>
    <row r="25" spans="2:4" s="38" customFormat="1" x14ac:dyDescent="0.25">
      <c r="B25" s="59" t="s">
        <v>40</v>
      </c>
      <c r="C25" s="235">
        <f>+C23+C19+C8</f>
        <v>5996416413</v>
      </c>
      <c r="D25" s="236">
        <f>+D8+D19+D23</f>
        <v>67921706</v>
      </c>
    </row>
    <row r="26" spans="2:4" x14ac:dyDescent="0.25">
      <c r="D26" s="27"/>
    </row>
    <row r="27" spans="2:4" x14ac:dyDescent="0.25">
      <c r="B27" s="38" t="s">
        <v>123</v>
      </c>
      <c r="C27" s="38"/>
      <c r="D27" s="100"/>
    </row>
    <row r="28" spans="2:4" x14ac:dyDescent="0.25">
      <c r="C28" s="27"/>
      <c r="D28" s="27"/>
    </row>
    <row r="29" spans="2:4" x14ac:dyDescent="0.25">
      <c r="C29" s="27"/>
      <c r="D29" s="27"/>
    </row>
    <row r="30" spans="2:4" x14ac:dyDescent="0.25">
      <c r="C30" s="65"/>
      <c r="D30" s="65"/>
    </row>
    <row r="31" spans="2:4" x14ac:dyDescent="0.25">
      <c r="C31" s="65"/>
      <c r="D31" s="65"/>
    </row>
  </sheetData>
  <hyperlinks>
    <hyperlink ref="A1" location="INDICE!A1" display="INDICE" xr:uid="{38BAEDDE-5CD6-49B7-BCF8-E856A41163BA}"/>
  </hyperlinks>
  <pageMargins left="0.7" right="0.7" top="0.75" bottom="0.75" header="0.3" footer="0.3"/>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M202"/>
  <sheetViews>
    <sheetView showGridLines="0" zoomScaleNormal="100" workbookViewId="0">
      <pane ySplit="3" topLeftCell="A173" activePane="bottomLeft" state="frozen"/>
      <selection activeCell="D26" sqref="D26"/>
      <selection pane="bottomLeft" activeCell="E214" sqref="E214"/>
    </sheetView>
  </sheetViews>
  <sheetFormatPr baseColWidth="10" defaultColWidth="11.42578125" defaultRowHeight="16.5" customHeight="1" x14ac:dyDescent="0.25"/>
  <cols>
    <col min="1" max="1" width="3.5703125" style="1" customWidth="1"/>
    <col min="2" max="2" width="48.42578125" style="1" bestFit="1" customWidth="1"/>
    <col min="3" max="3" width="21.28515625" style="1" customWidth="1"/>
    <col min="4" max="4" width="21.7109375" style="1" bestFit="1" customWidth="1"/>
    <col min="5" max="5" width="32" style="1" customWidth="1"/>
    <col min="6" max="6" width="19.28515625" style="1" customWidth="1"/>
    <col min="7" max="7" width="21.42578125" style="1" bestFit="1" customWidth="1"/>
    <col min="8" max="8" width="25.5703125" style="1" bestFit="1" customWidth="1"/>
    <col min="9" max="9" width="21.42578125" style="1" bestFit="1" customWidth="1"/>
    <col min="10" max="10" width="23.140625" style="1" bestFit="1" customWidth="1"/>
    <col min="11" max="12" width="18.42578125" style="1" customWidth="1"/>
    <col min="13" max="13" width="20.7109375" style="1" bestFit="1" customWidth="1"/>
    <col min="14" max="14" width="11.5703125" style="1" bestFit="1" customWidth="1"/>
    <col min="15" max="15" width="40" style="1" bestFit="1" customWidth="1"/>
    <col min="16" max="16" width="11.5703125" style="1" bestFit="1" customWidth="1"/>
    <col min="17" max="17" width="15.140625" style="1" bestFit="1" customWidth="1"/>
    <col min="18" max="21" width="11.5703125" style="1" bestFit="1" customWidth="1"/>
    <col min="22" max="22" width="15.140625" style="1" bestFit="1" customWidth="1"/>
    <col min="23" max="26" width="11.5703125" style="1" bestFit="1" customWidth="1"/>
    <col min="27" max="27" width="15.140625" style="1" bestFit="1" customWidth="1"/>
    <col min="28" max="16384" width="11.42578125" style="1"/>
  </cols>
  <sheetData>
    <row r="1" spans="1:6" ht="15" x14ac:dyDescent="0.25">
      <c r="A1" s="2" t="s">
        <v>4</v>
      </c>
    </row>
    <row r="2" spans="1:6" ht="15" x14ac:dyDescent="0.25">
      <c r="B2" s="211" t="s">
        <v>5</v>
      </c>
      <c r="C2" s="211"/>
      <c r="D2" s="211"/>
      <c r="E2" s="211"/>
      <c r="F2" s="211"/>
    </row>
    <row r="3" spans="1:6" ht="15" x14ac:dyDescent="0.25">
      <c r="B3" s="212" t="s">
        <v>3</v>
      </c>
      <c r="C3" s="212"/>
      <c r="D3" s="212"/>
      <c r="E3" s="212"/>
      <c r="F3" s="212"/>
    </row>
    <row r="4" spans="1:6" ht="15" x14ac:dyDescent="0.25">
      <c r="B4" s="200" t="s">
        <v>41</v>
      </c>
      <c r="C4" s="200"/>
      <c r="D4" s="200"/>
      <c r="E4" s="200"/>
      <c r="F4" s="200"/>
    </row>
    <row r="5" spans="1:6" ht="16.5" customHeight="1" x14ac:dyDescent="0.25">
      <c r="B5" s="206" t="s">
        <v>42</v>
      </c>
      <c r="C5" s="206"/>
      <c r="D5" s="206"/>
      <c r="E5" s="206"/>
      <c r="F5" s="206"/>
    </row>
    <row r="6" spans="1:6" ht="15" x14ac:dyDescent="0.25">
      <c r="B6" s="206"/>
      <c r="C6" s="206"/>
      <c r="D6" s="206"/>
      <c r="E6" s="206"/>
      <c r="F6" s="206"/>
    </row>
    <row r="7" spans="1:6" ht="15" x14ac:dyDescent="0.25">
      <c r="B7" s="206"/>
      <c r="C7" s="206"/>
      <c r="D7" s="206"/>
      <c r="E7" s="206"/>
      <c r="F7" s="206"/>
    </row>
    <row r="8" spans="1:6" ht="15" x14ac:dyDescent="0.25">
      <c r="B8" s="206"/>
      <c r="C8" s="206"/>
      <c r="D8" s="206"/>
      <c r="E8" s="206"/>
      <c r="F8" s="206"/>
    </row>
    <row r="9" spans="1:6" ht="15" x14ac:dyDescent="0.25">
      <c r="B9" s="206"/>
      <c r="C9" s="206"/>
      <c r="D9" s="206"/>
      <c r="E9" s="206"/>
      <c r="F9" s="206"/>
    </row>
    <row r="10" spans="1:6" ht="15" x14ac:dyDescent="0.25">
      <c r="B10" s="206"/>
      <c r="C10" s="206"/>
      <c r="D10" s="206"/>
      <c r="E10" s="206"/>
      <c r="F10" s="206"/>
    </row>
    <row r="11" spans="1:6" ht="15" x14ac:dyDescent="0.25">
      <c r="B11" s="206"/>
      <c r="C11" s="206"/>
      <c r="D11" s="206"/>
      <c r="E11" s="206"/>
      <c r="F11" s="206"/>
    </row>
    <row r="12" spans="1:6" ht="15" x14ac:dyDescent="0.25">
      <c r="B12" s="206"/>
      <c r="C12" s="206"/>
      <c r="D12" s="206"/>
      <c r="E12" s="206"/>
      <c r="F12" s="206"/>
    </row>
    <row r="13" spans="1:6" ht="34.5" customHeight="1" x14ac:dyDescent="0.25">
      <c r="B13" s="206"/>
      <c r="C13" s="206"/>
      <c r="D13" s="206"/>
      <c r="E13" s="206"/>
      <c r="F13" s="206"/>
    </row>
    <row r="14" spans="1:6" ht="15" x14ac:dyDescent="0.25">
      <c r="B14" s="200" t="s">
        <v>43</v>
      </c>
      <c r="C14" s="200"/>
      <c r="D14" s="200"/>
      <c r="E14" s="200"/>
      <c r="F14" s="200"/>
    </row>
    <row r="16" spans="1:6" ht="15" x14ac:dyDescent="0.25">
      <c r="B16" s="200" t="s">
        <v>44</v>
      </c>
      <c r="C16" s="200"/>
      <c r="D16" s="200"/>
      <c r="E16" s="200"/>
      <c r="F16" s="200"/>
    </row>
    <row r="17" spans="2:6" ht="15" x14ac:dyDescent="0.25">
      <c r="B17" s="206" t="s">
        <v>87</v>
      </c>
      <c r="C17" s="206"/>
      <c r="D17" s="206"/>
      <c r="E17" s="206"/>
      <c r="F17" s="206"/>
    </row>
    <row r="18" spans="2:6" ht="15" x14ac:dyDescent="0.25">
      <c r="B18" s="206"/>
      <c r="C18" s="206"/>
      <c r="D18" s="206"/>
      <c r="E18" s="206"/>
      <c r="F18" s="206"/>
    </row>
    <row r="19" spans="2:6" ht="15" x14ac:dyDescent="0.25">
      <c r="B19" s="206"/>
      <c r="C19" s="206"/>
      <c r="D19" s="206"/>
      <c r="E19" s="206"/>
      <c r="F19" s="206"/>
    </row>
    <row r="20" spans="2:6" ht="15" x14ac:dyDescent="0.25">
      <c r="B20" s="206"/>
      <c r="C20" s="206"/>
      <c r="D20" s="206"/>
      <c r="E20" s="206"/>
      <c r="F20" s="206"/>
    </row>
    <row r="21" spans="2:6" ht="15" x14ac:dyDescent="0.25">
      <c r="B21" s="206"/>
      <c r="C21" s="206"/>
      <c r="D21" s="206"/>
      <c r="E21" s="206"/>
      <c r="F21" s="206"/>
    </row>
    <row r="22" spans="2:6" ht="15" x14ac:dyDescent="0.25">
      <c r="B22" s="206"/>
      <c r="C22" s="206"/>
      <c r="D22" s="206"/>
      <c r="E22" s="206"/>
      <c r="F22" s="206"/>
    </row>
    <row r="23" spans="2:6" ht="15" x14ac:dyDescent="0.25">
      <c r="B23" s="206"/>
      <c r="C23" s="206"/>
      <c r="D23" s="206"/>
      <c r="E23" s="206"/>
      <c r="F23" s="206"/>
    </row>
    <row r="24" spans="2:6" ht="15" x14ac:dyDescent="0.25">
      <c r="B24" s="206"/>
      <c r="C24" s="206"/>
      <c r="D24" s="206"/>
      <c r="E24" s="206"/>
      <c r="F24" s="206"/>
    </row>
    <row r="25" spans="2:6" ht="15" x14ac:dyDescent="0.25">
      <c r="B25" s="206"/>
      <c r="C25" s="206"/>
      <c r="D25" s="206"/>
      <c r="E25" s="206"/>
      <c r="F25" s="206"/>
    </row>
    <row r="26" spans="2:6" ht="15" x14ac:dyDescent="0.25">
      <c r="B26" s="206"/>
      <c r="C26" s="206"/>
      <c r="D26" s="206"/>
      <c r="E26" s="206"/>
      <c r="F26" s="206"/>
    </row>
    <row r="27" spans="2:6" ht="15" x14ac:dyDescent="0.25">
      <c r="B27" s="206"/>
      <c r="C27" s="206"/>
      <c r="D27" s="206"/>
      <c r="E27" s="206"/>
      <c r="F27" s="206"/>
    </row>
    <row r="28" spans="2:6" ht="15" x14ac:dyDescent="0.25">
      <c r="B28" s="206"/>
      <c r="C28" s="206"/>
      <c r="D28" s="206"/>
      <c r="E28" s="206"/>
      <c r="F28" s="206"/>
    </row>
    <row r="29" spans="2:6" ht="15" x14ac:dyDescent="0.25">
      <c r="B29" s="206"/>
      <c r="C29" s="206"/>
      <c r="D29" s="206"/>
      <c r="E29" s="206"/>
      <c r="F29" s="206"/>
    </row>
    <row r="30" spans="2:6" ht="15" x14ac:dyDescent="0.25">
      <c r="B30" s="206"/>
      <c r="C30" s="206"/>
      <c r="D30" s="206"/>
      <c r="E30" s="206"/>
      <c r="F30" s="206"/>
    </row>
    <row r="31" spans="2:6" ht="15" x14ac:dyDescent="0.25">
      <c r="B31" s="206"/>
      <c r="C31" s="206"/>
      <c r="D31" s="206"/>
      <c r="E31" s="206"/>
      <c r="F31" s="206"/>
    </row>
    <row r="32" spans="2:6" ht="15" x14ac:dyDescent="0.25">
      <c r="B32" s="206"/>
      <c r="C32" s="206"/>
      <c r="D32" s="206"/>
      <c r="E32" s="206"/>
      <c r="F32" s="206"/>
    </row>
    <row r="33" spans="2:6" ht="15" x14ac:dyDescent="0.25">
      <c r="B33" s="206"/>
      <c r="C33" s="206"/>
      <c r="D33" s="206"/>
      <c r="E33" s="206"/>
      <c r="F33" s="206"/>
    </row>
    <row r="34" spans="2:6" ht="15" x14ac:dyDescent="0.25">
      <c r="B34" s="206"/>
      <c r="C34" s="206"/>
      <c r="D34" s="206"/>
      <c r="E34" s="206"/>
      <c r="F34" s="206"/>
    </row>
    <row r="35" spans="2:6" ht="15" x14ac:dyDescent="0.25">
      <c r="B35" s="206"/>
      <c r="C35" s="206"/>
      <c r="D35" s="206"/>
      <c r="E35" s="206"/>
      <c r="F35" s="206"/>
    </row>
    <row r="36" spans="2:6" ht="15" x14ac:dyDescent="0.25">
      <c r="B36" s="206"/>
      <c r="C36" s="206"/>
      <c r="D36" s="206"/>
      <c r="E36" s="206"/>
      <c r="F36" s="206"/>
    </row>
    <row r="37" spans="2:6" ht="15" x14ac:dyDescent="0.25">
      <c r="B37" s="206"/>
      <c r="C37" s="206"/>
      <c r="D37" s="206"/>
      <c r="E37" s="206"/>
      <c r="F37" s="206"/>
    </row>
    <row r="38" spans="2:6" ht="15" x14ac:dyDescent="0.25">
      <c r="B38" s="206"/>
      <c r="C38" s="206"/>
      <c r="D38" s="206"/>
      <c r="E38" s="206"/>
      <c r="F38" s="206"/>
    </row>
    <row r="39" spans="2:6" ht="15" x14ac:dyDescent="0.25">
      <c r="B39" s="206"/>
      <c r="C39" s="206"/>
      <c r="D39" s="206"/>
      <c r="E39" s="206"/>
      <c r="F39" s="206"/>
    </row>
    <row r="40" spans="2:6" ht="15" x14ac:dyDescent="0.25">
      <c r="B40" s="200" t="s">
        <v>45</v>
      </c>
      <c r="C40" s="200"/>
      <c r="D40" s="200"/>
      <c r="E40" s="200"/>
      <c r="F40" s="200"/>
    </row>
    <row r="41" spans="2:6" ht="15" x14ac:dyDescent="0.25">
      <c r="B41" s="206" t="s">
        <v>90</v>
      </c>
      <c r="C41" s="206"/>
      <c r="D41" s="206"/>
      <c r="E41" s="206"/>
      <c r="F41" s="206"/>
    </row>
    <row r="42" spans="2:6" ht="15" x14ac:dyDescent="0.25">
      <c r="B42" s="206"/>
      <c r="C42" s="206"/>
      <c r="D42" s="206"/>
      <c r="E42" s="206"/>
      <c r="F42" s="206"/>
    </row>
    <row r="43" spans="2:6" ht="15" x14ac:dyDescent="0.25">
      <c r="B43" s="207" t="s">
        <v>46</v>
      </c>
      <c r="C43" s="207"/>
      <c r="D43" s="207"/>
      <c r="E43" s="207"/>
      <c r="F43" s="207"/>
    </row>
    <row r="45" spans="2:6" ht="15" x14ac:dyDescent="0.25">
      <c r="B45" s="206" t="s">
        <v>92</v>
      </c>
      <c r="C45" s="206"/>
      <c r="D45" s="206"/>
      <c r="E45" s="206"/>
      <c r="F45" s="206"/>
    </row>
    <row r="46" spans="2:6" ht="15" x14ac:dyDescent="0.25">
      <c r="B46" s="206"/>
      <c r="C46" s="206"/>
      <c r="D46" s="206"/>
      <c r="E46" s="206"/>
      <c r="F46" s="206"/>
    </row>
    <row r="47" spans="2:6" ht="15" customHeight="1" x14ac:dyDescent="0.25">
      <c r="B47" s="199" t="s">
        <v>154</v>
      </c>
      <c r="C47" s="199"/>
      <c r="D47" s="199"/>
      <c r="E47" s="199"/>
      <c r="F47" s="199"/>
    </row>
    <row r="48" spans="2:6" ht="15" x14ac:dyDescent="0.25">
      <c r="B48" s="206" t="s">
        <v>107</v>
      </c>
      <c r="C48" s="206"/>
      <c r="D48" s="206"/>
      <c r="E48" s="206"/>
      <c r="F48" s="206"/>
    </row>
    <row r="49" spans="2:9" ht="15" x14ac:dyDescent="0.25">
      <c r="B49" s="206" t="s">
        <v>47</v>
      </c>
      <c r="C49" s="206"/>
      <c r="D49" s="206"/>
      <c r="E49" s="206"/>
      <c r="F49" s="206"/>
    </row>
    <row r="50" spans="2:9" ht="15" x14ac:dyDescent="0.25">
      <c r="B50" s="98"/>
      <c r="C50" s="98"/>
      <c r="D50" s="98"/>
      <c r="E50" s="98"/>
      <c r="F50" s="98"/>
    </row>
    <row r="51" spans="2:9" ht="15" x14ac:dyDescent="0.25">
      <c r="B51" s="34" t="s">
        <v>29</v>
      </c>
      <c r="C51" s="101">
        <v>46022</v>
      </c>
      <c r="D51" s="101">
        <v>45657</v>
      </c>
    </row>
    <row r="52" spans="2:9" ht="15" x14ac:dyDescent="0.25">
      <c r="B52" s="36" t="s">
        <v>48</v>
      </c>
      <c r="C52" s="37">
        <v>6572.46</v>
      </c>
      <c r="D52" s="37">
        <v>7812.22</v>
      </c>
    </row>
    <row r="53" spans="2:9" ht="15" x14ac:dyDescent="0.25">
      <c r="B53" s="36" t="s">
        <v>49</v>
      </c>
      <c r="C53" s="37">
        <v>6585.55</v>
      </c>
      <c r="D53" s="37">
        <v>7843.41</v>
      </c>
    </row>
    <row r="55" spans="2:9" ht="16.5" customHeight="1" x14ac:dyDescent="0.25">
      <c r="B55" s="155" t="s">
        <v>132</v>
      </c>
      <c r="C55" s="156"/>
      <c r="D55" s="156"/>
      <c r="G55" s="65"/>
    </row>
    <row r="56" spans="2:9" ht="16.5" customHeight="1" x14ac:dyDescent="0.25">
      <c r="B56" s="157" t="s">
        <v>29</v>
      </c>
      <c r="C56" s="101">
        <v>46022</v>
      </c>
      <c r="D56" s="101">
        <v>45657</v>
      </c>
      <c r="G56" s="65"/>
    </row>
    <row r="57" spans="2:9" ht="16.5" customHeight="1" x14ac:dyDescent="0.25">
      <c r="B57" s="158" t="s">
        <v>142</v>
      </c>
      <c r="C57" s="164">
        <v>6575.71</v>
      </c>
      <c r="D57" s="164">
        <v>7831.26</v>
      </c>
      <c r="G57" s="65"/>
    </row>
    <row r="58" spans="2:9" ht="16.5" customHeight="1" x14ac:dyDescent="0.25">
      <c r="B58" s="159"/>
      <c r="C58" s="156"/>
      <c r="D58" s="156"/>
      <c r="E58" s="156"/>
      <c r="H58" s="65"/>
    </row>
    <row r="59" spans="2:9" ht="16.5" customHeight="1" x14ac:dyDescent="0.25">
      <c r="B59" s="219" t="s">
        <v>133</v>
      </c>
      <c r="C59" s="219"/>
      <c r="D59" s="219"/>
      <c r="E59" s="219"/>
      <c r="F59" s="219"/>
      <c r="G59" s="219"/>
      <c r="H59" s="219"/>
      <c r="I59" s="219"/>
    </row>
    <row r="60" spans="2:9" ht="16.5" customHeight="1" x14ac:dyDescent="0.25">
      <c r="B60" s="219"/>
      <c r="C60" s="219"/>
      <c r="D60" s="219"/>
      <c r="E60" s="219"/>
      <c r="F60" s="219"/>
      <c r="G60" s="219"/>
      <c r="H60" s="219"/>
      <c r="I60" s="219"/>
    </row>
    <row r="61" spans="2:9" ht="16.5" customHeight="1" x14ac:dyDescent="0.25">
      <c r="B61" s="219"/>
      <c r="C61" s="219"/>
      <c r="D61" s="219"/>
      <c r="E61" s="219"/>
      <c r="F61" s="219"/>
      <c r="G61" s="219"/>
      <c r="H61" s="219"/>
      <c r="I61" s="219"/>
    </row>
    <row r="62" spans="2:9" ht="16.5" customHeight="1" x14ac:dyDescent="0.25">
      <c r="B62" s="159"/>
      <c r="C62" s="159"/>
      <c r="D62" s="159"/>
      <c r="E62" s="159"/>
      <c r="F62" s="159"/>
      <c r="G62" s="159"/>
      <c r="H62" s="159"/>
      <c r="I62" s="159"/>
    </row>
    <row r="63" spans="2:9" ht="15" x14ac:dyDescent="0.25">
      <c r="B63" s="200" t="s">
        <v>50</v>
      </c>
      <c r="C63" s="200"/>
      <c r="D63" s="200"/>
      <c r="E63" s="200"/>
      <c r="F63" s="200"/>
    </row>
    <row r="64" spans="2:9" ht="16.5" customHeight="1" x14ac:dyDescent="0.25">
      <c r="B64" s="218" t="s">
        <v>173</v>
      </c>
      <c r="C64" s="218"/>
      <c r="D64" s="218"/>
      <c r="E64" s="218"/>
      <c r="F64" s="218"/>
      <c r="G64" s="218"/>
    </row>
    <row r="65" spans="2:6" ht="16.5" customHeight="1" x14ac:dyDescent="0.25">
      <c r="B65" s="31"/>
      <c r="C65" s="31"/>
      <c r="D65" s="31"/>
      <c r="E65" s="31"/>
      <c r="F65" s="31"/>
    </row>
    <row r="66" spans="2:6" ht="15" customHeight="1" x14ac:dyDescent="0.25">
      <c r="B66" s="38" t="s">
        <v>84</v>
      </c>
      <c r="C66" s="39"/>
      <c r="D66" s="39"/>
      <c r="E66" s="39"/>
      <c r="F66" s="39"/>
    </row>
    <row r="67" spans="2:6" ht="15" x14ac:dyDescent="0.25">
      <c r="B67" s="201" t="s">
        <v>88</v>
      </c>
      <c r="C67" s="201"/>
      <c r="D67" s="201"/>
      <c r="E67" s="201"/>
      <c r="F67" s="201"/>
    </row>
    <row r="68" spans="2:6" ht="16.5" customHeight="1" x14ac:dyDescent="0.25">
      <c r="B68" s="201"/>
      <c r="C68" s="201"/>
      <c r="D68" s="201"/>
      <c r="E68" s="201"/>
      <c r="F68" s="201"/>
    </row>
    <row r="69" spans="2:6" ht="16.5" customHeight="1" x14ac:dyDescent="0.25">
      <c r="B69" s="33"/>
      <c r="C69" s="33"/>
      <c r="D69" s="33"/>
      <c r="E69" s="33"/>
      <c r="F69" s="33"/>
    </row>
    <row r="70" spans="2:6" ht="15" x14ac:dyDescent="0.25">
      <c r="B70" s="192" t="s">
        <v>122</v>
      </c>
      <c r="C70" s="192"/>
      <c r="D70" s="192"/>
      <c r="E70" s="192"/>
      <c r="F70" s="192"/>
    </row>
    <row r="71" spans="2:6" ht="15" x14ac:dyDescent="0.25">
      <c r="B71" s="201" t="s">
        <v>91</v>
      </c>
      <c r="C71" s="201"/>
      <c r="D71" s="201"/>
      <c r="E71" s="201"/>
      <c r="F71" s="201"/>
    </row>
    <row r="72" spans="2:6" ht="15" x14ac:dyDescent="0.25">
      <c r="B72" s="201"/>
      <c r="C72" s="201"/>
      <c r="D72" s="201"/>
      <c r="E72" s="201"/>
      <c r="F72" s="201"/>
    </row>
    <row r="73" spans="2:6" ht="15" x14ac:dyDescent="0.25">
      <c r="B73" s="201"/>
      <c r="C73" s="201"/>
      <c r="D73" s="201"/>
      <c r="E73" s="201"/>
      <c r="F73" s="201"/>
    </row>
    <row r="75" spans="2:6" ht="15" x14ac:dyDescent="0.25">
      <c r="B75" s="202" t="s">
        <v>29</v>
      </c>
      <c r="C75" s="203"/>
      <c r="D75" s="35">
        <v>46022</v>
      </c>
      <c r="E75" s="35">
        <v>45657</v>
      </c>
    </row>
    <row r="76" spans="2:6" ht="15" x14ac:dyDescent="0.25">
      <c r="B76" s="204" t="s">
        <v>18</v>
      </c>
      <c r="C76" s="205"/>
      <c r="D76" s="40">
        <v>887173117</v>
      </c>
      <c r="E76" s="40">
        <v>885914626</v>
      </c>
      <c r="F76" s="28"/>
    </row>
    <row r="77" spans="2:6" ht="15" x14ac:dyDescent="0.25">
      <c r="B77" s="202" t="s">
        <v>51</v>
      </c>
      <c r="C77" s="203"/>
      <c r="D77" s="41">
        <f>SUM(D76:D76)</f>
        <v>887173117</v>
      </c>
      <c r="E77" s="41">
        <f>SUM(E76:E76)</f>
        <v>885914626</v>
      </c>
    </row>
    <row r="79" spans="2:6" ht="15" x14ac:dyDescent="0.25">
      <c r="B79" s="200" t="s">
        <v>52</v>
      </c>
      <c r="C79" s="200"/>
      <c r="D79" s="200"/>
      <c r="E79" s="200"/>
      <c r="F79" s="200"/>
    </row>
    <row r="81" spans="2:5" ht="30" x14ac:dyDescent="0.25">
      <c r="B81" s="42" t="s">
        <v>53</v>
      </c>
      <c r="C81" s="42" t="s">
        <v>54</v>
      </c>
      <c r="D81" s="42" t="s">
        <v>55</v>
      </c>
      <c r="E81" s="42" t="s">
        <v>56</v>
      </c>
    </row>
    <row r="82" spans="2:5" ht="15" x14ac:dyDescent="0.25">
      <c r="B82" s="208" t="s">
        <v>124</v>
      </c>
      <c r="C82" s="209"/>
      <c r="D82" s="209"/>
      <c r="E82" s="210"/>
    </row>
    <row r="83" spans="2:5" ht="15" x14ac:dyDescent="0.25">
      <c r="B83" s="91" t="s">
        <v>57</v>
      </c>
      <c r="C83" s="113">
        <v>10315142.495116279</v>
      </c>
      <c r="D83" s="40">
        <v>44355112729</v>
      </c>
      <c r="E83" s="114">
        <v>322</v>
      </c>
    </row>
    <row r="84" spans="2:5" ht="15" x14ac:dyDescent="0.25">
      <c r="B84" s="43" t="s">
        <v>58</v>
      </c>
      <c r="C84" s="115">
        <v>10309369.40116279</v>
      </c>
      <c r="D84" s="93">
        <v>44330288425</v>
      </c>
      <c r="E84" s="92">
        <v>322</v>
      </c>
    </row>
    <row r="85" spans="2:5" ht="15" x14ac:dyDescent="0.25">
      <c r="B85" s="90" t="s">
        <v>59</v>
      </c>
      <c r="C85" s="116">
        <v>10315306.232325582</v>
      </c>
      <c r="D85" s="94">
        <v>44355816799</v>
      </c>
      <c r="E85" s="130">
        <v>323</v>
      </c>
    </row>
    <row r="86" spans="2:5" ht="15" x14ac:dyDescent="0.25">
      <c r="B86" s="208" t="s">
        <v>125</v>
      </c>
      <c r="C86" s="192"/>
      <c r="D86" s="192"/>
      <c r="E86" s="215"/>
    </row>
    <row r="87" spans="2:5" ht="15" x14ac:dyDescent="0.25">
      <c r="B87" s="91" t="s">
        <v>126</v>
      </c>
      <c r="C87" s="117">
        <v>10314695.61139535</v>
      </c>
      <c r="D87" s="120">
        <v>44353191129</v>
      </c>
      <c r="E87" s="131">
        <v>323</v>
      </c>
    </row>
    <row r="88" spans="2:5" ht="15" x14ac:dyDescent="0.25">
      <c r="B88" s="43" t="s">
        <v>127</v>
      </c>
      <c r="C88" s="118">
        <v>10312157.44511628</v>
      </c>
      <c r="D88" s="121">
        <v>44342277014.189667</v>
      </c>
      <c r="E88" s="132">
        <v>323</v>
      </c>
    </row>
    <row r="89" spans="2:5" ht="15" x14ac:dyDescent="0.25">
      <c r="B89" s="90" t="s">
        <v>128</v>
      </c>
      <c r="C89" s="119">
        <v>10311479.580930233</v>
      </c>
      <c r="D89" s="122">
        <v>44339362198</v>
      </c>
      <c r="E89" s="133">
        <v>323</v>
      </c>
    </row>
    <row r="90" spans="2:5" ht="15" x14ac:dyDescent="0.25">
      <c r="B90" s="208" t="s">
        <v>134</v>
      </c>
      <c r="C90" s="192"/>
      <c r="D90" s="192"/>
      <c r="E90" s="215"/>
    </row>
    <row r="91" spans="2:5" ht="15" x14ac:dyDescent="0.25">
      <c r="B91" s="91" t="s">
        <v>135</v>
      </c>
      <c r="C91" s="117">
        <v>10310023</v>
      </c>
      <c r="D91" s="120">
        <v>44407122016</v>
      </c>
      <c r="E91" s="131">
        <v>325</v>
      </c>
    </row>
    <row r="92" spans="2:5" ht="15" x14ac:dyDescent="0.25">
      <c r="B92" s="43" t="s">
        <v>136</v>
      </c>
      <c r="C92" s="118">
        <v>10307732</v>
      </c>
      <c r="D92" s="121">
        <v>44323410625</v>
      </c>
      <c r="E92" s="132">
        <v>325</v>
      </c>
    </row>
    <row r="93" spans="2:5" ht="15" x14ac:dyDescent="0.25">
      <c r="B93" s="90" t="s">
        <v>137</v>
      </c>
      <c r="C93" s="119">
        <v>10316560</v>
      </c>
      <c r="D93" s="122">
        <v>44361208504</v>
      </c>
      <c r="E93" s="133">
        <v>327</v>
      </c>
    </row>
    <row r="94" spans="2:5" ht="15" x14ac:dyDescent="0.25">
      <c r="B94" s="208" t="s">
        <v>155</v>
      </c>
      <c r="C94" s="192"/>
      <c r="D94" s="192"/>
      <c r="E94" s="215"/>
    </row>
    <row r="95" spans="2:5" ht="15" x14ac:dyDescent="0.25">
      <c r="B95" s="91" t="s">
        <v>135</v>
      </c>
      <c r="C95" s="117">
        <v>10293019.495813953</v>
      </c>
      <c r="D95" s="120">
        <v>44259983832</v>
      </c>
      <c r="E95" s="131">
        <v>327</v>
      </c>
    </row>
    <row r="96" spans="2:5" ht="15" x14ac:dyDescent="0.25">
      <c r="B96" s="43" t="s">
        <v>136</v>
      </c>
      <c r="C96" s="118">
        <v>10282014.835581396</v>
      </c>
      <c r="D96" s="121">
        <v>44212663793</v>
      </c>
      <c r="E96" s="132">
        <v>327</v>
      </c>
    </row>
    <row r="97" spans="2:6" ht="15" x14ac:dyDescent="0.25">
      <c r="B97" s="90" t="s">
        <v>137</v>
      </c>
      <c r="C97" s="119">
        <v>10279485.734186046</v>
      </c>
      <c r="D97" s="122">
        <v>44201788657</v>
      </c>
      <c r="E97" s="133">
        <v>327</v>
      </c>
    </row>
    <row r="98" spans="2:6" ht="15" x14ac:dyDescent="0.25">
      <c r="C98" s="96"/>
      <c r="D98" s="95"/>
      <c r="E98" s="47"/>
    </row>
    <row r="99" spans="2:6" ht="15" x14ac:dyDescent="0.25">
      <c r="C99" s="96"/>
      <c r="D99" s="95"/>
      <c r="E99" s="47"/>
    </row>
    <row r="100" spans="2:6" ht="15" x14ac:dyDescent="0.25">
      <c r="B100" s="192" t="s">
        <v>60</v>
      </c>
      <c r="C100" s="192"/>
      <c r="D100" s="192"/>
      <c r="E100" s="192"/>
      <c r="F100" s="192"/>
    </row>
    <row r="101" spans="2:6" ht="15" x14ac:dyDescent="0.25">
      <c r="B101" s="213" t="s">
        <v>174</v>
      </c>
      <c r="C101" s="213"/>
      <c r="D101" s="213"/>
      <c r="E101" s="213"/>
      <c r="F101" s="213"/>
    </row>
    <row r="102" spans="2:6" ht="15" x14ac:dyDescent="0.25">
      <c r="B102" s="213"/>
      <c r="C102" s="213"/>
      <c r="D102" s="213"/>
      <c r="E102" s="213"/>
      <c r="F102" s="213"/>
    </row>
    <row r="104" spans="2:6" ht="15" x14ac:dyDescent="0.25">
      <c r="B104" s="34" t="s">
        <v>61</v>
      </c>
      <c r="C104" s="35">
        <v>46022</v>
      </c>
      <c r="D104" s="35">
        <v>45657</v>
      </c>
    </row>
    <row r="105" spans="2:6" ht="15" x14ac:dyDescent="0.25">
      <c r="B105" s="80" t="s">
        <v>62</v>
      </c>
      <c r="C105" s="69">
        <v>5996416413</v>
      </c>
      <c r="D105" s="69">
        <v>67921706</v>
      </c>
      <c r="E105" s="82"/>
    </row>
    <row r="106" spans="2:6" ht="15" x14ac:dyDescent="0.25">
      <c r="B106" s="34" t="s">
        <v>51</v>
      </c>
      <c r="C106" s="49">
        <f>SUM(C105:C105)</f>
        <v>5996416413</v>
      </c>
      <c r="D106" s="49">
        <f>SUM(D105:D105)</f>
        <v>67921706</v>
      </c>
    </row>
    <row r="107" spans="2:6" ht="15" x14ac:dyDescent="0.25">
      <c r="B107" s="50"/>
      <c r="C107" s="51"/>
      <c r="D107" s="27"/>
    </row>
    <row r="108" spans="2:6" ht="15" x14ac:dyDescent="0.25">
      <c r="B108" s="199" t="s">
        <v>175</v>
      </c>
      <c r="C108" s="199"/>
      <c r="D108" s="199"/>
      <c r="E108" s="199"/>
      <c r="F108" s="199"/>
    </row>
    <row r="109" spans="2:6" ht="15" x14ac:dyDescent="0.25">
      <c r="B109" s="199"/>
      <c r="C109" s="199"/>
      <c r="D109" s="199"/>
      <c r="E109" s="199"/>
      <c r="F109" s="199"/>
    </row>
    <row r="110" spans="2:6" ht="15" x14ac:dyDescent="0.25">
      <c r="B110" s="34" t="s">
        <v>61</v>
      </c>
      <c r="C110" s="35">
        <v>46022</v>
      </c>
      <c r="D110" s="35">
        <v>45657</v>
      </c>
    </row>
    <row r="111" spans="2:6" ht="15" x14ac:dyDescent="0.25">
      <c r="B111" s="160" t="s">
        <v>172</v>
      </c>
      <c r="C111" s="177">
        <v>157010108</v>
      </c>
      <c r="D111" s="163">
        <v>0</v>
      </c>
      <c r="F111" s="81"/>
    </row>
    <row r="112" spans="2:6" ht="15" x14ac:dyDescent="0.25">
      <c r="B112" s="34" t="s">
        <v>51</v>
      </c>
      <c r="C112" s="70">
        <f>SUM(C111:C111)</f>
        <v>157010108</v>
      </c>
      <c r="D112" s="70">
        <f>SUM(D111:D111)</f>
        <v>0</v>
      </c>
    </row>
    <row r="113" spans="2:13" ht="15" x14ac:dyDescent="0.25">
      <c r="B113" s="50"/>
      <c r="C113" s="51"/>
      <c r="D113" s="27"/>
    </row>
    <row r="114" spans="2:13" ht="15" customHeight="1" x14ac:dyDescent="0.25">
      <c r="B114" s="218" t="s">
        <v>176</v>
      </c>
      <c r="C114" s="218"/>
      <c r="D114" s="218"/>
      <c r="E114" s="218"/>
      <c r="F114" s="218"/>
      <c r="G114" s="218"/>
    </row>
    <row r="115" spans="2:13" ht="15" x14ac:dyDescent="0.25">
      <c r="B115" s="218"/>
      <c r="C115" s="218"/>
      <c r="D115" s="218"/>
      <c r="E115" s="218"/>
      <c r="F115" s="218"/>
      <c r="G115" s="218"/>
    </row>
    <row r="116" spans="2:13" ht="15" x14ac:dyDescent="0.25">
      <c r="B116" s="31"/>
      <c r="C116" s="31"/>
      <c r="D116" s="31"/>
      <c r="E116" s="31"/>
      <c r="F116" s="31"/>
    </row>
    <row r="117" spans="2:13" ht="15" x14ac:dyDescent="0.25">
      <c r="B117" s="34" t="s">
        <v>61</v>
      </c>
      <c r="C117" s="35">
        <v>46022</v>
      </c>
      <c r="D117" s="35">
        <v>45657</v>
      </c>
    </row>
    <row r="118" spans="2:13" ht="15" x14ac:dyDescent="0.25">
      <c r="B118" s="160" t="s">
        <v>140</v>
      </c>
      <c r="C118" s="162">
        <v>12603004</v>
      </c>
      <c r="D118" s="45">
        <v>10654504</v>
      </c>
      <c r="F118" s="81"/>
    </row>
    <row r="119" spans="2:13" ht="15" x14ac:dyDescent="0.25">
      <c r="B119" s="160" t="s">
        <v>138</v>
      </c>
      <c r="C119" s="69">
        <v>3357500</v>
      </c>
      <c r="D119" s="46">
        <v>0</v>
      </c>
      <c r="F119" s="81"/>
    </row>
    <row r="120" spans="2:13" ht="15" x14ac:dyDescent="0.25">
      <c r="B120" s="34" t="s">
        <v>51</v>
      </c>
      <c r="C120" s="60">
        <f>SUM(C118:C119)</f>
        <v>15960504</v>
      </c>
      <c r="D120" s="60">
        <f>SUM(D118:D119)</f>
        <v>10654504</v>
      </c>
    </row>
    <row r="121" spans="2:13" ht="15" x14ac:dyDescent="0.25">
      <c r="B121" s="50"/>
      <c r="C121" s="51"/>
      <c r="D121" s="27"/>
    </row>
    <row r="122" spans="2:13" ht="15" x14ac:dyDescent="0.25">
      <c r="B122" s="50"/>
      <c r="C122" s="51"/>
      <c r="D122" s="27"/>
    </row>
    <row r="123" spans="2:13" ht="15" customHeight="1" x14ac:dyDescent="0.25">
      <c r="B123" s="213" t="s">
        <v>177</v>
      </c>
      <c r="C123" s="213"/>
      <c r="D123" s="213"/>
      <c r="E123" s="213"/>
      <c r="F123" s="213"/>
      <c r="G123" s="213"/>
    </row>
    <row r="124" spans="2:13" ht="15" customHeight="1" x14ac:dyDescent="0.25">
      <c r="B124" s="213"/>
      <c r="C124" s="213"/>
      <c r="D124" s="213"/>
      <c r="E124" s="213"/>
      <c r="F124" s="213"/>
      <c r="G124" s="213"/>
    </row>
    <row r="125" spans="2:13" ht="15" x14ac:dyDescent="0.25">
      <c r="B125" s="33"/>
      <c r="C125" s="33"/>
      <c r="D125" s="33"/>
      <c r="E125" s="33"/>
      <c r="F125" s="33"/>
    </row>
    <row r="126" spans="2:13" ht="15" x14ac:dyDescent="0.25">
      <c r="B126" s="214" t="s">
        <v>61</v>
      </c>
      <c r="C126" s="134" t="s">
        <v>111</v>
      </c>
      <c r="D126" s="135"/>
      <c r="E126" s="135"/>
      <c r="F126" s="135"/>
      <c r="G126" s="136"/>
      <c r="H126" s="137" t="s">
        <v>112</v>
      </c>
      <c r="I126" s="138"/>
      <c r="J126" s="138"/>
      <c r="K126" s="138"/>
      <c r="L126" s="139"/>
      <c r="M126" s="216" t="s">
        <v>113</v>
      </c>
    </row>
    <row r="127" spans="2:13" ht="30" x14ac:dyDescent="0.25">
      <c r="B127" s="214"/>
      <c r="C127" s="140" t="s">
        <v>114</v>
      </c>
      <c r="D127" s="123" t="s">
        <v>115</v>
      </c>
      <c r="E127" s="140" t="s">
        <v>116</v>
      </c>
      <c r="F127" s="141" t="s">
        <v>117</v>
      </c>
      <c r="G127" s="141" t="s">
        <v>118</v>
      </c>
      <c r="H127" s="141" t="s">
        <v>119</v>
      </c>
      <c r="I127" s="141" t="s">
        <v>115</v>
      </c>
      <c r="J127" s="141" t="s">
        <v>116</v>
      </c>
      <c r="K127" s="141" t="s">
        <v>120</v>
      </c>
      <c r="L127" s="141" t="s">
        <v>121</v>
      </c>
      <c r="M127" s="217"/>
    </row>
    <row r="128" spans="2:13" ht="15" x14ac:dyDescent="0.25">
      <c r="B128" s="142" t="s">
        <v>156</v>
      </c>
      <c r="C128" s="188">
        <v>506337864</v>
      </c>
      <c r="D128" s="188">
        <v>0</v>
      </c>
      <c r="E128" s="188">
        <v>0</v>
      </c>
      <c r="F128" s="189">
        <v>0</v>
      </c>
      <c r="G128" s="189">
        <v>506337864</v>
      </c>
      <c r="H128" s="189">
        <v>0</v>
      </c>
      <c r="I128" s="189">
        <v>0</v>
      </c>
      <c r="J128" s="189">
        <v>0</v>
      </c>
      <c r="K128" s="189">
        <v>-81014064</v>
      </c>
      <c r="L128" s="189">
        <v>-81014064</v>
      </c>
      <c r="M128" s="143">
        <v>425323800</v>
      </c>
    </row>
    <row r="129" spans="2:13" ht="15" x14ac:dyDescent="0.25">
      <c r="B129" s="142" t="s">
        <v>157</v>
      </c>
      <c r="C129" s="188">
        <v>185587675</v>
      </c>
      <c r="D129" s="188">
        <v>0</v>
      </c>
      <c r="E129" s="188">
        <v>0</v>
      </c>
      <c r="F129" s="189">
        <v>0</v>
      </c>
      <c r="G129" s="189">
        <v>185587675</v>
      </c>
      <c r="H129" s="189">
        <v>0</v>
      </c>
      <c r="I129" s="189">
        <v>0</v>
      </c>
      <c r="J129" s="189">
        <v>0</v>
      </c>
      <c r="K129" s="189">
        <v>-29694028</v>
      </c>
      <c r="L129" s="189">
        <v>-29694028</v>
      </c>
      <c r="M129" s="143">
        <v>155893647</v>
      </c>
    </row>
    <row r="130" spans="2:13" ht="15" x14ac:dyDescent="0.25">
      <c r="B130" s="142" t="s">
        <v>158</v>
      </c>
      <c r="C130" s="188">
        <v>148807249</v>
      </c>
      <c r="D130" s="188">
        <v>0</v>
      </c>
      <c r="E130" s="188">
        <v>0</v>
      </c>
      <c r="F130" s="189">
        <v>0</v>
      </c>
      <c r="G130" s="189">
        <v>148807249</v>
      </c>
      <c r="H130" s="189">
        <v>0</v>
      </c>
      <c r="I130" s="189">
        <v>0</v>
      </c>
      <c r="J130" s="189">
        <v>0</v>
      </c>
      <c r="K130" s="189">
        <v>-11904580</v>
      </c>
      <c r="L130" s="189">
        <v>-11904580</v>
      </c>
      <c r="M130" s="143">
        <v>136902669</v>
      </c>
    </row>
    <row r="131" spans="2:13" ht="15" x14ac:dyDescent="0.25">
      <c r="B131" s="144">
        <f>+EAN!C7</f>
        <v>46022</v>
      </c>
      <c r="C131" s="190">
        <f t="shared" ref="C131:M131" si="0">SUM(C128:C130)</f>
        <v>840732788</v>
      </c>
      <c r="D131" s="190">
        <f t="shared" si="0"/>
        <v>0</v>
      </c>
      <c r="E131" s="190">
        <f t="shared" si="0"/>
        <v>0</v>
      </c>
      <c r="F131" s="190">
        <f t="shared" si="0"/>
        <v>0</v>
      </c>
      <c r="G131" s="190">
        <f t="shared" si="0"/>
        <v>840732788</v>
      </c>
      <c r="H131" s="190">
        <f t="shared" si="0"/>
        <v>0</v>
      </c>
      <c r="I131" s="190">
        <f t="shared" si="0"/>
        <v>0</v>
      </c>
      <c r="J131" s="190">
        <f t="shared" si="0"/>
        <v>0</v>
      </c>
      <c r="K131" s="190">
        <f t="shared" si="0"/>
        <v>-122612672</v>
      </c>
      <c r="L131" s="190">
        <f t="shared" si="0"/>
        <v>-122612672</v>
      </c>
      <c r="M131" s="124">
        <f t="shared" si="0"/>
        <v>718120116</v>
      </c>
    </row>
    <row r="132" spans="2:13" ht="15" x14ac:dyDescent="0.25">
      <c r="B132" s="144">
        <f>+EAN!D7</f>
        <v>45657</v>
      </c>
      <c r="C132" s="191">
        <v>506337864</v>
      </c>
      <c r="D132" s="191">
        <v>0</v>
      </c>
      <c r="E132" s="191">
        <v>0</v>
      </c>
      <c r="F132" s="191">
        <v>0</v>
      </c>
      <c r="G132" s="191">
        <v>506337864</v>
      </c>
      <c r="H132" s="191">
        <v>0</v>
      </c>
      <c r="I132" s="191">
        <v>0</v>
      </c>
      <c r="J132" s="191">
        <v>0</v>
      </c>
      <c r="K132" s="191">
        <v>0</v>
      </c>
      <c r="L132" s="190">
        <v>0</v>
      </c>
      <c r="M132" s="145">
        <v>506337864</v>
      </c>
    </row>
    <row r="133" spans="2:13" ht="15" x14ac:dyDescent="0.25">
      <c r="B133" s="33"/>
      <c r="C133" s="33"/>
      <c r="D133" s="33"/>
      <c r="E133" s="33"/>
      <c r="F133" s="33"/>
    </row>
    <row r="134" spans="2:13" ht="15" x14ac:dyDescent="0.25">
      <c r="B134" s="33"/>
      <c r="C134" s="33"/>
      <c r="D134" s="33"/>
      <c r="E134" s="33"/>
      <c r="F134" s="33"/>
    </row>
    <row r="135" spans="2:13" ht="15" customHeight="1" x14ac:dyDescent="0.25">
      <c r="B135" s="199" t="s">
        <v>178</v>
      </c>
      <c r="C135" s="199"/>
      <c r="D135" s="199"/>
      <c r="E135" s="199"/>
      <c r="F135" s="199"/>
    </row>
    <row r="136" spans="2:13" ht="15" x14ac:dyDescent="0.25">
      <c r="B136" s="199"/>
      <c r="C136" s="199"/>
      <c r="D136" s="199"/>
      <c r="E136" s="199"/>
      <c r="F136" s="199"/>
    </row>
    <row r="137" spans="2:13" ht="15" x14ac:dyDescent="0.25">
      <c r="B137" s="31"/>
      <c r="C137" s="31"/>
      <c r="D137" s="31"/>
      <c r="E137" s="31"/>
      <c r="F137" s="31"/>
    </row>
    <row r="138" spans="2:13" ht="15" x14ac:dyDescent="0.25">
      <c r="B138" s="34" t="s">
        <v>61</v>
      </c>
      <c r="C138" s="161">
        <v>46022</v>
      </c>
      <c r="D138" s="161">
        <v>45657</v>
      </c>
      <c r="E138" s="31"/>
      <c r="F138" s="31"/>
    </row>
    <row r="139" spans="2:13" ht="15" x14ac:dyDescent="0.25">
      <c r="B139" s="52" t="s">
        <v>141</v>
      </c>
      <c r="C139" s="53">
        <v>73740140</v>
      </c>
      <c r="D139" s="53">
        <v>81353759</v>
      </c>
      <c r="E139" s="54"/>
      <c r="F139" s="31"/>
    </row>
    <row r="140" spans="2:13" ht="15" x14ac:dyDescent="0.25">
      <c r="B140" s="34" t="s">
        <v>51</v>
      </c>
      <c r="C140" s="55">
        <f>SUM(C139)</f>
        <v>73740140</v>
      </c>
      <c r="D140" s="55">
        <f>SUM(D139)</f>
        <v>81353759</v>
      </c>
      <c r="E140" s="31"/>
      <c r="F140" s="31"/>
    </row>
    <row r="141" spans="2:13" ht="15" x14ac:dyDescent="0.25">
      <c r="B141" s="31"/>
      <c r="C141" s="54"/>
      <c r="D141" s="54"/>
      <c r="E141" s="31"/>
      <c r="F141" s="31"/>
    </row>
    <row r="142" spans="2:13" ht="15" x14ac:dyDescent="0.25">
      <c r="B142" s="199" t="s">
        <v>146</v>
      </c>
      <c r="C142" s="199"/>
      <c r="D142" s="199"/>
      <c r="E142" s="199"/>
      <c r="F142" s="199"/>
    </row>
    <row r="143" spans="2:13" ht="16.5" customHeight="1" x14ac:dyDescent="0.25">
      <c r="B143" s="199"/>
      <c r="C143" s="199"/>
      <c r="D143" s="199"/>
      <c r="E143" s="199"/>
      <c r="F143" s="199"/>
    </row>
    <row r="144" spans="2:13" ht="16.5" customHeight="1" x14ac:dyDescent="0.25">
      <c r="B144" s="31"/>
      <c r="C144" s="31"/>
      <c r="D144" s="31"/>
      <c r="E144" s="31"/>
      <c r="F144" s="31"/>
    </row>
    <row r="145" spans="2:6" ht="16.5" customHeight="1" x14ac:dyDescent="0.25">
      <c r="B145" s="34" t="s">
        <v>29</v>
      </c>
      <c r="C145" s="161">
        <v>46022</v>
      </c>
      <c r="D145" s="161">
        <v>45657</v>
      </c>
    </row>
    <row r="146" spans="2:6" ht="16.5" customHeight="1" x14ac:dyDescent="0.25">
      <c r="B146" s="52" t="s">
        <v>85</v>
      </c>
      <c r="C146" s="56">
        <v>386683098</v>
      </c>
      <c r="D146" s="56">
        <v>1064354609</v>
      </c>
    </row>
    <row r="147" spans="2:6" ht="16.5" customHeight="1" x14ac:dyDescent="0.25">
      <c r="B147" s="34" t="s">
        <v>51</v>
      </c>
      <c r="C147" s="57">
        <f>SUM(C146)</f>
        <v>386683098</v>
      </c>
      <c r="D147" s="57">
        <f>SUM(D146)</f>
        <v>1064354609</v>
      </c>
    </row>
    <row r="148" spans="2:6" ht="16.5" customHeight="1" x14ac:dyDescent="0.25">
      <c r="C148" s="27"/>
      <c r="D148" s="27"/>
    </row>
    <row r="149" spans="2:6" ht="16.5" customHeight="1" x14ac:dyDescent="0.25">
      <c r="B149" s="199" t="s">
        <v>179</v>
      </c>
      <c r="C149" s="199"/>
      <c r="D149" s="199"/>
      <c r="E149" s="199"/>
      <c r="F149" s="199"/>
    </row>
    <row r="150" spans="2:6" ht="16.5" customHeight="1" x14ac:dyDescent="0.25">
      <c r="B150" s="199"/>
      <c r="C150" s="199"/>
      <c r="D150" s="199"/>
      <c r="E150" s="199"/>
      <c r="F150" s="199"/>
    </row>
    <row r="151" spans="2:6" ht="16.5" customHeight="1" x14ac:dyDescent="0.25">
      <c r="B151" s="48" t="s">
        <v>99</v>
      </c>
      <c r="C151" s="161">
        <v>46022</v>
      </c>
      <c r="D151" s="161">
        <v>45657</v>
      </c>
    </row>
    <row r="152" spans="2:6" ht="16.5" customHeight="1" x14ac:dyDescent="0.25">
      <c r="B152" s="186" t="s">
        <v>160</v>
      </c>
      <c r="C152" s="183">
        <v>329396298</v>
      </c>
      <c r="D152" s="180">
        <v>0</v>
      </c>
    </row>
    <row r="153" spans="2:6" ht="16.5" customHeight="1" x14ac:dyDescent="0.25">
      <c r="B153" s="44" t="s">
        <v>159</v>
      </c>
      <c r="C153" s="179">
        <v>150339618</v>
      </c>
      <c r="D153" s="181">
        <v>0</v>
      </c>
    </row>
    <row r="154" spans="2:6" ht="16.5" customHeight="1" x14ac:dyDescent="0.25">
      <c r="B154" s="187" t="s">
        <v>100</v>
      </c>
      <c r="C154" s="184">
        <v>25000</v>
      </c>
      <c r="D154" s="182">
        <v>454545</v>
      </c>
    </row>
    <row r="155" spans="2:6" ht="16.5" customHeight="1" x14ac:dyDescent="0.25">
      <c r="B155" s="185" t="s">
        <v>51</v>
      </c>
      <c r="C155" s="178">
        <f>SUM(C152:C154)</f>
        <v>479760916</v>
      </c>
      <c r="D155" s="178">
        <f>SUM(D152:D154)</f>
        <v>454545</v>
      </c>
    </row>
    <row r="157" spans="2:6" ht="16.5" customHeight="1" x14ac:dyDescent="0.25">
      <c r="B157" s="48" t="s">
        <v>95</v>
      </c>
      <c r="C157" s="161">
        <v>46022</v>
      </c>
      <c r="D157" s="35">
        <v>45657</v>
      </c>
    </row>
    <row r="158" spans="2:6" ht="16.5" customHeight="1" x14ac:dyDescent="0.25">
      <c r="B158" s="91" t="s">
        <v>165</v>
      </c>
      <c r="C158" s="45">
        <v>247914550</v>
      </c>
      <c r="D158" s="97">
        <v>37392234</v>
      </c>
    </row>
    <row r="159" spans="2:6" ht="16.5" customHeight="1" x14ac:dyDescent="0.25">
      <c r="B159" s="43" t="s">
        <v>109</v>
      </c>
      <c r="C159" s="46">
        <v>110708092</v>
      </c>
      <c r="D159" s="97">
        <v>0</v>
      </c>
    </row>
    <row r="160" spans="2:6" ht="16.5" customHeight="1" x14ac:dyDescent="0.25">
      <c r="B160" s="43" t="s">
        <v>129</v>
      </c>
      <c r="C160" s="46">
        <v>18055500</v>
      </c>
      <c r="D160" s="97">
        <v>3874020</v>
      </c>
    </row>
    <row r="161" spans="2:10" ht="16.5" customHeight="1" x14ac:dyDescent="0.25">
      <c r="B161" s="43" t="s">
        <v>166</v>
      </c>
      <c r="C161" s="46">
        <v>11904580</v>
      </c>
      <c r="D161" s="97">
        <v>0</v>
      </c>
    </row>
    <row r="162" spans="2:10" ht="16.5" customHeight="1" x14ac:dyDescent="0.25">
      <c r="B162" s="43" t="s">
        <v>130</v>
      </c>
      <c r="C162" s="46">
        <v>3127274</v>
      </c>
      <c r="D162" s="97">
        <v>0</v>
      </c>
    </row>
    <row r="163" spans="2:10" ht="16.5" customHeight="1" x14ac:dyDescent="0.25">
      <c r="B163" s="43" t="s">
        <v>108</v>
      </c>
      <c r="C163" s="46">
        <v>2488688</v>
      </c>
      <c r="D163" s="97">
        <v>0</v>
      </c>
    </row>
    <row r="164" spans="2:10" ht="16.5" customHeight="1" x14ac:dyDescent="0.25">
      <c r="B164" s="43" t="s">
        <v>162</v>
      </c>
      <c r="C164" s="46">
        <v>1969091</v>
      </c>
      <c r="D164" s="97">
        <v>0</v>
      </c>
    </row>
    <row r="165" spans="2:10" ht="16.5" customHeight="1" x14ac:dyDescent="0.25">
      <c r="B165" s="43" t="s">
        <v>164</v>
      </c>
      <c r="C165" s="46">
        <v>1606426</v>
      </c>
      <c r="D165" s="97">
        <v>0</v>
      </c>
    </row>
    <row r="166" spans="2:10" ht="16.5" customHeight="1" x14ac:dyDescent="0.25">
      <c r="B166" s="43" t="s">
        <v>110</v>
      </c>
      <c r="C166" s="46">
        <v>1410576</v>
      </c>
      <c r="D166" s="97">
        <v>0</v>
      </c>
    </row>
    <row r="167" spans="2:10" ht="16.5" customHeight="1" x14ac:dyDescent="0.25">
      <c r="B167" s="43" t="s">
        <v>101</v>
      </c>
      <c r="C167" s="46">
        <v>935372</v>
      </c>
      <c r="D167" s="97">
        <v>17763637</v>
      </c>
    </row>
    <row r="168" spans="2:10" ht="16.5" customHeight="1" x14ac:dyDescent="0.25">
      <c r="B168" s="43" t="s">
        <v>131</v>
      </c>
      <c r="C168" s="46">
        <v>916000</v>
      </c>
      <c r="D168" s="97">
        <v>928200</v>
      </c>
    </row>
    <row r="169" spans="2:10" ht="16.5" customHeight="1" x14ac:dyDescent="0.25">
      <c r="B169" s="43" t="s">
        <v>163</v>
      </c>
      <c r="C169" s="46">
        <v>545454</v>
      </c>
      <c r="D169" s="97">
        <v>1000000</v>
      </c>
    </row>
    <row r="170" spans="2:10" ht="16.5" customHeight="1" x14ac:dyDescent="0.25">
      <c r="B170" s="43" t="s">
        <v>161</v>
      </c>
      <c r="C170" s="46">
        <v>350040</v>
      </c>
      <c r="D170" s="97">
        <v>1636364</v>
      </c>
    </row>
    <row r="171" spans="2:10" ht="16.5" customHeight="1" x14ac:dyDescent="0.25">
      <c r="B171" s="43" t="s">
        <v>167</v>
      </c>
      <c r="C171" s="46">
        <v>0</v>
      </c>
      <c r="D171" s="97">
        <v>3551496</v>
      </c>
    </row>
    <row r="172" spans="2:10" ht="16.5" customHeight="1" x14ac:dyDescent="0.25">
      <c r="B172" s="43" t="s">
        <v>168</v>
      </c>
      <c r="C172" s="46">
        <v>0</v>
      </c>
      <c r="D172" s="97">
        <v>1408183</v>
      </c>
    </row>
    <row r="173" spans="2:10" ht="16.5" customHeight="1" x14ac:dyDescent="0.25">
      <c r="B173" s="34" t="s">
        <v>51</v>
      </c>
      <c r="C173" s="60">
        <f>SUM(C158:C172)</f>
        <v>401931643</v>
      </c>
      <c r="D173" s="60">
        <f>SUM(D158:D172)</f>
        <v>67554134</v>
      </c>
    </row>
    <row r="176" spans="2:10" ht="16.5" customHeight="1" x14ac:dyDescent="0.25">
      <c r="B176" s="3" t="s">
        <v>63</v>
      </c>
      <c r="C176" s="3"/>
      <c r="D176" s="3"/>
      <c r="E176" s="3"/>
      <c r="F176" s="3"/>
      <c r="G176" s="3"/>
      <c r="H176" s="3"/>
      <c r="I176" s="3"/>
      <c r="J176" s="3"/>
    </row>
    <row r="177" spans="2:10" ht="16.5" customHeight="1" x14ac:dyDescent="0.25">
      <c r="B177" s="4" t="s">
        <v>5</v>
      </c>
      <c r="C177" s="5"/>
      <c r="D177" s="5"/>
      <c r="E177" s="5"/>
      <c r="F177" s="5"/>
      <c r="G177" s="5"/>
      <c r="H177" s="5"/>
      <c r="I177" s="5"/>
      <c r="J177" s="6"/>
    </row>
    <row r="178" spans="2:10" ht="16.5" customHeight="1" x14ac:dyDescent="0.25">
      <c r="B178" s="4" t="s">
        <v>64</v>
      </c>
      <c r="C178" s="5"/>
      <c r="D178" s="5"/>
      <c r="E178" s="5"/>
      <c r="F178" s="5"/>
      <c r="G178" s="5"/>
      <c r="H178" s="5"/>
      <c r="I178" s="5"/>
      <c r="J178" s="6"/>
    </row>
    <row r="179" spans="2:10" ht="16.5" customHeight="1" x14ac:dyDescent="0.25">
      <c r="B179" s="7">
        <f>+EAN!C7</f>
        <v>46022</v>
      </c>
      <c r="C179" s="5"/>
      <c r="D179" s="5"/>
      <c r="E179" s="5"/>
      <c r="F179" s="5"/>
      <c r="G179" s="5"/>
      <c r="H179" s="5"/>
      <c r="I179" s="5"/>
      <c r="J179" s="6"/>
    </row>
    <row r="180" spans="2:10" ht="16.5" customHeight="1" x14ac:dyDescent="0.25">
      <c r="B180" s="4" t="s">
        <v>65</v>
      </c>
      <c r="C180" s="5"/>
      <c r="D180" s="5"/>
      <c r="E180" s="5"/>
      <c r="F180" s="5"/>
      <c r="G180" s="5"/>
      <c r="H180" s="5"/>
      <c r="I180" s="5"/>
      <c r="J180" s="6"/>
    </row>
    <row r="181" spans="2:10" ht="60" x14ac:dyDescent="0.25">
      <c r="B181" s="8" t="s">
        <v>66</v>
      </c>
      <c r="C181" s="127" t="s">
        <v>67</v>
      </c>
      <c r="D181" s="8" t="s">
        <v>68</v>
      </c>
      <c r="E181" s="8" t="s">
        <v>69</v>
      </c>
      <c r="F181" s="8" t="s">
        <v>70</v>
      </c>
      <c r="G181" s="8" t="s">
        <v>71</v>
      </c>
      <c r="H181" s="8" t="s">
        <v>72</v>
      </c>
      <c r="I181" s="8" t="s">
        <v>73</v>
      </c>
      <c r="J181" s="8" t="s">
        <v>74</v>
      </c>
    </row>
    <row r="182" spans="2:10" ht="16.5" customHeight="1" x14ac:dyDescent="0.25">
      <c r="B182" s="9" t="s">
        <v>75</v>
      </c>
      <c r="C182" s="126" t="s">
        <v>76</v>
      </c>
      <c r="D182" s="10" t="s">
        <v>77</v>
      </c>
      <c r="E182" s="11" t="s">
        <v>139</v>
      </c>
      <c r="F182" s="12" t="s">
        <v>78</v>
      </c>
      <c r="G182" s="13">
        <v>33819522745</v>
      </c>
      <c r="H182" s="13">
        <v>33819522745</v>
      </c>
      <c r="I182" s="13">
        <v>33819522745</v>
      </c>
      <c r="J182" s="83"/>
    </row>
    <row r="183" spans="2:10" ht="16.5" customHeight="1" x14ac:dyDescent="0.25">
      <c r="B183" s="14"/>
      <c r="C183" s="128"/>
      <c r="D183" s="16"/>
      <c r="E183" s="17"/>
      <c r="F183" s="15"/>
      <c r="G183" s="18">
        <v>0</v>
      </c>
      <c r="H183" s="18">
        <v>0</v>
      </c>
      <c r="I183" s="18"/>
      <c r="J183" s="84"/>
    </row>
    <row r="184" spans="2:10" ht="16.5" customHeight="1" x14ac:dyDescent="0.25">
      <c r="B184" s="20"/>
      <c r="C184" s="21"/>
      <c r="D184" s="21"/>
      <c r="E184" s="22" t="s">
        <v>79</v>
      </c>
      <c r="F184" s="22"/>
      <c r="G184" s="23">
        <v>5996416413</v>
      </c>
      <c r="H184" s="23" t="s">
        <v>80</v>
      </c>
      <c r="I184" s="23" t="s">
        <v>80</v>
      </c>
      <c r="J184" s="79"/>
    </row>
    <row r="185" spans="2:10" ht="16.5" customHeight="1" x14ac:dyDescent="0.25">
      <c r="B185" s="20"/>
      <c r="C185" s="21"/>
      <c r="D185" s="21"/>
      <c r="E185" s="22" t="s">
        <v>81</v>
      </c>
      <c r="F185" s="22"/>
      <c r="G185" s="23">
        <v>73740140</v>
      </c>
      <c r="H185" s="23" t="s">
        <v>80</v>
      </c>
      <c r="I185" s="23" t="s">
        <v>80</v>
      </c>
      <c r="J185" s="24"/>
    </row>
    <row r="186" spans="2:10" ht="16.5" customHeight="1" x14ac:dyDescent="0.25">
      <c r="B186" s="20"/>
      <c r="C186" s="21"/>
      <c r="D186" s="21"/>
      <c r="E186" s="22" t="s">
        <v>82</v>
      </c>
      <c r="F186" s="22"/>
      <c r="G186" s="23">
        <v>0</v>
      </c>
      <c r="H186" s="23" t="s">
        <v>80</v>
      </c>
      <c r="I186" s="23" t="s">
        <v>80</v>
      </c>
      <c r="J186" s="24"/>
    </row>
    <row r="187" spans="2:10" ht="16.5" customHeight="1" x14ac:dyDescent="0.25">
      <c r="B187" s="14"/>
      <c r="C187" s="19"/>
      <c r="D187" s="19"/>
      <c r="E187" s="25" t="s">
        <v>83</v>
      </c>
      <c r="F187" s="25"/>
      <c r="G187" s="26">
        <v>39742199018</v>
      </c>
      <c r="H187" s="26">
        <v>33819522745</v>
      </c>
      <c r="I187" s="26">
        <v>33819522745</v>
      </c>
      <c r="J187" s="78"/>
    </row>
    <row r="188" spans="2:10" ht="16.5" customHeight="1" x14ac:dyDescent="0.25">
      <c r="I188" s="27"/>
    </row>
    <row r="189" spans="2:10" ht="16.5" customHeight="1" x14ac:dyDescent="0.25">
      <c r="G189" s="29"/>
      <c r="J189" s="29"/>
    </row>
    <row r="190" spans="2:10" ht="16.5" customHeight="1" x14ac:dyDescent="0.25">
      <c r="B190" s="3" t="s">
        <v>63</v>
      </c>
      <c r="C190" s="3"/>
      <c r="D190" s="3"/>
      <c r="E190" s="3"/>
      <c r="F190" s="3"/>
      <c r="G190" s="3"/>
      <c r="H190" s="3"/>
      <c r="I190" s="3"/>
      <c r="J190" s="3"/>
    </row>
    <row r="191" spans="2:10" ht="16.5" customHeight="1" x14ac:dyDescent="0.25">
      <c r="B191" s="4" t="s">
        <v>5</v>
      </c>
      <c r="C191" s="5"/>
      <c r="D191" s="5"/>
      <c r="E191" s="5"/>
      <c r="F191" s="5"/>
      <c r="G191" s="5"/>
      <c r="H191" s="5"/>
      <c r="I191" s="5"/>
      <c r="J191" s="6"/>
    </row>
    <row r="192" spans="2:10" ht="16.5" customHeight="1" x14ac:dyDescent="0.25">
      <c r="B192" s="4" t="s">
        <v>64</v>
      </c>
      <c r="C192" s="5"/>
      <c r="D192" s="5"/>
      <c r="E192" s="5"/>
      <c r="F192" s="5"/>
      <c r="G192" s="5"/>
      <c r="H192" s="5"/>
      <c r="I192" s="5"/>
      <c r="J192" s="6"/>
    </row>
    <row r="193" spans="2:10" ht="16.5" customHeight="1" x14ac:dyDescent="0.25">
      <c r="B193" s="7">
        <f>+EAN!D7</f>
        <v>45657</v>
      </c>
      <c r="C193" s="5"/>
      <c r="D193" s="5"/>
      <c r="E193" s="5"/>
      <c r="F193" s="5"/>
      <c r="G193" s="5"/>
      <c r="H193" s="5"/>
      <c r="I193" s="5"/>
      <c r="J193" s="6"/>
    </row>
    <row r="194" spans="2:10" ht="16.5" customHeight="1" x14ac:dyDescent="0.25">
      <c r="B194" s="4" t="s">
        <v>65</v>
      </c>
      <c r="C194" s="5"/>
      <c r="D194" s="5"/>
      <c r="E194" s="5"/>
      <c r="F194" s="5"/>
      <c r="G194" s="5"/>
      <c r="H194" s="5"/>
      <c r="I194" s="5"/>
      <c r="J194" s="6"/>
    </row>
    <row r="195" spans="2:10" ht="63.75" customHeight="1" x14ac:dyDescent="0.25">
      <c r="B195" s="8" t="s">
        <v>66</v>
      </c>
      <c r="C195" s="8" t="s">
        <v>67</v>
      </c>
      <c r="D195" s="8" t="s">
        <v>68</v>
      </c>
      <c r="E195" s="8" t="s">
        <v>69</v>
      </c>
      <c r="F195" s="8" t="s">
        <v>70</v>
      </c>
      <c r="G195" s="8" t="s">
        <v>71</v>
      </c>
      <c r="H195" s="8" t="s">
        <v>72</v>
      </c>
      <c r="I195" s="8" t="s">
        <v>73</v>
      </c>
      <c r="J195" s="127" t="s">
        <v>74</v>
      </c>
    </row>
    <row r="196" spans="2:10" ht="16.5" customHeight="1" x14ac:dyDescent="0.25">
      <c r="B196" s="9" t="s">
        <v>75</v>
      </c>
      <c r="C196" s="10" t="s">
        <v>76</v>
      </c>
      <c r="D196" s="10" t="s">
        <v>77</v>
      </c>
      <c r="E196" s="11" t="s">
        <v>139</v>
      </c>
      <c r="F196" s="13" t="s">
        <v>78</v>
      </c>
      <c r="G196" s="13">
        <v>28051326032</v>
      </c>
      <c r="H196" s="13">
        <v>28051326032</v>
      </c>
      <c r="I196" s="146">
        <v>28051326032</v>
      </c>
      <c r="J196" s="152"/>
    </row>
    <row r="197" spans="2:10" ht="16.5" customHeight="1" x14ac:dyDescent="0.25">
      <c r="B197" s="14" t="s">
        <v>169</v>
      </c>
      <c r="C197" s="16" t="s">
        <v>170</v>
      </c>
      <c r="D197" s="16" t="s">
        <v>171</v>
      </c>
      <c r="E197" s="17" t="s">
        <v>171</v>
      </c>
      <c r="F197" s="18" t="s">
        <v>171</v>
      </c>
      <c r="G197" s="18" t="s">
        <v>171</v>
      </c>
      <c r="H197" s="18" t="s">
        <v>171</v>
      </c>
      <c r="I197" s="147">
        <v>12906146358</v>
      </c>
      <c r="J197" s="102"/>
    </row>
    <row r="198" spans="2:10" ht="16.5" customHeight="1" x14ac:dyDescent="0.25">
      <c r="B198" s="9"/>
      <c r="C198" s="148"/>
      <c r="D198" s="148"/>
      <c r="E198" s="149" t="s">
        <v>79</v>
      </c>
      <c r="F198" s="149"/>
      <c r="G198" s="150">
        <v>67921706</v>
      </c>
      <c r="H198" s="150" t="s">
        <v>80</v>
      </c>
      <c r="I198" s="150" t="s">
        <v>80</v>
      </c>
      <c r="J198" s="151"/>
    </row>
    <row r="199" spans="2:10" ht="16.5" customHeight="1" x14ac:dyDescent="0.25">
      <c r="B199" s="20"/>
      <c r="C199" s="21"/>
      <c r="D199" s="21"/>
      <c r="E199" s="22" t="s">
        <v>81</v>
      </c>
      <c r="F199" s="22"/>
      <c r="G199" s="23">
        <v>81353759</v>
      </c>
      <c r="H199" s="23" t="s">
        <v>80</v>
      </c>
      <c r="I199" s="23" t="s">
        <v>80</v>
      </c>
      <c r="J199" s="24"/>
    </row>
    <row r="200" spans="2:10" ht="16.5" customHeight="1" x14ac:dyDescent="0.25">
      <c r="B200" s="20"/>
      <c r="C200" s="21"/>
      <c r="D200" s="21"/>
      <c r="E200" s="22" t="s">
        <v>82</v>
      </c>
      <c r="F200" s="22"/>
      <c r="G200" s="23">
        <v>0</v>
      </c>
      <c r="H200" s="23" t="s">
        <v>80</v>
      </c>
      <c r="I200" s="23" t="s">
        <v>80</v>
      </c>
      <c r="J200" s="24"/>
    </row>
    <row r="201" spans="2:10" ht="16.5" customHeight="1" x14ac:dyDescent="0.25">
      <c r="B201" s="14"/>
      <c r="C201" s="19"/>
      <c r="D201" s="19"/>
      <c r="E201" s="25" t="s">
        <v>83</v>
      </c>
      <c r="F201" s="25"/>
      <c r="G201" s="26">
        <v>40944040337</v>
      </c>
      <c r="H201" s="26">
        <v>28051326032</v>
      </c>
      <c r="I201" s="26">
        <v>40957472390</v>
      </c>
      <c r="J201" s="78"/>
    </row>
    <row r="202" spans="2:10" ht="16.5" customHeight="1" x14ac:dyDescent="0.25">
      <c r="I202" s="27"/>
    </row>
  </sheetData>
  <sortState xmlns:xlrd2="http://schemas.microsoft.com/office/spreadsheetml/2017/richdata2" ref="B158:D172">
    <sortCondition descending="1" ref="C158:C172"/>
  </sortState>
  <mergeCells count="38">
    <mergeCell ref="M126:M127"/>
    <mergeCell ref="B114:G115"/>
    <mergeCell ref="B123:G124"/>
    <mergeCell ref="B47:F47"/>
    <mergeCell ref="B64:G64"/>
    <mergeCell ref="B59:I61"/>
    <mergeCell ref="B48:F48"/>
    <mergeCell ref="B49:F49"/>
    <mergeCell ref="B63:F63"/>
    <mergeCell ref="B77:C77"/>
    <mergeCell ref="B135:F136"/>
    <mergeCell ref="B101:F102"/>
    <mergeCell ref="B108:F109"/>
    <mergeCell ref="B126:B127"/>
    <mergeCell ref="B86:E86"/>
    <mergeCell ref="B90:E90"/>
    <mergeCell ref="B94:E94"/>
    <mergeCell ref="B2:F2"/>
    <mergeCell ref="B3:F3"/>
    <mergeCell ref="B4:F4"/>
    <mergeCell ref="B14:F14"/>
    <mergeCell ref="B5:F13"/>
    <mergeCell ref="B149:F150"/>
    <mergeCell ref="B142:F143"/>
    <mergeCell ref="B79:F79"/>
    <mergeCell ref="B16:F16"/>
    <mergeCell ref="B70:F70"/>
    <mergeCell ref="B71:F73"/>
    <mergeCell ref="B75:C75"/>
    <mergeCell ref="B76:C76"/>
    <mergeCell ref="B67:F68"/>
    <mergeCell ref="B17:F39"/>
    <mergeCell ref="B40:F40"/>
    <mergeCell ref="B41:F42"/>
    <mergeCell ref="B43:F43"/>
    <mergeCell ref="B45:F46"/>
    <mergeCell ref="B82:E82"/>
    <mergeCell ref="B100:F100"/>
  </mergeCells>
  <hyperlinks>
    <hyperlink ref="A1" location="INDICE!A1" display="INDICE" xr:uid="{88F7E21A-E4EE-4CC8-AEF7-8F9FB0A9F328}"/>
  </hyperlinks>
  <pageMargins left="0.7" right="0.7" top="0.75" bottom="0.75" header="0.3" footer="0.3"/>
  <pageSetup paperSize="9" orientation="portrait" r:id="rId1"/>
  <ignoredErrors>
    <ignoredError sqref="D77 D106 C112:D112 C120:D120 C155:D155 C173:D173"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qE+aW+erCyBGyE/oTsPy0OwVRfIPkewPoR+/cwRTNSY=</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VYMEfukwYQuwvKPP8fdBHPc+Z9EIjQUgGSzBMvBGZPw=</DigestValue>
    </Reference>
  </SignedInfo>
  <SignatureValue>UvTXJcOV7Ni7+KWUTvUPr1ZITsUv07liwNslsKl9J+fOItgE3rIljleY8Nva+JKQzN5db2aqJpg0
zjI5dKeyFv1vNt6Ti1Lcd5eDsAWQpvbwFXHfiz7y92hU1K1OevTwMtjDn/9u3fCmsyvLB2agl+B4
fSjUcLlV2Eq9v6W2GW75MiYG/kAPlIULAHPpvCVurGgUeNeZLOHngROJ4JeEBYSm5bhHitgmt8QX
NJ4iAweJPygegLtVmyYn5f3BovCrXrRENx91XWaFuMkxJ9DGQpl+FQ3f0DAS1/ZrWMLA8Cs4n7D9
8aE7ghzrIhg4XiqGuY8sWUS8dva06khr2RuZ0w==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tYkAc892j7R7o0LCBjLQcTzVvVJ086UMWjLYv26OSjo=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cXsaP4x/LpsZdMMtKEHQ8yZx4SC1uMvoojH4zowk3eA=</DigestValue>
      </Reference>
      <Reference URI="/xl/styles.xml?ContentType=application/vnd.openxmlformats-officedocument.spreadsheetml.styles+xml">
        <DigestMethod Algorithm="http://www.w3.org/2001/04/xmlenc#sha256"/>
        <DigestValue>D0qssXmrQjrTrs9TBuAyQ4fMfMpUWj/r1WCnisss0J8=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b2sUK+X3rF9G3Vyx+i8yPDX01PeDVYzDNrgNOEEGniA=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kbTCpFF4jQ8S4lRxu/3Jp5mP+Lu3aHuz8zu7hlLMDkA=</DigestValue>
      </Reference>
      <Reference URI="/xl/worksheets/sheet2.xml?ContentType=application/vnd.openxmlformats-officedocument.spreadsheetml.worksheet+xml">
        <DigestMethod Algorithm="http://www.w3.org/2001/04/xmlenc#sha256"/>
        <DigestValue>sFmOPY1V52RKLroDsI4XXsYRIpKgpI8abMn/yOcvkDs=</DigestValue>
      </Reference>
      <Reference URI="/xl/worksheets/sheet3.xml?ContentType=application/vnd.openxmlformats-officedocument.spreadsheetml.worksheet+xml">
        <DigestMethod Algorithm="http://www.w3.org/2001/04/xmlenc#sha256"/>
        <DigestValue>9M5eHHz2Z0dni1rHr2zmT2GZeo/Rke2y1XKGm1YeeZQ=</DigestValue>
      </Reference>
      <Reference URI="/xl/worksheets/sheet4.xml?ContentType=application/vnd.openxmlformats-officedocument.spreadsheetml.worksheet+xml">
        <DigestMethod Algorithm="http://www.w3.org/2001/04/xmlenc#sha256"/>
        <DigestValue>QxTtR7NWl+tbRZLdy9HcMf1i/l7XC6SX1783Dlytgrg=</DigestValue>
      </Reference>
      <Reference URI="/xl/worksheets/sheet5.xml?ContentType=application/vnd.openxmlformats-officedocument.spreadsheetml.worksheet+xml">
        <DigestMethod Algorithm="http://www.w3.org/2001/04/xmlenc#sha256"/>
        <DigestValue>QeEKBq89ztYYF5xmKVDcNelABQmAJlAXEWDqdy9R9J8=</DigestValue>
      </Reference>
    </Manifest>
    <SignatureProperties>
      <SignatureProperty Id="idSignatureTime" Target="#idPackageSignature">
        <mdssi:SignatureTime xmlns:mdssi="http://schemas.openxmlformats.org/package/2006/digital-signature">
          <mdssi:Format>YYYY-MM-DDThh:mm:ssTZD</mdssi:Format>
          <mdssi:Value>2026-03-29T01:13:13Z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2026-03-29T01:13:13Z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hbsdVd3wJy5ajbgO6+aTJoTgBhR2tT1yCExg4gd4FkA=</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NUawJHygBmL6s0WWVu52mF0HZURUNHJE6DUNnmu5Xns=</DigestValue>
    </Reference>
  </SignedInfo>
  <SignatureValue>C2wSjktoYmkTlqYheozOlvNJJrf5L4flnQNmSaQ2m7NKuEKUmvssdNLjtM+ZEHVPcGfPc0gbp4+0
+g+sREe/u7Lj8jFSkQx043ARvavyFSOU5xha07MRiu5JT3Rr/EwS6/+UkLcSah32BW/AD8heT5g4
KS3JTSEl6RIUb66j6pFUSrHaEDVlkFGOTdmfSu7Qe6MVHM+Eze4vtRxiwxyjXigrrmwUNECZ2r6c
yS7qXA5qI1rguK+98eb56qqnILyFZUcOf7pCBqCZ3qKv3xn/gKJmL/IgPDUkcTnrxfyAP6/cCIo8
gr8MB4Fg4RtR6RPDthhJTAuCdAWS9OUbimQewA==</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tYkAc892j7R7o0LCBjLQcTzVvVJ086UMWjLYv26OSjo=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cXsaP4x/LpsZdMMtKEHQ8yZx4SC1uMvoojH4zowk3eA=</DigestValue>
      </Reference>
      <Reference URI="/xl/styles.xml?ContentType=application/vnd.openxmlformats-officedocument.spreadsheetml.styles+xml">
        <DigestMethod Algorithm="http://www.w3.org/2001/04/xmlenc#sha256"/>
        <DigestValue>D0qssXmrQjrTrs9TBuAyQ4fMfMpUWj/r1WCnisss0J8=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b2sUK+X3rF9G3Vyx+i8yPDX01PeDVYzDNrgNOEEGniA=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kbTCpFF4jQ8S4lRxu/3Jp5mP+Lu3aHuz8zu7hlLMDkA=</DigestValue>
      </Reference>
      <Reference URI="/xl/worksheets/sheet2.xml?ContentType=application/vnd.openxmlformats-officedocument.spreadsheetml.worksheet+xml">
        <DigestMethod Algorithm="http://www.w3.org/2001/04/xmlenc#sha256"/>
        <DigestValue>sFmOPY1V52RKLroDsI4XXsYRIpKgpI8abMn/yOcvkDs=</DigestValue>
      </Reference>
      <Reference URI="/xl/worksheets/sheet3.xml?ContentType=application/vnd.openxmlformats-officedocument.spreadsheetml.worksheet+xml">
        <DigestMethod Algorithm="http://www.w3.org/2001/04/xmlenc#sha256"/>
        <DigestValue>9M5eHHz2Z0dni1rHr2zmT2GZeo/Rke2y1XKGm1YeeZQ=</DigestValue>
      </Reference>
      <Reference URI="/xl/worksheets/sheet4.xml?ContentType=application/vnd.openxmlformats-officedocument.spreadsheetml.worksheet+xml">
        <DigestMethod Algorithm="http://www.w3.org/2001/04/xmlenc#sha256"/>
        <DigestValue>QxTtR7NWl+tbRZLdy9HcMf1i/l7XC6SX1783Dlytgrg=</DigestValue>
      </Reference>
      <Reference URI="/xl/worksheets/sheet5.xml?ContentType=application/vnd.openxmlformats-officedocument.spreadsheetml.worksheet+xml">
        <DigestMethod Algorithm="http://www.w3.org/2001/04/xmlenc#sha256"/>
        <DigestValue>QeEKBq89ztYYF5xmKVDcNelABQmAJlAXEWDqdy9R9J8=</DigestValue>
      </Reference>
    </Manifest>
    <SignatureProperties>
      <SignatureProperty Id="idSignatureTime" Target="#idPackageSignature">
        <mdssi:SignatureTime xmlns:mdssi="http://schemas.openxmlformats.org/package/2006/digital-signature">
          <mdssi:Format>YYYY-MM-DDThh:mm:ssTZD</mdssi:Format>
          <mdssi:Value>2026-03-30T00:35:39Z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2026-03-30T00:35:39Z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4lOFbbYRAue5ASMjG97Q9zAfFIvCtHDvTICeoi0DOTs=</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D37KO1E7bPfDMHfzdxhi6FIafir7QyIT/7EH4HaecMU=</DigestValue>
    </Reference>
  </SignedInfo>
  <SignatureValue>DItd+0s3ebM51FDMScg+Jdzvi4tSXWn764VMm4acCxoJ0SyRUnbDRd5w57FDoe+6lgAyCaEKYh9/
0+X50di8OxbhWWTlBE/un3u2pvzGwzDudBumim2f5MNU7WsEJNGAB5JrAmeJ+LoYrMTBaOIYSMra
J4mu+5EAnbz89o3kSeam6eSvBYw2fhypqznhGcpSQBFKgIUCisFTqnUt4uRM1eNrye4wVKbbOQhs
G0Pu+2tAZDITh25IoybghI+qjVJzjwjmGqEH2cOC0B47yFXCoU78kWNnvwzoSyKaXXbVPxt52oq0
wxC+yedoo1/OKRhKBmGckc+kdUTFFlxhAzhdzw==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tYkAc892j7R7o0LCBjLQcTzVvVJ086UMWjLYv26OSjo=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cXsaP4x/LpsZdMMtKEHQ8yZx4SC1uMvoojH4zowk3eA=</DigestValue>
      </Reference>
      <Reference URI="/xl/styles.xml?ContentType=application/vnd.openxmlformats-officedocument.spreadsheetml.styles+xml">
        <DigestMethod Algorithm="http://www.w3.org/2001/04/xmlenc#sha256"/>
        <DigestValue>D0qssXmrQjrTrs9TBuAyQ4fMfMpUWj/r1WCnisss0J8=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b2sUK+X3rF9G3Vyx+i8yPDX01PeDVYzDNrgNOEEGniA=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kbTCpFF4jQ8S4lRxu/3Jp5mP+Lu3aHuz8zu7hlLMDkA=</DigestValue>
      </Reference>
      <Reference URI="/xl/worksheets/sheet2.xml?ContentType=application/vnd.openxmlformats-officedocument.spreadsheetml.worksheet+xml">
        <DigestMethod Algorithm="http://www.w3.org/2001/04/xmlenc#sha256"/>
        <DigestValue>sFmOPY1V52RKLroDsI4XXsYRIpKgpI8abMn/yOcvkDs=</DigestValue>
      </Reference>
      <Reference URI="/xl/worksheets/sheet3.xml?ContentType=application/vnd.openxmlformats-officedocument.spreadsheetml.worksheet+xml">
        <DigestMethod Algorithm="http://www.w3.org/2001/04/xmlenc#sha256"/>
        <DigestValue>9M5eHHz2Z0dni1rHr2zmT2GZeo/Rke2y1XKGm1YeeZQ=</DigestValue>
      </Reference>
      <Reference URI="/xl/worksheets/sheet4.xml?ContentType=application/vnd.openxmlformats-officedocument.spreadsheetml.worksheet+xml">
        <DigestMethod Algorithm="http://www.w3.org/2001/04/xmlenc#sha256"/>
        <DigestValue>QxTtR7NWl+tbRZLdy9HcMf1i/l7XC6SX1783Dlytgrg=</DigestValue>
      </Reference>
      <Reference URI="/xl/worksheets/sheet5.xml?ContentType=application/vnd.openxmlformats-officedocument.spreadsheetml.worksheet+xml">
        <DigestMethod Algorithm="http://www.w3.org/2001/04/xmlenc#sha256"/>
        <DigestValue>QeEKBq89ztYYF5xmKVDcNelABQmAJlAXEWDqdy9R9J8=</DigestValue>
      </Reference>
    </Manifest>
    <SignatureProperties>
      <SignatureProperty Id="idSignatureTime" Target="#idPackageSignature">
        <mdssi:SignatureTime xmlns:mdssi="http://schemas.openxmlformats.org/package/2006/digital-signature">
          <mdssi:Format>YYYY-MM-DDThh:mm:ssTZD</mdssi:Format>
          <mdssi:Value>2026-03-31T00:04:49Z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2026-03-31T00:04:49Z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y+vP+oQnAWhtLSiekm+Bo7JlEJbF9hyc3hwUfCTxtSU=</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Srz12EtUC7mSaAJVUDefCrJDIujSgYxbOiTJSnBT5ew=</DigestValue>
    </Reference>
  </SignedInfo>
  <SignatureValue>yCdfkzXiu5E40kLGyVR4U5Q//A6VF4TsY3HWeV3mMAw10pgS09j1Ocsewo2GuXy00r2rUCKGM4eZ
T6xLPE/rplmkWaP/a/+stoWIKhhK261/UQ2r4p7RK+LfUJeceJdk82BZPql95R0h/oZ3qym/wr2v
Bpeck/saQKDlHolZcRoWJAe5PFc2vqeTXQ2miu7ifiG2U0z/uLYbg7LSnP2FwK+Izo8k18yGi3Xh
FqCyzh8ASY4T/G96w0UM4SEUODDUh4L9Yh7shYDgNAGXjsfDPLcwzAonbn9ZxRswI/X58dAKbhfU
NsyewP6xYG5L3LSardNl0bkbtrN2gf01lxdRcQ==</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tYkAc892j7R7o0LCBjLQcTzVvVJ086UMWjLYv26OSjo=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cXsaP4x/LpsZdMMtKEHQ8yZx4SC1uMvoojH4zowk3eA=</DigestValue>
      </Reference>
      <Reference URI="/xl/styles.xml?ContentType=application/vnd.openxmlformats-officedocument.spreadsheetml.styles+xml">
        <DigestMethod Algorithm="http://www.w3.org/2001/04/xmlenc#sha256"/>
        <DigestValue>D0qssXmrQjrTrs9TBuAyQ4fMfMpUWj/r1WCnisss0J8=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b2sUK+X3rF9G3Vyx+i8yPDX01PeDVYzDNrgNOEEGniA=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kbTCpFF4jQ8S4lRxu/3Jp5mP+Lu3aHuz8zu7hlLMDkA=</DigestValue>
      </Reference>
      <Reference URI="/xl/worksheets/sheet2.xml?ContentType=application/vnd.openxmlformats-officedocument.spreadsheetml.worksheet+xml">
        <DigestMethod Algorithm="http://www.w3.org/2001/04/xmlenc#sha256"/>
        <DigestValue>sFmOPY1V52RKLroDsI4XXsYRIpKgpI8abMn/yOcvkDs=</DigestValue>
      </Reference>
      <Reference URI="/xl/worksheets/sheet3.xml?ContentType=application/vnd.openxmlformats-officedocument.spreadsheetml.worksheet+xml">
        <DigestMethod Algorithm="http://www.w3.org/2001/04/xmlenc#sha256"/>
        <DigestValue>9M5eHHz2Z0dni1rHr2zmT2GZeo/Rke2y1XKGm1YeeZQ=</DigestValue>
      </Reference>
      <Reference URI="/xl/worksheets/sheet4.xml?ContentType=application/vnd.openxmlformats-officedocument.spreadsheetml.worksheet+xml">
        <DigestMethod Algorithm="http://www.w3.org/2001/04/xmlenc#sha256"/>
        <DigestValue>QxTtR7NWl+tbRZLdy9HcMf1i/l7XC6SX1783Dlytgrg=</DigestValue>
      </Reference>
      <Reference URI="/xl/worksheets/sheet5.xml?ContentType=application/vnd.openxmlformats-officedocument.spreadsheetml.worksheet+xml">
        <DigestMethod Algorithm="http://www.w3.org/2001/04/xmlenc#sha256"/>
        <DigestValue>QeEKBq89ztYYF5xmKVDcNelABQmAJlAXEWDqdy9R9J8=</DigestValue>
      </Reference>
    </Manifest>
    <SignatureProperties>
      <SignatureProperty Id="idSignatureTime" Target="#idPackageSignature">
        <mdssi:SignatureTime xmlns:mdssi="http://schemas.openxmlformats.org/package/2006/digital-signature">
          <mdssi:Format>YYYY-MM-DDThh:mm:ssTZD</mdssi:Format>
          <mdssi:Value>2026-03-31T12:10:46Z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2026-03-31T12:10:46Z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75DF172B-9A19-4D82-B1DE-977DFBAD9CB6}">
  <ds:schemaRefs>
    <ds:schemaRef ds:uri="http://schemas.microsoft.com/sharepoint/v3/contenttype/forms"/>
  </ds:schemaRefs>
</ds:datastoreItem>
</file>

<file path=customXml/itemProps2.xml><?xml version="1.0" encoding="utf-8"?>
<ds:datastoreItem xmlns:ds="http://schemas.openxmlformats.org/officeDocument/2006/customXml" ds:itemID="{CBE08F81-B5AB-46DA-8F64-DD158B66361B}"/>
</file>

<file path=customXml/itemProps3.xml><?xml version="1.0" encoding="utf-8"?>
<ds:datastoreItem xmlns:ds="http://schemas.openxmlformats.org/officeDocument/2006/customXml" ds:itemID="{6FC5317F-3733-4605-8FD8-DD2909DCEABA}">
  <ds:schemaRefs>
    <ds:schemaRef ds:uri="e22f4d1c-4a35-40b6-96d5-1a9c7e49af38"/>
    <ds:schemaRef ds:uri="http://schemas.microsoft.com/office/infopath/2007/PartnerControls"/>
    <ds:schemaRef ds:uri="http://purl.org/dc/elements/1.1/"/>
    <ds:schemaRef ds:uri="http://purl.org/dc/terms/"/>
    <ds:schemaRef ds:uri="50cd21ce-157e-4cef-a9e1-719e8f6c805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2026-03-29T01:13:01Z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