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sigs" ContentType="application/vnd.openxmlformats-package.digital-signature-origin"/>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_xmlsignatures/sig1.xml" ContentType="application/vnd.openxmlformats-package.digital-signature-xmlsignature+xml"/>
  <Override PartName="/_xmlsignatures/sig2.xml" ContentType="application/vnd.openxmlformats-package.digital-signature-xmlsignature+xml"/>
  <Override PartName="/_xmlsignatures/sig3.xml" ContentType="application/vnd.openxmlformats-package.digital-signature-xmlsignature+xml"/>
  <Override PartName="/_xmlsignatures/sig4.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digital-signature/origin" Target="_xmlsignatures/origin.sigs"/><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filterPrivacy="1"/>
  <xr:revisionPtr revIDLastSave="0" documentId="13_ncr:201_{078BCD8E-F488-4913-AFEC-B9951AA02288}" xr6:coauthVersionLast="47" xr6:coauthVersionMax="47" xr10:uidLastSave="{00000000-0000-0000-0000-000000000000}"/>
  <bookViews>
    <workbookView xWindow="-28920" yWindow="-75" windowWidth="29040" windowHeight="15720" tabRatio="568" xr2:uid="{00000000-000D-0000-FFFF-FFFF00000000}"/>
  </bookViews>
  <sheets>
    <sheet name="EAN" sheetId="23" r:id="rId1"/>
    <sheet name="EIE" sheetId="24" r:id="rId2"/>
    <sheet name="EVA" sheetId="25" r:id="rId3"/>
    <sheet name="EFE" sheetId="26" r:id="rId4"/>
    <sheet name="NOTAS" sheetId="27"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193" i="27" l="1"/>
  <c r="D193" i="27"/>
  <c r="D174" i="27"/>
  <c r="E174" i="27"/>
  <c r="I158" i="27"/>
  <c r="H158" i="27"/>
  <c r="G158" i="27"/>
  <c r="G145" i="27"/>
  <c r="C224" i="27" l="1"/>
  <c r="D230" i="27"/>
  <c r="C230" i="27"/>
  <c r="D182" i="27"/>
  <c r="C182" i="27"/>
  <c r="H142" i="27" l="1"/>
  <c r="I142" i="27" l="1"/>
  <c r="I145" i="27" s="1"/>
  <c r="H145" i="27"/>
  <c r="E72" i="27"/>
  <c r="F72" i="27" s="1"/>
  <c r="D86" i="27" l="1"/>
  <c r="C84" i="27"/>
  <c r="E12" i="25" l="1"/>
  <c r="E11" i="25"/>
  <c r="E10" i="25"/>
  <c r="E9" i="25"/>
  <c r="D15" i="23"/>
  <c r="C15" i="23"/>
  <c r="D21" i="23" l="1"/>
  <c r="C21" i="23"/>
  <c r="C22" i="23" s="1"/>
  <c r="C24" i="23" s="1"/>
  <c r="D130" i="27" l="1"/>
  <c r="C130" i="27"/>
  <c r="E98" i="27" l="1"/>
  <c r="D98" i="27"/>
  <c r="D165" i="27" l="1"/>
  <c r="C165" i="27"/>
  <c r="C209" i="27"/>
  <c r="D209" i="27"/>
  <c r="D78" i="27" l="1"/>
  <c r="D74" i="27"/>
  <c r="B4" i="24"/>
  <c r="C19" i="26" l="1"/>
  <c r="D216" i="27" l="1"/>
  <c r="C216" i="27"/>
  <c r="D224" i="27"/>
  <c r="C26" i="26"/>
  <c r="C29" i="26" s="1"/>
  <c r="D26" i="26"/>
  <c r="F74" i="27" l="1"/>
  <c r="D11" i="24"/>
  <c r="C11" i="24"/>
  <c r="B4" i="26" l="1"/>
  <c r="D79" i="27" l="1"/>
  <c r="D19" i="26" l="1"/>
  <c r="D29" i="26" s="1"/>
  <c r="D19" i="24"/>
  <c r="D22" i="23"/>
  <c r="D24" i="23" s="1"/>
  <c r="F78" i="27" l="1"/>
  <c r="D20" i="24"/>
  <c r="C19" i="24" l="1"/>
  <c r="E94" i="27" l="1"/>
  <c r="D94" i="27"/>
  <c r="D7" i="26" l="1"/>
  <c r="B150" i="27" s="1"/>
  <c r="D200" i="27"/>
  <c r="D125" i="27"/>
  <c r="C200" i="27" l="1"/>
  <c r="C125" i="27"/>
  <c r="C20" i="24" l="1"/>
  <c r="E14" i="25" s="1"/>
  <c r="C7" i="26" l="1"/>
  <c r="B135" i="27" s="1"/>
</calcChain>
</file>

<file path=xl/sharedStrings.xml><?xml version="1.0" encoding="utf-8"?>
<sst xmlns="http://schemas.openxmlformats.org/spreadsheetml/2006/main" count="277" uniqueCount="192">
  <si>
    <t>ACTIVO</t>
  </si>
  <si>
    <t>TOTAL ACTIVO BRUTO</t>
  </si>
  <si>
    <t>PASIVO</t>
  </si>
  <si>
    <t xml:space="preserve">TOTAL ACTIVO NETO </t>
  </si>
  <si>
    <t>CUOTAS PARTES EN CIRCULACIÓN</t>
  </si>
  <si>
    <t xml:space="preserve">VALOR CUOTA PARTE AL CIERRE </t>
  </si>
  <si>
    <t>INGRESO</t>
  </si>
  <si>
    <t>TOTAL INGRESOS</t>
  </si>
  <si>
    <t>EGRESOS</t>
  </si>
  <si>
    <t>Comisión por Administración</t>
  </si>
  <si>
    <t>TOTAL EGRESOS</t>
  </si>
  <si>
    <t>RESULTADO DEL EJERCICIO</t>
  </si>
  <si>
    <t>CUENTA</t>
  </si>
  <si>
    <t>APORTANTES</t>
  </si>
  <si>
    <t>RESULTADO</t>
  </si>
  <si>
    <t>SALDO AL INICIO</t>
  </si>
  <si>
    <t>Suscripciones</t>
  </si>
  <si>
    <t>Resultado del período</t>
  </si>
  <si>
    <t>SALDO AL FINAL DEL PERÍODO</t>
  </si>
  <si>
    <t>CONCEPTO</t>
  </si>
  <si>
    <t>Causas de las variaciones del efectivo</t>
  </si>
  <si>
    <t>Actividades Operativas</t>
  </si>
  <si>
    <t>Cambios en activos y pasivos operativos</t>
  </si>
  <si>
    <t>Flujo neto de efectivo generado por actividades operativas</t>
  </si>
  <si>
    <t>Actividades de financiación</t>
  </si>
  <si>
    <t>Flujo neto de efectivo generado por (utilizado) en actividades de financiación</t>
  </si>
  <si>
    <t>Saldo Final de efectivo</t>
  </si>
  <si>
    <t>Efectivo al inicio del periodo</t>
  </si>
  <si>
    <t>Comisiones pagadas</t>
  </si>
  <si>
    <t>Instrumento</t>
  </si>
  <si>
    <t>Sector</t>
  </si>
  <si>
    <t>País</t>
  </si>
  <si>
    <t>Fecha
Compra</t>
  </si>
  <si>
    <t>Moneda</t>
  </si>
  <si>
    <t>Monto</t>
  </si>
  <si>
    <t>Val. Compra</t>
  </si>
  <si>
    <t>Val. Contable</t>
  </si>
  <si>
    <t>TOTAL PASIVO</t>
  </si>
  <si>
    <t>ESTADO DEL ACTIVO NETO</t>
  </si>
  <si>
    <t>ESTADO DE INGRESOS Y EGRESOS</t>
  </si>
  <si>
    <t>ESTADO DE VARIACIÓN DEL ACTIVO NETO</t>
  </si>
  <si>
    <t>ESTADO DE FLUJO DE EFECTIVO</t>
  </si>
  <si>
    <t>NOTAS A LOS ESTADOS FINANCIEROS</t>
  </si>
  <si>
    <t>1) Información Básica del Fondo</t>
  </si>
  <si>
    <t>2) Información sobre la Administradora</t>
  </si>
  <si>
    <t xml:space="preserve">    2.1) Información General</t>
  </si>
  <si>
    <t>COMPOSICION DE LAS INVERSIONES DEL FONDO</t>
  </si>
  <si>
    <t>En USD.</t>
  </si>
  <si>
    <t>(DOLARES)</t>
  </si>
  <si>
    <t>FONDO DE INVERSIÓN NAVES INDUSTRIALES</t>
  </si>
  <si>
    <t>ÍNDICE</t>
  </si>
  <si>
    <t xml:space="preserve">    2.2) Entidad encargada de la Custodia</t>
  </si>
  <si>
    <t>3) Criterios Contables Aplicados</t>
  </si>
  <si>
    <t>Tipo de cambio comprador</t>
  </si>
  <si>
    <t xml:space="preserve">Tipo de cambio vendedor       </t>
  </si>
  <si>
    <t>DETALLE</t>
  </si>
  <si>
    <t>MONEDA EXTRANJERA</t>
  </si>
  <si>
    <t>CAMBIO VIGENTE</t>
  </si>
  <si>
    <t>CLASE</t>
  </si>
  <si>
    <t>MONTO</t>
  </si>
  <si>
    <t>ACTIVOS</t>
  </si>
  <si>
    <t>USD</t>
  </si>
  <si>
    <t>PASIVOS</t>
  </si>
  <si>
    <t>Concepto</t>
  </si>
  <si>
    <t>TOTAL</t>
  </si>
  <si>
    <t>MES</t>
  </si>
  <si>
    <t>VALOR CUOTA</t>
  </si>
  <si>
    <t>PATRIMONIO NETO DEL FONDO</t>
  </si>
  <si>
    <t>N° DE PARTICIPES</t>
  </si>
  <si>
    <t>4) Composición de las Cuentas</t>
  </si>
  <si>
    <t>CUENTAS</t>
  </si>
  <si>
    <t>1er. TRIMESTRE</t>
  </si>
  <si>
    <t>Inmueble</t>
  </si>
  <si>
    <t>Inmobiliario</t>
  </si>
  <si>
    <t>Paraguay</t>
  </si>
  <si>
    <t>TOTAL GENERAL</t>
  </si>
  <si>
    <t>Pago de Rendimientos</t>
  </si>
  <si>
    <t>OTROS EGRESOS</t>
  </si>
  <si>
    <t>Detalle</t>
  </si>
  <si>
    <t>TOTAL ACTIVO</t>
  </si>
  <si>
    <t>POSICIÓN NETA</t>
  </si>
  <si>
    <t>Otras Comisiones</t>
  </si>
  <si>
    <t>Préstamo Banco Local</t>
  </si>
  <si>
    <r>
      <rPr>
        <sz val="11"/>
        <rFont val="Gantari"/>
      </rPr>
      <t>Banco GNB Paraguay</t>
    </r>
  </si>
  <si>
    <t>LA ADMINISTRADORA será responsable de la administración del FONDO DE INVERSIÓN NAVES INDUSTRIALES, que en adelante se denominará FONDO NAVES, registrado en la Comisión Nacional de Valores de conformidad con la Resolución N.º 19E/20 de fecha 02/07/2020, el cual se regirá por el REGLAMENTO INTERNO, aprobado por Resolución 19E/20 de fecha 02/07/2020. El objeto del FONDO NAVES será invertir en la construcción de galpones industriales. Está dirigido a personas físicas y jurídicas. El riesgo del inversionista estará determinado por la naturaleza de los activos del FONDO NAVES, de acuerdo con lo expuesto en la política de inversiones.</t>
  </si>
  <si>
    <r>
      <t>PARAGUAY FUNDS ADMINISTRADORA DE FONDOS MUTUOS S.A. ha sido constituida por Escritura Pública N.º 41, de fecha 20 de octubre de 2006, pasada ante la Esc. Karen Alice Notario Frutos, en la que constan su denominación, domicilio, duración, objeto, formas de administración y demás requisitos legales para su funcionamiento, inscripta en la Dirección General de los Registros Públicos en la Sección Personas Jurídicas y Asociaciones bajo el N.º 212, folio 2859, Serie “D”, en fecha 19 de febrero de 2007; y en el registro Público de Comercio, bajo el N.º 112, Serie “E”, folio 873 y siguientes, Sección Contratos, en fecha 19 de febrero de 2007. Posteriormente complementada por Escritura Pública N.º 3 de fecha 11 de enero de 2007, autorizada por la N. P. Karen Alice Notario Frutos, de cuyo testimonio se tomó razón en la Dirección General de los Registros Públicos, Sección Personas Jurídicas y Asociaciones, bajo el N.º 23, al folio 2872, Serie “D”, y en el Registro Público de Comercio, bajo el N.º 113, Serie “E”, al folio 886 y siguientes, Sección Contratos, ambas del 19 de febrero de 2007. Y por Escritura Pública Complementaria N.º 125, de fecha 24 de julio de 2008, pasada ante el Esc. Martín José Troche Robbiani, inscripta en la Dirección General de los Registros Públicos en la Sección Personas Jurídicas y Asociaciones bajo el N.º 355, folio 4420 y siguientes, Serie ”B”; y en el registro Público de Comercio, bajo el N.º 534, Serie “D”, folio 5488, Sección Contratos, en fecha 24/07/2008. Por Escritura Pública N.º 489 de fecha 29/07/2013 y Escritura Pública Complementaria N.º 984 de fecha 07/11/2013, pasada ante el Esc. Luis Enrique Peroni Giralt, se ha formalizado la Protocolización de las Actas de Asambleas Generales Extraordinaria de accionistas N.º 11/2012 de fecha 18/10/2012 y culminada luego del cuarto intermedio según Acta N.º 12/2012 de fecha 15/11/2012 en la que se modificó la denominación social por CADIEM Administradora de Fondos Mutuos S.A.</t>
    </r>
    <r>
      <rPr>
        <b/>
        <sz val="11"/>
        <color theme="1"/>
        <rFont val="Gantari"/>
      </rPr>
      <t xml:space="preserve"> </t>
    </r>
    <r>
      <rPr>
        <sz val="11"/>
        <color theme="1"/>
        <rFont val="Gantari"/>
      </rPr>
      <t>y se modificaron sus estatutos sociales y la Asamblea General Ordinaria N.º 13/2013 de fecha 30/04/2013, la cual pasó a cuarto intermedio y prosiguió según Acta N.º 14/2013 de fecha 30/05/2013; inscriptas en la Dirección Gral. de Registros Públicos en el Registro de Personas Jurídicas y Asociaciones bajo el N.º 1399 folio 14709 y siguientes, Serie E, en fecha 27/11/2013; y en el Registro Público de Comercio, Reg. de Contratos, bajo el N.º 366, al folio 2825 y siguientes, Serie H, en fecha 27/11/2013. Por Escritura Pública N.º 1227 de fecha 28/12/2016, pasada ante el Esc. Luis Enrique Peroni Giralt, se ha formalizado la Protocolización de las Actas de Asambleas Generales Extraordinaria de accionistas N.º 17/2016 de fecha 30/03/2016 en la que se modificó la denominación social por CADIEM Administradora de Fondos Patrimoniales de Inversión S.A. y se modificaron sus estatutos sociales; inscriptas en la Dirección Gral. de Registros Públicos en el Registro de Personas Jurídicas y Asociaciones bajo el N.º 1 folio 01 y siguientes, Serie Comercial, en fecha 02/02/2017; y en el Registro Público de Comercio, Reg. de Contratos, bajo el N.º 01, al folio 1 al 20, Serie Comercial, en fecha 02/02/2017.</t>
    </r>
  </si>
  <si>
    <t>Garantía de Alquiler</t>
  </si>
  <si>
    <t>Comisión por Administración.</t>
  </si>
  <si>
    <t>Ingresos a Realizar</t>
  </si>
  <si>
    <t>Comité de Vigilancia</t>
  </si>
  <si>
    <t>Ingresos Operativos</t>
  </si>
  <si>
    <t>Proveedores</t>
  </si>
  <si>
    <t>Aumento en Inversiones / Bienes</t>
  </si>
  <si>
    <t>Anticipo Financiero</t>
  </si>
  <si>
    <t>Compra de Instrumentos</t>
  </si>
  <si>
    <t>Aumento (Disminución) en Otros Pasivos</t>
  </si>
  <si>
    <t>c) Gastos Operacionales y comisión de la Sociedad Administradora:</t>
  </si>
  <si>
    <t>2do. TRIMESTRE</t>
  </si>
  <si>
    <t>ENERO</t>
  </si>
  <si>
    <t>FEBRERO</t>
  </si>
  <si>
    <t>MARZO</t>
  </si>
  <si>
    <t>ABRIL</t>
  </si>
  <si>
    <t>MAYO</t>
  </si>
  <si>
    <t>JUNIO</t>
  </si>
  <si>
    <t>Tipo de cambio BCP</t>
  </si>
  <si>
    <t>Alquiler de Naves</t>
  </si>
  <si>
    <t>Amortizacion</t>
  </si>
  <si>
    <t>Impuestos Inmobiliarios</t>
  </si>
  <si>
    <t>Deuda Financiera</t>
  </si>
  <si>
    <t>JULIO</t>
  </si>
  <si>
    <t>AGOSTO</t>
  </si>
  <si>
    <t>SETIEMBRE</t>
  </si>
  <si>
    <t>3er. TRIMESTRE</t>
  </si>
  <si>
    <t>Zeta Banco S.A.E.C.A</t>
  </si>
  <si>
    <t>Garantia de Buena Ejecucion</t>
  </si>
  <si>
    <t>Correspondiente al 31/12/2025 con cifras comparativas al 31/12/2024</t>
  </si>
  <si>
    <t>Tipo de cambio único</t>
  </si>
  <si>
    <t xml:space="preserve">El período que cubre los Estados Contables es del 01 de enero al 31 de diciembre del 2025 de forma comparativa con el mismo periodo del año anterior. </t>
  </si>
  <si>
    <t>4to. TRIMESTRE</t>
  </si>
  <si>
    <t>OCTUBRE</t>
  </si>
  <si>
    <t>NOVIEMBRE</t>
  </si>
  <si>
    <t>DICIEMBRE</t>
  </si>
  <si>
    <t>SALDO AL 31/12/2025</t>
  </si>
  <si>
    <t>Clientes - Marseg S.A</t>
  </si>
  <si>
    <t>Nave SL</t>
  </si>
  <si>
    <t>TOTAL 31/12/2025</t>
  </si>
  <si>
    <t>Interés por Préstamo</t>
  </si>
  <si>
    <t>Banco GNB - Caja de Ahorro</t>
  </si>
  <si>
    <r>
      <t xml:space="preserve">    </t>
    </r>
    <r>
      <rPr>
        <b/>
        <sz val="11"/>
        <color theme="1"/>
        <rFont val="Gantari"/>
      </rPr>
      <t xml:space="preserve">4.1) </t>
    </r>
    <r>
      <rPr>
        <b/>
        <u/>
        <sz val="11"/>
        <color theme="1"/>
        <rFont val="Gantari"/>
      </rPr>
      <t xml:space="preserve">Disponibilidades: </t>
    </r>
    <r>
      <rPr>
        <sz val="11"/>
        <color theme="1"/>
        <rFont val="Gantari"/>
      </rPr>
      <t>Esta cuenta está compuesta por los saldos mantenidos en cuentas bancarias al cierre del ejercicio.</t>
    </r>
  </si>
  <si>
    <t>Gastos Administrativos</t>
  </si>
  <si>
    <t>Acreedores Varios</t>
  </si>
  <si>
    <t>Intereses a Pagar</t>
  </si>
  <si>
    <t>(-) Intereses a Devengar</t>
  </si>
  <si>
    <t>Movimientos del Periodo:</t>
  </si>
  <si>
    <t>De conformidad con la normativa vigente, los valores negociables y demás instrumentos financieros del Fondo deben ser depositados y custodiados en una entidad habilitada para tal efecto, siendo la Caja de Valores y Custodia de Paraguay S.A. (CAVAPY) la encargada de la guarda, registro y administración de dichos instrumentos.
Al cierre del período, el Fondo no mantiene inversiones en instrumentos financieros sujetos a custodia en CAVAPY.</t>
  </si>
  <si>
    <t>Las transacciones en moneda extranjera son registradas en guaraníes a los tipos de cambio vigentes a la fecha de la transacción.
Para el reconocimiento de ingresos y gastos asociados a operaciones facturadas, el Fondo utiliza el tipo de cambio aplicado conforme a las disposiciones de la Dirección Nacional de Ingresos Tributarios (DNIT), el cual refleja el tipo de cambio de la transacción.
Por su parte, los activos y pasivos monetarios denominados en moneda extranjera son valuados al cierre de cada período utilizando el tipo de cambio de referencia publicado por el Banco Central del Paraguay (BCP), de conformidad con lo establecido en la Resolución N° 3/2024 del BCP.
Las diferencias de cambio resultantes son reconocidas en resultados del período.</t>
  </si>
  <si>
    <t>Los activos inmobiliarios del Fondo, que incluyen terrenos, construcciones en curso y costos asociados al desarrollo de proyectos, son reconocidos y medidos al costo.
El costo comprende el precio de adquisición del inmueble y todos los desembolsos directamente atribuibles al desarrollo, incluyendo costos de construcción, honorarios profesionales y otros gastos necesarios para dejar los activos en condiciones para su venta.
Dado que la intención del Fondo es la realización de estos activos mediante su venta en el curso normal de sus operaciones, los mismos no son clasificados como propiedades de inversión.
En consecuencia, dichos activos no son medidos a valor razonable, sino que se mantienen al costo, sujeto a evaluación de deterioro cuando existen indicios de que su valor en libros pudiera no ser recuperable.</t>
  </si>
  <si>
    <r>
      <t xml:space="preserve">a) Posición en Moneda Extranjera: </t>
    </r>
    <r>
      <rPr>
        <sz val="11"/>
        <color theme="1"/>
        <rFont val="Gantari"/>
      </rPr>
      <t>La moneda funcional del Fondo es el dólar estadounidense (USD), en función de la naturaleza de sus operaciones y la moneda predominante en la cual se generan y gestionan sus flujos de efectivo.
En consecuencia, se consideran como moneda extranjera aquellas transacciones y saldos denominados en guaraníes (PYG).
Al cierre del período, la posición en moneda extranjera del Fondo es la siguiente:</t>
    </r>
  </si>
  <si>
    <r>
      <t>d) Diferencia de Cambio en Moneda Extranjera:</t>
    </r>
    <r>
      <rPr>
        <sz val="10"/>
        <color theme="1"/>
        <rFont val="Gantari"/>
      </rPr>
      <t xml:space="preserve"> La diferencia de cambio en moneda extranjera refleja los efectos derivados de la actualización de activos y pasivos denominados en moneda distinta a la moneda funcional del Fondo.
La moneda funcional es el dólar estadounidense (USD), las partidas en guaraníes (PYG) son convertidas utilizando el tipo de cambio de cierre. Las fluctuaciones en el tipo de cambio entre periodos generan diferencias de cambio, las cuales son reconocidas en el estado de resultados.</t>
    </r>
  </si>
  <si>
    <t>Tipo de Cambio Actual</t>
  </si>
  <si>
    <t>Monto Ajustado Periodo Actual (USD)</t>
  </si>
  <si>
    <t>Ganancia por valuación de activos</t>
  </si>
  <si>
    <t>Diferencia Neta</t>
  </si>
  <si>
    <t>PYG</t>
  </si>
  <si>
    <t>Créditos Fiscales</t>
  </si>
  <si>
    <t>N/A</t>
  </si>
  <si>
    <t xml:space="preserve"> Durante el período, el Fondo no ha incurrido en gastos operacionales significativos distintos de la comisión de administración.
La Sociedad Administradora percibe una comisión por la gestión del Fondo, determinada conforme a lo establecido en el Reglamento de Gestión. Dicha comisión se calcula sobre activos, aplicando una tasa del 1,30%, y se reconoce en resultados en función de su devengamiento.
Al cierre del período, la comisión de la Sociedad Administradora asciende a:</t>
  </si>
  <si>
    <r>
      <t xml:space="preserve">_Información Estadística: </t>
    </r>
    <r>
      <rPr>
        <sz val="11"/>
        <color theme="1"/>
        <rFont val="Gantari"/>
      </rPr>
      <t>Durante el ejercicio, el Fondo ha continuado con el desarrollo y consolidación de sus inversiones, evidenciando un incremento sostenido en su patrimonio neto y en la cantidad de cuotapartistas.
Cabe destacar que, durante el período, el Fondo llevó adelante un proceso de ampliación de capital mediante la suscripción de nuevas cuotapartes, lo que generó un incremento significativo en el número de inversores y en el patrimonio administrado. Como consecuencia de ello, y dado que los ingresos generados por las inversiones no se incrementaron en igual proporción en el corto plazo, se produjo una disminución transitoria en el valor de la cuotaparte.
No obstante, dicha variación responde a un efecto dilutivo propio del proceso de ampliación de capital y no a un deterioro en la calidad o rendimiento de los activos subyacentes.
Asimismo, se prevé que la incorporación progresiva de nuevos proyectos, junto con la maduración de las inversiones en curso, contribuya a una mejora en la generación de ingresos del Fondo, permitiendo recomponer el valor de la cuotaparte en el mediano plazo.</t>
    </r>
  </si>
  <si>
    <t>%
De las Inversiones con Relac. al Activo del Fondo</t>
  </si>
  <si>
    <t>Anticipo Inmobiliario</t>
  </si>
  <si>
    <t>IVA Crédito</t>
  </si>
  <si>
    <r>
      <t>Disponibilidades</t>
    </r>
    <r>
      <rPr>
        <sz val="9"/>
        <color rgb="FF000000"/>
        <rFont val="Gantari"/>
      </rPr>
      <t xml:space="preserve"> </t>
    </r>
    <r>
      <rPr>
        <b/>
        <sz val="9"/>
        <color rgb="FF000000"/>
        <rFont val="Gantari"/>
      </rPr>
      <t>(Nota 4.1)</t>
    </r>
  </si>
  <si>
    <t>Intereses Fondo Mutuo</t>
  </si>
  <si>
    <r>
      <t>Comisión por Administración</t>
    </r>
    <r>
      <rPr>
        <sz val="9"/>
        <color theme="1"/>
        <rFont val="Gantari"/>
      </rPr>
      <t xml:space="preserve"> </t>
    </r>
    <r>
      <rPr>
        <b/>
        <sz val="9"/>
        <color theme="1"/>
        <rFont val="Gantari"/>
      </rPr>
      <t>(Nota 3.C)</t>
    </r>
  </si>
  <si>
    <r>
      <t>Comisión por Gestión</t>
    </r>
    <r>
      <rPr>
        <sz val="9"/>
        <color theme="1"/>
        <rFont val="Gantari"/>
      </rPr>
      <t xml:space="preserve"> </t>
    </r>
    <r>
      <rPr>
        <b/>
        <sz val="9"/>
        <color theme="1"/>
        <rFont val="Gantari"/>
      </rPr>
      <t>(Nota 3.C)</t>
    </r>
  </si>
  <si>
    <t>Efecto de la variación del tipo de cambio</t>
  </si>
  <si>
    <t>Comisión por Colocación de Cuotas</t>
  </si>
  <si>
    <r>
      <t>Préstamo</t>
    </r>
    <r>
      <rPr>
        <sz val="9"/>
        <color rgb="FF000000"/>
        <rFont val="Gantari"/>
      </rPr>
      <t xml:space="preserve"> </t>
    </r>
    <r>
      <rPr>
        <b/>
        <sz val="9"/>
        <color rgb="FF000000"/>
        <rFont val="Gantari"/>
      </rPr>
      <t>(Nota 4.6)</t>
    </r>
  </si>
  <si>
    <r>
      <t>Comisiones a pagar a la administradora</t>
    </r>
    <r>
      <rPr>
        <sz val="9"/>
        <color rgb="FF000000"/>
        <rFont val="Gantari"/>
      </rPr>
      <t xml:space="preserve"> </t>
    </r>
    <r>
      <rPr>
        <b/>
        <sz val="9"/>
        <color rgb="FF000000"/>
        <rFont val="Gantari"/>
      </rPr>
      <t>(Nota 4.7)</t>
    </r>
  </si>
  <si>
    <r>
      <rPr>
        <sz val="11"/>
        <color rgb="FF000000"/>
        <rFont val="Gantari"/>
      </rPr>
      <t>Deuda Operativa</t>
    </r>
    <r>
      <rPr>
        <b/>
        <sz val="9"/>
        <color rgb="FF000000"/>
        <rFont val="Gantari"/>
      </rPr>
      <t xml:space="preserve"> (Nota 4.8)</t>
    </r>
  </si>
  <si>
    <r>
      <t>Acreedores por Operaciones</t>
    </r>
    <r>
      <rPr>
        <sz val="9"/>
        <color rgb="FF000000"/>
        <rFont val="Gantari"/>
      </rPr>
      <t xml:space="preserve"> </t>
    </r>
    <r>
      <rPr>
        <b/>
        <sz val="9"/>
        <color rgb="FF000000"/>
        <rFont val="Gantari"/>
      </rPr>
      <t>(Nota 4.9)</t>
    </r>
  </si>
  <si>
    <r>
      <t>Otros Ingresos</t>
    </r>
    <r>
      <rPr>
        <b/>
        <sz val="9"/>
        <color theme="1"/>
        <rFont val="Gantari"/>
      </rPr>
      <t xml:space="preserve"> (Nota 4.10)</t>
    </r>
  </si>
  <si>
    <r>
      <t xml:space="preserve">    </t>
    </r>
    <r>
      <rPr>
        <b/>
        <sz val="11"/>
        <color theme="1"/>
        <rFont val="Gantari"/>
      </rPr>
      <t xml:space="preserve">4.6) </t>
    </r>
    <r>
      <rPr>
        <b/>
        <u/>
        <sz val="11"/>
        <color theme="1"/>
        <rFont val="Gantari"/>
      </rPr>
      <t>Préstamo</t>
    </r>
    <r>
      <rPr>
        <u/>
        <sz val="11"/>
        <color theme="1"/>
        <rFont val="Gantari"/>
      </rPr>
      <t>:</t>
    </r>
    <r>
      <rPr>
        <sz val="11"/>
        <color theme="1"/>
        <rFont val="Gantari"/>
      </rPr>
      <t xml:space="preserve"> Esta cuenta está compuesta por las obligaciones contraídas con entidades financieras, correspondientes a préstamos obtenidos por el fondo, los cuales se encuentran registrados por el importe adeudado al cierre del ejercicio, incluyendo, cuando corresponda, los intereses devengados pendientes de pago.</t>
    </r>
  </si>
  <si>
    <r>
      <t xml:space="preserve">    </t>
    </r>
    <r>
      <rPr>
        <b/>
        <sz val="11"/>
        <color theme="1"/>
        <rFont val="Gantari"/>
      </rPr>
      <t xml:space="preserve">4.7) </t>
    </r>
    <r>
      <rPr>
        <b/>
        <u/>
        <sz val="11"/>
        <color theme="1"/>
        <rFont val="Gantari"/>
      </rPr>
      <t>Comisión a Pagar a la Administradora</t>
    </r>
    <r>
      <rPr>
        <u/>
        <sz val="11"/>
        <color theme="1"/>
        <rFont val="Gantari"/>
      </rPr>
      <t>:</t>
    </r>
    <r>
      <rPr>
        <sz val="11"/>
        <color theme="1"/>
        <rFont val="Gantari"/>
      </rPr>
      <t xml:space="preserve"> Esta compuesta por las comisiones de administración devengadas y pendientes de pago a la sociedad administradora al cierre del ejercicio.</t>
    </r>
  </si>
  <si>
    <r>
      <t xml:space="preserve">    </t>
    </r>
    <r>
      <rPr>
        <b/>
        <sz val="11"/>
        <color theme="1"/>
        <rFont val="Gantari"/>
      </rPr>
      <t xml:space="preserve">4.8) </t>
    </r>
    <r>
      <rPr>
        <b/>
        <u/>
        <sz val="11"/>
        <color theme="1"/>
        <rFont val="Gantari"/>
      </rPr>
      <t>Deuda Operativa:</t>
    </r>
    <r>
      <rPr>
        <u/>
        <sz val="11"/>
        <color theme="1"/>
        <rFont val="Gantari"/>
      </rPr>
      <t xml:space="preserve"> </t>
    </r>
    <r>
      <rPr>
        <sz val="11"/>
        <color theme="1"/>
        <rFont val="Gantari"/>
      </rPr>
      <t>Corresponde a obligaciones del Fondo por conceptos tales como garantías recibidas e importes cobrados por adelantado, que serán aplicados a resultados o cancelados conforme a las condiciones contractuales vigentes.</t>
    </r>
  </si>
  <si>
    <r>
      <t xml:space="preserve">    </t>
    </r>
    <r>
      <rPr>
        <b/>
        <sz val="11"/>
        <color theme="1"/>
        <rFont val="Gantari"/>
      </rPr>
      <t xml:space="preserve">4.9) </t>
    </r>
    <r>
      <rPr>
        <b/>
        <u/>
        <sz val="11"/>
        <color theme="1"/>
        <rFont val="Gantari"/>
      </rPr>
      <t>Acreedores por Operaciones</t>
    </r>
    <r>
      <rPr>
        <u/>
        <sz val="11"/>
        <color theme="1"/>
        <rFont val="Gantari"/>
      </rPr>
      <t xml:space="preserve">: </t>
    </r>
    <r>
      <rPr>
        <sz val="11"/>
        <color theme="1"/>
        <rFont val="Gantari"/>
      </rPr>
      <t>Esta cuenta está compuesta por las obligaciones pendientes de pago originadas en las operaciones propias del fondo, correspondientes a importes adeudados a terceros al cierre del ejercicio</t>
    </r>
  </si>
  <si>
    <r>
      <t>Otros Egresos</t>
    </r>
    <r>
      <rPr>
        <sz val="9"/>
        <color theme="1"/>
        <rFont val="Gantari"/>
      </rPr>
      <t xml:space="preserve"> </t>
    </r>
    <r>
      <rPr>
        <b/>
        <sz val="9"/>
        <color theme="1"/>
        <rFont val="Gantari"/>
      </rPr>
      <t>(Nota 4.10)</t>
    </r>
  </si>
  <si>
    <t>OTROS INGRESOS</t>
  </si>
  <si>
    <t>Interes Bancario Cta Cte</t>
  </si>
  <si>
    <r>
      <t xml:space="preserve">    </t>
    </r>
    <r>
      <rPr>
        <b/>
        <sz val="11"/>
        <color theme="1"/>
        <rFont val="Gantari"/>
      </rPr>
      <t xml:space="preserve">4.10) </t>
    </r>
    <r>
      <rPr>
        <b/>
        <u/>
        <sz val="11"/>
        <color theme="1"/>
        <rFont val="Gantari"/>
      </rPr>
      <t>Otros Ingresos / Otros Egresos</t>
    </r>
    <r>
      <rPr>
        <u/>
        <sz val="11"/>
        <color theme="1"/>
        <rFont val="Gantari"/>
      </rPr>
      <t>:</t>
    </r>
    <r>
      <rPr>
        <sz val="11"/>
        <color theme="1"/>
        <rFont val="Gantari"/>
      </rPr>
      <t>Incluye resultados no vinculados directamente a la operatoria principal del Fondo, tales como diferencias de cambio, intereses y otros gastos de carácter administrativo generados durante el ejercicio.</t>
    </r>
  </si>
  <si>
    <t>Intereses por Préstamo</t>
  </si>
  <si>
    <t>Las 4 Notas que acompañan son parte integrante de estos Estados Financieros</t>
  </si>
  <si>
    <t>Gastos Bancarios</t>
  </si>
  <si>
    <r>
      <rPr>
        <b/>
        <sz val="11"/>
        <rFont val="Gantari"/>
      </rPr>
      <t>Comparabilidad de la información financiera</t>
    </r>
    <r>
      <rPr>
        <sz val="11"/>
        <rFont val="Gantari"/>
      </rPr>
      <t xml:space="preserve">
Los estados financieros correspondientes al ejercicio terminado el 31 de diciembre de 2025 incluyen cifras comparativas del ejercicio 2024. Durante el presente período, el Fondo efectuó ciertos ajustes y reclasificaciones a las cifras previamente reportadas al cierre del ejercicio 2024, con el propósito de mejorar la presentación y consistencia de la información financiera, así como para adecuarlas a los criterios contables aplicados en el período actual. Dichas modificaciones no tienen impacto en el resultado neto ni en el patrimonio previamente informado, y han sido realizadas únicamente para efectos de presentación y comparabilidad. En consecuencia, las cifras comparativas han sido reexpresadas para reflejar estos cambios y permitir una adecuada interpretación de la evolución financiera del Fondo.</t>
    </r>
  </si>
  <si>
    <t>Cotos asociados a inversiones en proceso</t>
  </si>
  <si>
    <t>-</t>
  </si>
  <si>
    <t>Anticipos Proveedor</t>
  </si>
  <si>
    <t>Gastos pagados por adelantado</t>
  </si>
  <si>
    <r>
      <t xml:space="preserve">    </t>
    </r>
    <r>
      <rPr>
        <b/>
        <sz val="11"/>
        <color theme="1"/>
        <rFont val="Gantari"/>
      </rPr>
      <t xml:space="preserve">4.4) </t>
    </r>
    <r>
      <rPr>
        <b/>
        <u/>
        <sz val="11"/>
        <color theme="1"/>
        <rFont val="Gantari"/>
      </rPr>
      <t xml:space="preserve">Otros Créditos: </t>
    </r>
    <r>
      <rPr>
        <sz val="11"/>
        <color theme="1"/>
        <rFont val="Gantari"/>
      </rPr>
      <t>El rubro incluye, al cierre del ejercicio, saldos correspondientes principalmente a créditos fiscales por IVA asociados a la adquisición de inversiones inmobiliarias, cuya imputación definitiva se encuentra sujeta a la facturación total de las operaciones respectivas.
Asimismo, el rubro comprende gastos bancarios pagados por adelantado vinculados a financiamientos del Fondo, los cuales se devengan en resultados en función del plazo de maduración de las obligaciones asociadas.</t>
    </r>
  </si>
  <si>
    <r>
      <t>Inversiones</t>
    </r>
    <r>
      <rPr>
        <b/>
        <sz val="9"/>
        <color theme="1"/>
        <rFont val="Calibri Light"/>
        <family val="2"/>
        <scheme val="major"/>
      </rPr>
      <t xml:space="preserve"> (Nota 4.2)</t>
    </r>
  </si>
  <si>
    <r>
      <t>Cuentas a cobrar</t>
    </r>
    <r>
      <rPr>
        <sz val="9"/>
        <color rgb="FF000000"/>
        <rFont val="Gantari"/>
      </rPr>
      <t xml:space="preserve"> </t>
    </r>
    <r>
      <rPr>
        <b/>
        <sz val="9"/>
        <color rgb="FF000000"/>
        <rFont val="Gantari"/>
      </rPr>
      <t>(Nota 4.3)</t>
    </r>
  </si>
  <si>
    <r>
      <t>Otros Créditos</t>
    </r>
    <r>
      <rPr>
        <b/>
        <sz val="9"/>
        <color rgb="FF000000"/>
        <rFont val="Gantari"/>
      </rPr>
      <t xml:space="preserve"> (Nota 4.4)</t>
    </r>
  </si>
  <si>
    <r>
      <t>Cargos Diferidos</t>
    </r>
    <r>
      <rPr>
        <b/>
        <sz val="9"/>
        <color rgb="FF000000"/>
        <rFont val="Gantari"/>
      </rPr>
      <t xml:space="preserve"> (Nota 4.5)</t>
    </r>
  </si>
  <si>
    <r>
      <t>4.2) Inversiones:</t>
    </r>
    <r>
      <rPr>
        <sz val="11"/>
        <rFont val="Gantari"/>
      </rPr>
      <t xml:space="preserve"> Las inversiones del Fondo están compuestas principalmente por activos de naturaleza inmobiliaria, incluyendo la adquisición de terrenos y los costos asociados al desarrollo de proyectos en curso.
En virtud de la naturaleza de estas inversiones, no resultan aplicables ciertos campos de información requeridos para instrumentos financieros, tales como tasa de interés, fecha de vencimiento o emisor.
En consecuencia, el Fondo presenta la composición de sus inversiones adaptando el formato establecido en la normativa vigente, a efectos de reflejar adecuadamente la naturaleza económica de los activos.
Las inversiones son reconocidas y medidas al costo, el cual incluye el precio de adquisición del inmueble y todos los costos directamente atribuibles al desarrollo del proyecto.
La composición de las inversiones al cierre del período es la siguiente:</t>
    </r>
  </si>
  <si>
    <t xml:space="preserve"> </t>
  </si>
  <si>
    <r>
      <t xml:space="preserve">    </t>
    </r>
    <r>
      <rPr>
        <b/>
        <sz val="11"/>
        <color theme="1"/>
        <rFont val="Gantari"/>
      </rPr>
      <t xml:space="preserve">4.3) </t>
    </r>
    <r>
      <rPr>
        <b/>
        <u/>
        <sz val="11"/>
        <color theme="1"/>
        <rFont val="Gantari"/>
      </rPr>
      <t>Cuentas por Cobrar:</t>
    </r>
    <r>
      <rPr>
        <sz val="11"/>
        <color theme="1"/>
        <rFont val="Gantari"/>
      </rPr>
      <t xml:space="preserve"> Esta cuenta incluye los derechos exigibles a favor del fondo originados en operaciones propias de su actividad, pendientes de cobro al cierre del ejercicio.</t>
    </r>
  </si>
  <si>
    <r>
      <t xml:space="preserve">  </t>
    </r>
    <r>
      <rPr>
        <b/>
        <sz val="11"/>
        <color theme="1"/>
        <rFont val="Gantari"/>
      </rPr>
      <t xml:space="preserve"> 4.5) Cargos Diferidos:</t>
    </r>
    <r>
      <rPr>
        <sz val="11"/>
        <color theme="1"/>
        <rFont val="Gantari"/>
      </rPr>
      <t xml:space="preserve"> Durante el ejercicio, el Fondo ha reconocido determinados desembolsos asociados al desarrollo, estructuración y puesta en marcha de sus inversiones, los cuales, en función de su naturaleza y de los beneficios económicos futuros esperados, han sido activados como cargos diferidos.
Dichos conceptos corresponden principalmente a costos directamente atribuibles a la implementación de los proyectos de inversión, cuya recuperación se estima a través de los flujos de fondos futuros generados por los mismos.
Estos importes se reconocen como cargos diferidos y se imputan a resultados de forma sistemática a lo largo del plazo estimado de maduración de las inversiones, en línea con la generación de los beneficios económicos asociados.</t>
    </r>
  </si>
  <si>
    <t>Honorarios por Tasación</t>
  </si>
  <si>
    <t>Inmuble San Lorenzo</t>
  </si>
  <si>
    <t>Inmuble Limpio</t>
  </si>
  <si>
    <t>Inmuble Limpio 2</t>
  </si>
  <si>
    <t>Proyecto Limpio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</si>
</sst>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1" formatCode="_ * #,##0_ ;_ * \-#,##0_ ;_ * &quot;-&quot;_ ;_ @_ "/>
    <numFmt numFmtId="43" formatCode="_ * #,##0.00_ ;_ * \-#,##0.00_ ;_ * &quot;-&quot;??_ ;_ @_ "/>
    <numFmt numFmtId="164" formatCode="_-* #,##0_-;\-* #,##0_-;_-* &quot;-&quot;_-;_-@_-"/>
    <numFmt numFmtId="165" formatCode="_-* #,##0.00_-;\-* #,##0.00_-;_-* &quot;-&quot;??_-;_-@_-"/>
    <numFmt numFmtId="166" formatCode="_ * #,##0.000000_ ;_ * \-#,##0.000000_ ;_ * &quot;-&quot;_ ;_ @_ "/>
    <numFmt numFmtId="167" formatCode="_ * #,##0.00_ ;_ * \-#,##0.00_ ;_ * &quot;-&quot;_ ;_ @_ "/>
    <numFmt numFmtId="168" formatCode="_ * #,##0.000000_ ;_ * \-#,##0.000000_ ;_ * &quot;-&quot;??????_ ;_ @_ "/>
    <numFmt numFmtId="169" formatCode="_(* #,##0.00_);_(* \(#,##0.00\);_(* &quot;-&quot;??_);_(@_)"/>
    <numFmt numFmtId="170" formatCode="#,##0_);\(#,##0\);\ &quot;-&quot;_)"/>
    <numFmt numFmtId="171" formatCode="_-* #,##0.00_-;\-* #,##0.00_-;_-* &quot;-&quot;_-;_-@_-"/>
    <numFmt numFmtId="172" formatCode="_-* #,##0.000_-;\-* #,##0.000_-;_-* &quot;-&quot;_-;_-@_-"/>
    <numFmt numFmtId="173" formatCode="_(* #,##0.00_);_(* \(#,##0.00\);_(* &quot;-&quot;_);_(@_)"/>
    <numFmt numFmtId="174" formatCode="#,##0.00_);\(#,##0.00\);\ &quot;-&quot;_)"/>
  </numFmts>
  <fonts count="31">
    <font>
      <sz val="11"/>
      <color theme="1"/>
      <name val="Calibri"/>
      <family val="2"/>
      <scheme val="minor"/>
    </font>
    <font>
      <sz val="11"/>
      <color theme="1"/>
      <name val="Calibri"/>
      <family val="2"/>
      <scheme val="minor"/>
    </font>
    <font>
      <sz val="10"/>
      <name val="Arial"/>
      <family val="2"/>
    </font>
    <font>
      <sz val="10"/>
      <name val="Verdana"/>
      <family val="2"/>
    </font>
    <font>
      <sz val="8"/>
      <name val="Verdana"/>
      <family val="2"/>
    </font>
    <font>
      <sz val="10"/>
      <color indexed="8"/>
      <name val="Arial"/>
      <family val="2"/>
    </font>
    <font>
      <u/>
      <sz val="11"/>
      <color theme="10"/>
      <name val="Calibri"/>
      <family val="2"/>
      <scheme val="minor"/>
    </font>
    <font>
      <sz val="8"/>
      <name val="Calibri"/>
      <family val="2"/>
      <scheme val="minor"/>
    </font>
    <font>
      <b/>
      <sz val="11"/>
      <color theme="1"/>
      <name val="Gantari"/>
    </font>
    <font>
      <sz val="11"/>
      <color theme="1"/>
      <name val="Gantari"/>
    </font>
    <font>
      <u/>
      <sz val="11"/>
      <color theme="10"/>
      <name val="Gantari"/>
    </font>
    <font>
      <sz val="11"/>
      <name val="Gantari"/>
    </font>
    <font>
      <b/>
      <sz val="11"/>
      <name val="Gantari"/>
    </font>
    <font>
      <b/>
      <sz val="11"/>
      <color indexed="72"/>
      <name val="Gantari"/>
    </font>
    <font>
      <sz val="11"/>
      <color indexed="8"/>
      <name val="Gantari"/>
    </font>
    <font>
      <b/>
      <sz val="11"/>
      <color indexed="8"/>
      <name val="Gantari"/>
    </font>
    <font>
      <b/>
      <u/>
      <sz val="11"/>
      <color indexed="8"/>
      <name val="Gantari"/>
    </font>
    <font>
      <b/>
      <u/>
      <sz val="11"/>
      <color theme="1"/>
      <name val="Gantari"/>
    </font>
    <font>
      <sz val="11"/>
      <color rgb="FF000000"/>
      <name val="Gantari"/>
    </font>
    <font>
      <b/>
      <sz val="11"/>
      <color rgb="FF000000"/>
      <name val="Gantari"/>
    </font>
    <font>
      <u/>
      <sz val="11"/>
      <color theme="1"/>
      <name val="Gantari"/>
    </font>
    <font>
      <b/>
      <sz val="8"/>
      <color theme="1"/>
      <name val="Gantari"/>
    </font>
    <font>
      <b/>
      <sz val="8"/>
      <color indexed="72"/>
      <name val="Gantari"/>
    </font>
    <font>
      <sz val="10"/>
      <color theme="1"/>
      <name val="Gantari"/>
    </font>
    <font>
      <sz val="11"/>
      <color theme="1"/>
      <name val="Museo Sans 100"/>
      <family val="3"/>
    </font>
    <font>
      <b/>
      <u/>
      <sz val="11"/>
      <color theme="1"/>
      <name val="Museo Sans 100"/>
    </font>
    <font>
      <sz val="9"/>
      <color rgb="FF000000"/>
      <name val="Gantari"/>
    </font>
    <font>
      <b/>
      <sz val="9"/>
      <color rgb="FF000000"/>
      <name val="Gantari"/>
    </font>
    <font>
      <sz val="9"/>
      <color theme="1"/>
      <name val="Gantari"/>
    </font>
    <font>
      <b/>
      <sz val="9"/>
      <color theme="1"/>
      <name val="Gantari"/>
    </font>
    <font>
      <b/>
      <sz val="9"/>
      <color theme="1"/>
      <name val="Calibri Light"/>
      <family val="2"/>
      <scheme val="major"/>
    </font>
  </fonts>
  <fills count="4">
    <fill>
      <patternFill patternType="none"/>
    </fill>
    <fill>
      <patternFill patternType="gray125"/>
    </fill>
    <fill>
      <patternFill patternType="solid">
        <fgColor rgb="FFFFFFFF"/>
        <bgColor indexed="64"/>
      </patternFill>
    </fill>
    <fill>
      <patternFill patternType="solid">
        <fgColor theme="9" tint="0.39997558519241921"/>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5">
    <xf numFmtId="0" fontId="0" fillId="0" borderId="0"/>
    <xf numFmtId="164" fontId="1" fillId="0" borderId="0" applyFont="0" applyFill="0" applyBorder="0" applyAlignment="0" applyProtection="0"/>
    <xf numFmtId="0" fontId="2" fillId="0" borderId="0" applyNumberFormat="0" applyFont="0" applyFill="0" applyBorder="0" applyAlignment="0" applyProtection="0"/>
    <xf numFmtId="164" fontId="1" fillId="0" borderId="0" applyFont="0" applyFill="0" applyBorder="0" applyAlignment="0" applyProtection="0"/>
    <xf numFmtId="0" fontId="3" fillId="0" borderId="0"/>
    <xf numFmtId="0" fontId="3" fillId="0" borderId="0"/>
    <xf numFmtId="9" fontId="4" fillId="0" borderId="0" applyFont="0" applyFill="0" applyBorder="0" applyAlignment="0" applyProtection="0"/>
    <xf numFmtId="169" fontId="4" fillId="0" borderId="0" applyFont="0" applyFill="0" applyBorder="0" applyAlignment="0" applyProtection="0"/>
    <xf numFmtId="0" fontId="5" fillId="0" borderId="0"/>
    <xf numFmtId="0" fontId="6"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5" fontId="4"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cellStyleXfs>
  <cellXfs count="266">
    <xf numFmtId="0" fontId="0" fillId="0" borderId="0" xfId="0"/>
    <xf numFmtId="0" fontId="9" fillId="0" borderId="0" xfId="0" applyFont="1"/>
    <xf numFmtId="0" fontId="10" fillId="0" borderId="0" xfId="9" applyFont="1" applyAlignment="1">
      <alignment horizontal="left" vertical="top"/>
    </xf>
    <xf numFmtId="0" fontId="11" fillId="0" borderId="0" xfId="2" applyFont="1" applyAlignment="1">
      <alignment horizontal="left" vertical="top"/>
    </xf>
    <xf numFmtId="0" fontId="11" fillId="0" borderId="0" xfId="0" applyFont="1"/>
    <xf numFmtId="0" fontId="12" fillId="0" borderId="14" xfId="2" applyFont="1" applyBorder="1" applyAlignment="1">
      <alignment horizontal="centerContinuous" vertical="top"/>
    </xf>
    <xf numFmtId="0" fontId="13" fillId="0" borderId="5" xfId="2" applyFont="1" applyBorder="1" applyAlignment="1">
      <alignment horizontal="centerContinuous" vertical="top"/>
    </xf>
    <xf numFmtId="0" fontId="13" fillId="0" borderId="6" xfId="2" applyFont="1" applyBorder="1" applyAlignment="1">
      <alignment horizontal="centerContinuous" vertical="top"/>
    </xf>
    <xf numFmtId="0" fontId="13" fillId="0" borderId="7" xfId="2" applyFont="1" applyBorder="1" applyAlignment="1">
      <alignment horizontal="centerContinuous" vertical="top"/>
    </xf>
    <xf numFmtId="14" fontId="13" fillId="0" borderId="5" xfId="2" applyNumberFormat="1" applyFont="1" applyBorder="1" applyAlignment="1">
      <alignment horizontal="centerContinuous" vertical="top"/>
    </xf>
    <xf numFmtId="0" fontId="11" fillId="0" borderId="0" xfId="0" applyFont="1" applyAlignment="1">
      <alignment horizontal="center" vertical="center" wrapText="1"/>
    </xf>
    <xf numFmtId="0" fontId="13" fillId="0" borderId="2" xfId="2" applyFont="1" applyBorder="1" applyAlignment="1">
      <alignment horizontal="center" vertical="center" wrapText="1"/>
    </xf>
    <xf numFmtId="0" fontId="14" fillId="0" borderId="10" xfId="0" applyFont="1" applyBorder="1" applyAlignment="1">
      <alignment horizontal="left" vertical="top"/>
    </xf>
    <xf numFmtId="0" fontId="14" fillId="0" borderId="11" xfId="0" applyFont="1" applyBorder="1" applyAlignment="1">
      <alignment horizontal="left" vertical="top"/>
    </xf>
    <xf numFmtId="0" fontId="14" fillId="0" borderId="11" xfId="0" applyFont="1" applyBorder="1" applyAlignment="1">
      <alignment vertical="top"/>
    </xf>
    <xf numFmtId="14" fontId="14" fillId="0" borderId="11" xfId="0" applyNumberFormat="1" applyFont="1" applyBorder="1" applyAlignment="1">
      <alignment horizontal="center" vertical="top"/>
    </xf>
    <xf numFmtId="0" fontId="14" fillId="0" borderId="11" xfId="0" applyFont="1" applyBorder="1" applyAlignment="1">
      <alignment horizontal="center" vertical="top"/>
    </xf>
    <xf numFmtId="4" fontId="14" fillId="0" borderId="11" xfId="0" applyNumberFormat="1" applyFont="1" applyBorder="1" applyAlignment="1">
      <alignment horizontal="right" vertical="top"/>
    </xf>
    <xf numFmtId="0" fontId="14" fillId="0" borderId="8" xfId="0" applyFont="1" applyBorder="1" applyAlignment="1">
      <alignment horizontal="left" vertical="top"/>
    </xf>
    <xf numFmtId="0" fontId="14" fillId="0" borderId="13" xfId="0" applyFont="1" applyBorder="1" applyAlignment="1">
      <alignment horizontal="left" vertical="top"/>
    </xf>
    <xf numFmtId="0" fontId="14" fillId="0" borderId="14" xfId="0" applyFont="1" applyBorder="1" applyAlignment="1">
      <alignment vertical="top"/>
    </xf>
    <xf numFmtId="14" fontId="14" fillId="0" borderId="14" xfId="0" applyNumberFormat="1" applyFont="1" applyBorder="1" applyAlignment="1">
      <alignment horizontal="center" vertical="top"/>
    </xf>
    <xf numFmtId="0" fontId="14" fillId="0" borderId="14" xfId="0" applyFont="1" applyBorder="1" applyAlignment="1">
      <alignment horizontal="center" vertical="top"/>
    </xf>
    <xf numFmtId="4" fontId="14" fillId="0" borderId="14" xfId="0" applyNumberFormat="1" applyFont="1" applyBorder="1" applyAlignment="1">
      <alignment horizontal="right" vertical="top"/>
    </xf>
    <xf numFmtId="0" fontId="14" fillId="0" borderId="14" xfId="0" applyFont="1" applyBorder="1" applyAlignment="1">
      <alignment horizontal="left" vertical="top"/>
    </xf>
    <xf numFmtId="0" fontId="16" fillId="0" borderId="14" xfId="0" applyFont="1" applyBorder="1" applyAlignment="1">
      <alignment vertical="top"/>
    </xf>
    <xf numFmtId="167" fontId="15" fillId="0" borderId="14" xfId="1" applyNumberFormat="1" applyFont="1" applyBorder="1" applyAlignment="1" applyProtection="1">
      <alignment horizontal="right" vertical="top"/>
    </xf>
    <xf numFmtId="4" fontId="11" fillId="0" borderId="0" xfId="0" applyNumberFormat="1" applyFont="1"/>
    <xf numFmtId="0" fontId="11" fillId="0" borderId="0" xfId="0" applyFont="1" applyAlignment="1">
      <alignment horizontal="centerContinuous"/>
    </xf>
    <xf numFmtId="4" fontId="11" fillId="0" borderId="0" xfId="0" applyNumberFormat="1" applyFont="1" applyAlignment="1">
      <alignment horizontal="centerContinuous"/>
    </xf>
    <xf numFmtId="0" fontId="10" fillId="0" borderId="0" xfId="9" applyFont="1"/>
    <xf numFmtId="0" fontId="8" fillId="0" borderId="0" xfId="0" applyFont="1" applyAlignment="1">
      <alignment horizontal="left" wrapText="1"/>
    </xf>
    <xf numFmtId="0" fontId="9" fillId="0" borderId="0" xfId="0" applyFont="1" applyAlignment="1">
      <alignment horizontal="left" vertical="top" wrapText="1"/>
    </xf>
    <xf numFmtId="0" fontId="8" fillId="0" borderId="0" xfId="0" applyFont="1" applyAlignment="1">
      <alignment horizontal="left" vertical="center" wrapText="1"/>
    </xf>
    <xf numFmtId="0" fontId="9" fillId="0" borderId="0" xfId="0" applyFont="1" applyAlignment="1">
      <alignment horizontal="left" wrapText="1"/>
    </xf>
    <xf numFmtId="0" fontId="8" fillId="0" borderId="1" xfId="0" applyFont="1" applyBorder="1" applyAlignment="1">
      <alignment horizontal="center" vertical="center"/>
    </xf>
    <xf numFmtId="14" fontId="8" fillId="0" borderId="1" xfId="0" applyNumberFormat="1" applyFont="1" applyBorder="1" applyAlignment="1">
      <alignment horizontal="center" vertical="center"/>
    </xf>
    <xf numFmtId="0" fontId="9" fillId="0" borderId="1" xfId="0" applyFont="1" applyBorder="1" applyAlignment="1">
      <alignment horizontal="justify" vertical="center"/>
    </xf>
    <xf numFmtId="167" fontId="9" fillId="0" borderId="1" xfId="1" applyNumberFormat="1" applyFont="1" applyBorder="1" applyAlignment="1">
      <alignment horizontal="center" vertical="center"/>
    </xf>
    <xf numFmtId="0" fontId="8" fillId="0" borderId="2" xfId="0" applyFont="1" applyBorder="1" applyAlignment="1">
      <alignment horizontal="center" vertical="center" wrapText="1"/>
    </xf>
    <xf numFmtId="0" fontId="8" fillId="0" borderId="1" xfId="0" applyFont="1" applyBorder="1" applyAlignment="1">
      <alignment horizontal="center" vertical="center" wrapText="1"/>
    </xf>
    <xf numFmtId="0" fontId="8" fillId="0" borderId="10" xfId="0" applyFont="1" applyBorder="1" applyAlignment="1">
      <alignment vertical="center"/>
    </xf>
    <xf numFmtId="0" fontId="9" fillId="0" borderId="10" xfId="0" applyFont="1" applyBorder="1" applyAlignment="1">
      <alignment horizontal="center" vertical="center"/>
    </xf>
    <xf numFmtId="0" fontId="9" fillId="0" borderId="2" xfId="0" applyFont="1" applyBorder="1" applyAlignment="1">
      <alignment horizontal="center" vertical="center"/>
    </xf>
    <xf numFmtId="0" fontId="9" fillId="0" borderId="8" xfId="0" applyFont="1" applyBorder="1" applyAlignment="1">
      <alignment vertical="center"/>
    </xf>
    <xf numFmtId="0" fontId="9" fillId="0" borderId="8" xfId="0" applyFont="1" applyBorder="1" applyAlignment="1">
      <alignment horizontal="center" vertical="center"/>
    </xf>
    <xf numFmtId="167" fontId="9" fillId="0" borderId="3" xfId="1" applyNumberFormat="1" applyFont="1" applyBorder="1" applyAlignment="1">
      <alignment horizontal="center" vertical="center"/>
    </xf>
    <xf numFmtId="164" fontId="9" fillId="0" borderId="3" xfId="1" applyFont="1" applyBorder="1" applyAlignment="1">
      <alignment horizontal="center" vertical="center"/>
    </xf>
    <xf numFmtId="0" fontId="8" fillId="0" borderId="3" xfId="0" applyFont="1" applyBorder="1" applyAlignment="1">
      <alignment vertical="center"/>
    </xf>
    <xf numFmtId="0" fontId="8" fillId="0" borderId="8" xfId="0" applyFont="1" applyBorder="1" applyAlignment="1">
      <alignment horizontal="center" vertical="center"/>
    </xf>
    <xf numFmtId="167" fontId="8" fillId="0" borderId="4" xfId="1" applyNumberFormat="1" applyFont="1" applyBorder="1" applyAlignment="1">
      <alignment horizontal="center" vertical="center"/>
    </xf>
    <xf numFmtId="41" fontId="8" fillId="0" borderId="4" xfId="1" applyNumberFormat="1" applyFont="1" applyBorder="1" applyAlignment="1">
      <alignment horizontal="center" vertical="center"/>
    </xf>
    <xf numFmtId="0" fontId="8" fillId="0" borderId="0" xfId="0" applyFont="1"/>
    <xf numFmtId="0" fontId="8" fillId="0" borderId="2" xfId="0" applyFont="1" applyBorder="1" applyAlignment="1">
      <alignment vertical="center"/>
    </xf>
    <xf numFmtId="167" fontId="9" fillId="0" borderId="2" xfId="1" applyNumberFormat="1" applyFont="1" applyBorder="1" applyAlignment="1">
      <alignment horizontal="center" vertical="center"/>
    </xf>
    <xf numFmtId="167" fontId="9" fillId="0" borderId="9" xfId="1" applyNumberFormat="1" applyFont="1" applyBorder="1" applyAlignment="1">
      <alignment horizontal="center" vertical="center"/>
    </xf>
    <xf numFmtId="0" fontId="9" fillId="0" borderId="3" xfId="0" applyFont="1" applyBorder="1" applyAlignment="1">
      <alignment vertical="center"/>
    </xf>
    <xf numFmtId="0" fontId="9" fillId="0" borderId="3" xfId="0" applyFont="1" applyBorder="1" applyAlignment="1">
      <alignment horizontal="center" vertical="center"/>
    </xf>
    <xf numFmtId="0" fontId="8" fillId="0" borderId="4" xfId="0" applyFont="1" applyBorder="1" applyAlignment="1">
      <alignment vertical="center"/>
    </xf>
    <xf numFmtId="0" fontId="8" fillId="0" borderId="4" xfId="0" applyFont="1" applyBorder="1" applyAlignment="1">
      <alignment horizontal="center" vertical="center"/>
    </xf>
    <xf numFmtId="167" fontId="8" fillId="0" borderId="15" xfId="1" applyNumberFormat="1" applyFont="1" applyBorder="1" applyAlignment="1">
      <alignment horizontal="center" vertical="center"/>
    </xf>
    <xf numFmtId="0" fontId="17" fillId="0" borderId="5" xfId="0" applyFont="1" applyBorder="1" applyAlignment="1">
      <alignment vertical="center"/>
    </xf>
    <xf numFmtId="0" fontId="17" fillId="0" borderId="1" xfId="0" applyFont="1" applyBorder="1" applyAlignment="1">
      <alignment horizontal="center" vertical="center"/>
    </xf>
    <xf numFmtId="167" fontId="17" fillId="0" borderId="5" xfId="1" applyNumberFormat="1" applyFont="1" applyBorder="1" applyAlignment="1">
      <alignment horizontal="center" vertical="center"/>
    </xf>
    <xf numFmtId="167" fontId="17" fillId="0" borderId="7" xfId="1" applyNumberFormat="1" applyFont="1" applyBorder="1" applyAlignment="1">
      <alignment horizontal="center" vertical="center"/>
    </xf>
    <xf numFmtId="0" fontId="8" fillId="0" borderId="0" xfId="0" applyFont="1" applyAlignment="1">
      <alignment horizontal="left"/>
    </xf>
    <xf numFmtId="0" fontId="9" fillId="0" borderId="8" xfId="0" applyFont="1" applyBorder="1" applyAlignment="1">
      <alignment horizontal="left" vertical="center"/>
    </xf>
    <xf numFmtId="0" fontId="9" fillId="0" borderId="9" xfId="0" applyFont="1" applyBorder="1" applyAlignment="1">
      <alignment horizontal="left" vertical="center"/>
    </xf>
    <xf numFmtId="167" fontId="8" fillId="0" borderId="1" xfId="1" applyNumberFormat="1" applyFont="1" applyBorder="1" applyAlignment="1">
      <alignment horizontal="center" vertical="center"/>
    </xf>
    <xf numFmtId="0" fontId="8" fillId="0" borderId="10" xfId="0" applyFont="1" applyBorder="1"/>
    <xf numFmtId="0" fontId="8" fillId="0" borderId="6" xfId="0" applyFont="1" applyBorder="1"/>
    <xf numFmtId="0" fontId="8" fillId="0" borderId="7" xfId="0" applyFont="1" applyBorder="1"/>
    <xf numFmtId="0" fontId="9" fillId="0" borderId="2" xfId="0" applyFont="1" applyBorder="1"/>
    <xf numFmtId="0" fontId="9" fillId="0" borderId="3" xfId="0" applyFont="1" applyBorder="1"/>
    <xf numFmtId="0" fontId="9" fillId="0" borderId="4" xfId="0" applyFont="1" applyBorder="1"/>
    <xf numFmtId="0" fontId="8" fillId="0" borderId="5" xfId="0" applyFont="1" applyBorder="1"/>
    <xf numFmtId="0" fontId="9" fillId="0" borderId="8" xfId="0" applyFont="1" applyBorder="1"/>
    <xf numFmtId="167" fontId="18" fillId="0" borderId="0" xfId="1" applyNumberFormat="1" applyFont="1" applyBorder="1" applyAlignment="1">
      <alignment horizontal="center" vertical="center"/>
    </xf>
    <xf numFmtId="167" fontId="9" fillId="0" borderId="0" xfId="1" applyNumberFormat="1" applyFont="1" applyBorder="1" applyAlignment="1">
      <alignment horizontal="center" vertical="center"/>
    </xf>
    <xf numFmtId="164" fontId="9" fillId="0" borderId="0" xfId="1" applyFont="1" applyBorder="1" applyAlignment="1">
      <alignment horizontal="center" vertical="center"/>
    </xf>
    <xf numFmtId="0" fontId="8" fillId="0" borderId="2" xfId="0" applyFont="1" applyBorder="1" applyAlignment="1">
      <alignment horizontal="center" vertical="center"/>
    </xf>
    <xf numFmtId="14" fontId="8" fillId="0" borderId="2" xfId="0" applyNumberFormat="1" applyFont="1" applyBorder="1" applyAlignment="1">
      <alignment horizontal="center" vertical="center"/>
    </xf>
    <xf numFmtId="167" fontId="9" fillId="0" borderId="2" xfId="1" applyNumberFormat="1" applyFont="1" applyBorder="1"/>
    <xf numFmtId="0" fontId="18" fillId="0" borderId="3" xfId="0" applyFont="1" applyBorder="1" applyAlignment="1">
      <alignment horizontal="left" vertical="top"/>
    </xf>
    <xf numFmtId="167" fontId="9" fillId="0" borderId="3" xfId="1" applyNumberFormat="1" applyFont="1" applyBorder="1"/>
    <xf numFmtId="167" fontId="9" fillId="0" borderId="4" xfId="1" applyNumberFormat="1" applyFont="1" applyBorder="1"/>
    <xf numFmtId="167" fontId="8" fillId="0" borderId="1" xfId="1" applyNumberFormat="1" applyFont="1" applyBorder="1"/>
    <xf numFmtId="167" fontId="8" fillId="0" borderId="0" xfId="1" applyNumberFormat="1" applyFont="1" applyBorder="1"/>
    <xf numFmtId="170" fontId="12" fillId="0" borderId="1" xfId="0" applyNumberFormat="1" applyFont="1" applyBorder="1" applyAlignment="1">
      <alignment vertical="center"/>
    </xf>
    <xf numFmtId="167" fontId="8" fillId="0" borderId="4" xfId="1" applyNumberFormat="1" applyFont="1" applyBorder="1"/>
    <xf numFmtId="167" fontId="9" fillId="0" borderId="0" xfId="0" applyNumberFormat="1" applyFont="1"/>
    <xf numFmtId="0" fontId="9" fillId="0" borderId="0" xfId="0" applyFont="1" applyAlignment="1">
      <alignment vertical="top"/>
    </xf>
    <xf numFmtId="0" fontId="9" fillId="0" borderId="1" xfId="0" applyFont="1" applyBorder="1"/>
    <xf numFmtId="167" fontId="9" fillId="0" borderId="12" xfId="1" applyNumberFormat="1" applyFont="1" applyBorder="1"/>
    <xf numFmtId="167" fontId="8" fillId="0" borderId="7" xfId="1" applyNumberFormat="1" applyFont="1" applyBorder="1"/>
    <xf numFmtId="167" fontId="8" fillId="0" borderId="15" xfId="1" applyNumberFormat="1" applyFont="1" applyBorder="1"/>
    <xf numFmtId="0" fontId="8" fillId="0" borderId="1" xfId="0" applyFont="1" applyBorder="1"/>
    <xf numFmtId="0" fontId="17" fillId="0" borderId="8" xfId="0" applyFont="1" applyBorder="1"/>
    <xf numFmtId="0" fontId="8" fillId="0" borderId="8" xfId="0" applyFont="1" applyBorder="1"/>
    <xf numFmtId="0" fontId="8" fillId="0" borderId="1" xfId="0" applyFont="1" applyBorder="1" applyAlignment="1">
      <alignment horizontal="left" vertical="center" wrapText="1"/>
    </xf>
    <xf numFmtId="0" fontId="8" fillId="0" borderId="1" xfId="0" applyFont="1" applyBorder="1" applyAlignment="1">
      <alignment horizontal="left" wrapText="1"/>
    </xf>
    <xf numFmtId="0" fontId="21" fillId="0" borderId="0" xfId="0" applyFont="1" applyAlignment="1">
      <alignment horizontal="left"/>
    </xf>
    <xf numFmtId="164" fontId="9" fillId="0" borderId="0" xfId="0" applyNumberFormat="1" applyFont="1"/>
    <xf numFmtId="164" fontId="9" fillId="0" borderId="0" xfId="1" applyFont="1"/>
    <xf numFmtId="0" fontId="8" fillId="0" borderId="1" xfId="0" applyFont="1" applyBorder="1" applyAlignment="1">
      <alignment horizontal="center"/>
    </xf>
    <xf numFmtId="14" fontId="8" fillId="0" borderId="1" xfId="0" applyNumberFormat="1" applyFont="1" applyBorder="1" applyAlignment="1">
      <alignment horizontal="center"/>
    </xf>
    <xf numFmtId="167" fontId="9" fillId="0" borderId="0" xfId="1" applyNumberFormat="1" applyFont="1"/>
    <xf numFmtId="165" fontId="9" fillId="0" borderId="0" xfId="0" applyNumberFormat="1" applyFont="1"/>
    <xf numFmtId="0" fontId="8" fillId="0" borderId="2" xfId="0" applyFont="1" applyBorder="1"/>
    <xf numFmtId="0" fontId="8" fillId="0" borderId="4" xfId="0" applyFont="1" applyBorder="1"/>
    <xf numFmtId="167" fontId="8" fillId="0" borderId="6" xfId="1" applyNumberFormat="1" applyFont="1" applyBorder="1"/>
    <xf numFmtId="0" fontId="19" fillId="2" borderId="2" xfId="0" applyFont="1" applyFill="1" applyBorder="1" applyAlignment="1">
      <alignment horizontal="center" vertical="center"/>
    </xf>
    <xf numFmtId="14" fontId="19" fillId="2" borderId="2" xfId="0" applyNumberFormat="1" applyFont="1" applyFill="1" applyBorder="1" applyAlignment="1">
      <alignment horizontal="center" vertical="center"/>
    </xf>
    <xf numFmtId="14" fontId="19" fillId="2" borderId="1" xfId="0" applyNumberFormat="1" applyFont="1" applyFill="1" applyBorder="1" applyAlignment="1">
      <alignment horizontal="center" vertical="center"/>
    </xf>
    <xf numFmtId="171" fontId="18" fillId="0" borderId="3" xfId="1" applyNumberFormat="1" applyFont="1" applyBorder="1" applyAlignment="1">
      <alignment horizontal="center" vertical="center"/>
    </xf>
    <xf numFmtId="171" fontId="18" fillId="2" borderId="3" xfId="1" applyNumberFormat="1" applyFont="1" applyFill="1" applyBorder="1" applyAlignment="1">
      <alignment horizontal="center" vertical="center"/>
    </xf>
    <xf numFmtId="0" fontId="19" fillId="2" borderId="4" xfId="0" applyFont="1" applyFill="1" applyBorder="1" applyAlignment="1">
      <alignment vertical="center"/>
    </xf>
    <xf numFmtId="0" fontId="19" fillId="2" borderId="1" xfId="0" applyFont="1" applyFill="1" applyBorder="1" applyAlignment="1">
      <alignment vertical="center"/>
    </xf>
    <xf numFmtId="171" fontId="19" fillId="2" borderId="1" xfId="1" applyNumberFormat="1" applyFont="1" applyFill="1" applyBorder="1" applyAlignment="1">
      <alignment horizontal="center" vertical="center"/>
    </xf>
    <xf numFmtId="0" fontId="18" fillId="2" borderId="2" xfId="0" applyFont="1" applyFill="1" applyBorder="1" applyAlignment="1">
      <alignment vertical="center"/>
    </xf>
    <xf numFmtId="171" fontId="19" fillId="0" borderId="1" xfId="1" applyNumberFormat="1" applyFont="1" applyFill="1" applyBorder="1" applyAlignment="1">
      <alignment horizontal="center" vertical="center"/>
    </xf>
    <xf numFmtId="3" fontId="22" fillId="0" borderId="0" xfId="0" applyNumberFormat="1" applyFont="1" applyAlignment="1">
      <alignment vertical="top"/>
    </xf>
    <xf numFmtId="166" fontId="9" fillId="0" borderId="0" xfId="1" applyNumberFormat="1" applyFont="1"/>
    <xf numFmtId="168" fontId="9" fillId="0" borderId="0" xfId="0" applyNumberFormat="1" applyFont="1"/>
    <xf numFmtId="167" fontId="18" fillId="0" borderId="2" xfId="1" applyNumberFormat="1" applyFont="1" applyFill="1" applyBorder="1" applyAlignment="1">
      <alignment horizontal="left" vertical="top" shrinkToFit="1"/>
    </xf>
    <xf numFmtId="10" fontId="11" fillId="0" borderId="0" xfId="14" applyNumberFormat="1" applyFont="1" applyAlignment="1">
      <alignment horizontal="centerContinuous"/>
    </xf>
    <xf numFmtId="0" fontId="9" fillId="0" borderId="10" xfId="0" applyFont="1" applyBorder="1"/>
    <xf numFmtId="0" fontId="9" fillId="0" borderId="13" xfId="0" applyFont="1" applyBorder="1"/>
    <xf numFmtId="167" fontId="15" fillId="0" borderId="14" xfId="1" applyNumberFormat="1" applyFont="1" applyFill="1" applyBorder="1" applyAlignment="1" applyProtection="1">
      <alignment horizontal="right" vertical="top"/>
    </xf>
    <xf numFmtId="10" fontId="11" fillId="0" borderId="0" xfId="0" applyNumberFormat="1" applyFont="1"/>
    <xf numFmtId="10" fontId="14" fillId="0" borderId="12" xfId="14" applyNumberFormat="1" applyFont="1" applyFill="1" applyBorder="1" applyAlignment="1" applyProtection="1">
      <alignment vertical="top"/>
    </xf>
    <xf numFmtId="0" fontId="9" fillId="0" borderId="0" xfId="0" applyFont="1" applyAlignment="1">
      <alignment horizontal="left" vertical="center"/>
    </xf>
    <xf numFmtId="0" fontId="8" fillId="0" borderId="5" xfId="0" applyFont="1" applyBorder="1" applyAlignment="1">
      <alignment horizontal="center" vertical="center"/>
    </xf>
    <xf numFmtId="0" fontId="19" fillId="0" borderId="3" xfId="0" applyFont="1" applyBorder="1" applyAlignment="1">
      <alignment horizontal="left" vertical="top"/>
    </xf>
    <xf numFmtId="0" fontId="18" fillId="0" borderId="2" xfId="0" applyFont="1" applyBorder="1" applyAlignment="1">
      <alignment horizontal="left" vertical="top"/>
    </xf>
    <xf numFmtId="0" fontId="11" fillId="0" borderId="10" xfId="0" applyFont="1" applyBorder="1" applyAlignment="1">
      <alignment horizontal="left" vertical="top"/>
    </xf>
    <xf numFmtId="43" fontId="9" fillId="0" borderId="0" xfId="0" applyNumberFormat="1" applyFont="1"/>
    <xf numFmtId="172" fontId="9" fillId="0" borderId="2" xfId="1" applyNumberFormat="1" applyFont="1" applyBorder="1" applyAlignment="1">
      <alignment horizontal="center" vertical="center"/>
    </xf>
    <xf numFmtId="172" fontId="9" fillId="0" borderId="9" xfId="1" applyNumberFormat="1" applyFont="1" applyBorder="1" applyAlignment="1">
      <alignment horizontal="center" vertical="center"/>
    </xf>
    <xf numFmtId="172" fontId="9" fillId="0" borderId="3" xfId="1" applyNumberFormat="1" applyFont="1" applyBorder="1" applyAlignment="1">
      <alignment horizontal="center" vertical="center"/>
    </xf>
    <xf numFmtId="172" fontId="18" fillId="0" borderId="4" xfId="1" applyNumberFormat="1" applyFont="1" applyBorder="1" applyAlignment="1">
      <alignment horizontal="center" vertical="center"/>
    </xf>
    <xf numFmtId="172" fontId="9" fillId="0" borderId="15" xfId="1" applyNumberFormat="1" applyFont="1" applyBorder="1" applyAlignment="1">
      <alignment horizontal="center" vertical="center"/>
    </xf>
    <xf numFmtId="167" fontId="9" fillId="0" borderId="10" xfId="1" applyNumberFormat="1" applyFont="1" applyBorder="1"/>
    <xf numFmtId="167" fontId="9" fillId="0" borderId="13" xfId="1" applyNumberFormat="1" applyFont="1" applyBorder="1"/>
    <xf numFmtId="164" fontId="9" fillId="0" borderId="3" xfId="1" applyFont="1" applyFill="1" applyBorder="1" applyAlignment="1">
      <alignment horizontal="center" vertical="center"/>
    </xf>
    <xf numFmtId="164" fontId="9" fillId="0" borderId="4" xfId="1" applyFont="1" applyFill="1" applyBorder="1" applyAlignment="1">
      <alignment horizontal="center" vertical="center"/>
    </xf>
    <xf numFmtId="171" fontId="19" fillId="0" borderId="1" xfId="1" applyNumberFormat="1" applyFont="1" applyBorder="1" applyAlignment="1">
      <alignment horizontal="center" vertical="center"/>
    </xf>
    <xf numFmtId="172" fontId="18" fillId="0" borderId="3" xfId="1" applyNumberFormat="1" applyFont="1" applyBorder="1" applyAlignment="1">
      <alignment horizontal="center" vertical="center"/>
    </xf>
    <xf numFmtId="171" fontId="9" fillId="0" borderId="3" xfId="1" applyNumberFormat="1" applyFont="1" applyBorder="1"/>
    <xf numFmtId="171" fontId="8" fillId="0" borderId="1" xfId="1" applyNumberFormat="1" applyFont="1" applyBorder="1"/>
    <xf numFmtId="171" fontId="9" fillId="0" borderId="0" xfId="1" applyNumberFormat="1" applyFont="1"/>
    <xf numFmtId="172" fontId="18" fillId="0" borderId="0" xfId="1" applyNumberFormat="1" applyFont="1" applyBorder="1" applyAlignment="1">
      <alignment horizontal="center" vertical="center"/>
    </xf>
    <xf numFmtId="172" fontId="9" fillId="0" borderId="0" xfId="1" applyNumberFormat="1" applyFont="1" applyBorder="1" applyAlignment="1">
      <alignment horizontal="center" vertical="center"/>
    </xf>
    <xf numFmtId="164" fontId="9" fillId="0" borderId="0" xfId="1" applyFont="1" applyFill="1" applyBorder="1" applyAlignment="1">
      <alignment horizontal="center" vertical="center"/>
    </xf>
    <xf numFmtId="172" fontId="9" fillId="0" borderId="11" xfId="1" applyNumberFormat="1" applyFont="1" applyBorder="1" applyAlignment="1">
      <alignment horizontal="center" vertical="center"/>
    </xf>
    <xf numFmtId="172" fontId="9" fillId="0" borderId="14" xfId="1" applyNumberFormat="1" applyFont="1" applyBorder="1" applyAlignment="1">
      <alignment horizontal="center" vertical="center"/>
    </xf>
    <xf numFmtId="172" fontId="18" fillId="0" borderId="6" xfId="1" applyNumberFormat="1" applyFont="1" applyBorder="1" applyAlignment="1">
      <alignment horizontal="center" vertical="center"/>
    </xf>
    <xf numFmtId="172" fontId="9" fillId="0" borderId="6" xfId="1" applyNumberFormat="1" applyFont="1" applyBorder="1" applyAlignment="1">
      <alignment horizontal="center" vertical="center"/>
    </xf>
    <xf numFmtId="164" fontId="9" fillId="0" borderId="7" xfId="1" applyFont="1" applyFill="1" applyBorder="1" applyAlignment="1">
      <alignment horizontal="center" vertical="center"/>
    </xf>
    <xf numFmtId="172" fontId="18" fillId="0" borderId="2" xfId="1" applyNumberFormat="1" applyFont="1" applyBorder="1" applyAlignment="1">
      <alignment horizontal="center" vertical="center"/>
    </xf>
    <xf numFmtId="164" fontId="9" fillId="0" borderId="2" xfId="1" applyFont="1" applyFill="1" applyBorder="1" applyAlignment="1">
      <alignment horizontal="center" vertical="center"/>
    </xf>
    <xf numFmtId="10" fontId="14" fillId="0" borderId="9" xfId="14" applyNumberFormat="1" applyFont="1" applyFill="1" applyBorder="1" applyAlignment="1" applyProtection="1">
      <alignment vertical="top"/>
    </xf>
    <xf numFmtId="0" fontId="8" fillId="0" borderId="5" xfId="0" applyFont="1" applyBorder="1" applyAlignment="1">
      <alignment horizontal="center" vertical="center" wrapText="1"/>
    </xf>
    <xf numFmtId="0" fontId="9" fillId="0" borderId="0" xfId="0" applyFont="1" applyAlignment="1">
      <alignment horizontal="left" vertical="center" wrapText="1"/>
    </xf>
    <xf numFmtId="4" fontId="9" fillId="0" borderId="0" xfId="0" applyNumberFormat="1" applyFont="1"/>
    <xf numFmtId="10" fontId="14" fillId="0" borderId="15" xfId="14" applyNumberFormat="1" applyFont="1" applyFill="1" applyBorder="1" applyAlignment="1" applyProtection="1">
      <alignment vertical="top"/>
    </xf>
    <xf numFmtId="0" fontId="8" fillId="0" borderId="0" xfId="0" applyFont="1" applyAlignment="1">
      <alignment horizontal="left" vertical="center"/>
    </xf>
    <xf numFmtId="173" fontId="9" fillId="0" borderId="0" xfId="1" applyNumberFormat="1" applyFont="1" applyBorder="1" applyAlignment="1">
      <alignment horizontal="center"/>
    </xf>
    <xf numFmtId="14" fontId="8" fillId="0" borderId="1" xfId="1" applyNumberFormat="1" applyFont="1" applyBorder="1" applyAlignment="1">
      <alignment horizontal="right"/>
    </xf>
    <xf numFmtId="0" fontId="9" fillId="0" borderId="5" xfId="0" applyFont="1" applyBorder="1" applyAlignment="1">
      <alignment horizontal="left" vertical="center" wrapText="1"/>
    </xf>
    <xf numFmtId="173" fontId="9" fillId="0" borderId="1" xfId="1" applyNumberFormat="1" applyFont="1" applyBorder="1" applyAlignment="1">
      <alignment horizontal="center"/>
    </xf>
    <xf numFmtId="164" fontId="9" fillId="0" borderId="12" xfId="1" applyFont="1" applyFill="1" applyBorder="1" applyAlignment="1">
      <alignment horizontal="center" vertical="center"/>
    </xf>
    <xf numFmtId="164" fontId="9" fillId="0" borderId="9" xfId="1" applyFont="1" applyFill="1" applyBorder="1" applyAlignment="1">
      <alignment horizontal="center" vertical="center"/>
    </xf>
    <xf numFmtId="164" fontId="9" fillId="0" borderId="15" xfId="1" applyFont="1" applyFill="1" applyBorder="1" applyAlignment="1">
      <alignment horizontal="center" vertical="center"/>
    </xf>
    <xf numFmtId="172" fontId="9" fillId="0" borderId="4" xfId="1" applyNumberFormat="1" applyFont="1" applyBorder="1" applyAlignment="1">
      <alignment horizontal="center" vertical="center"/>
    </xf>
    <xf numFmtId="0" fontId="19" fillId="2" borderId="10" xfId="0" applyFont="1" applyFill="1" applyBorder="1" applyAlignment="1">
      <alignment vertical="center"/>
    </xf>
    <xf numFmtId="0" fontId="18" fillId="2" borderId="8" xfId="0" applyFont="1" applyFill="1" applyBorder="1" applyAlignment="1">
      <alignment vertical="center"/>
    </xf>
    <xf numFmtId="0" fontId="18" fillId="2" borderId="8" xfId="0" applyFont="1" applyFill="1" applyBorder="1" applyAlignment="1">
      <alignment horizontal="left" vertical="center"/>
    </xf>
    <xf numFmtId="171" fontId="19" fillId="2" borderId="3" xfId="1" applyNumberFormat="1" applyFont="1" applyFill="1" applyBorder="1" applyAlignment="1">
      <alignment horizontal="center" vertical="center"/>
    </xf>
    <xf numFmtId="171" fontId="19" fillId="2" borderId="10" xfId="1" applyNumberFormat="1" applyFont="1" applyFill="1" applyBorder="1" applyAlignment="1">
      <alignment horizontal="center" vertical="center"/>
    </xf>
    <xf numFmtId="171" fontId="18" fillId="2" borderId="8" xfId="1" applyNumberFormat="1" applyFont="1" applyFill="1" applyBorder="1" applyAlignment="1">
      <alignment horizontal="center" vertical="center"/>
    </xf>
    <xf numFmtId="171" fontId="19" fillId="2" borderId="2" xfId="1" applyNumberFormat="1" applyFont="1" applyFill="1" applyBorder="1" applyAlignment="1">
      <alignment horizontal="center" vertical="center"/>
    </xf>
    <xf numFmtId="171" fontId="18" fillId="0" borderId="4" xfId="1" applyNumberFormat="1" applyFont="1" applyBorder="1" applyAlignment="1">
      <alignment horizontal="center" vertical="center"/>
    </xf>
    <xf numFmtId="0" fontId="18" fillId="2" borderId="3" xfId="0" applyFont="1" applyFill="1" applyBorder="1" applyAlignment="1">
      <alignment vertical="center"/>
    </xf>
    <xf numFmtId="0" fontId="19" fillId="2" borderId="8" xfId="0" applyFont="1" applyFill="1" applyBorder="1" applyAlignment="1">
      <alignment vertical="center"/>
    </xf>
    <xf numFmtId="171" fontId="9" fillId="0" borderId="3" xfId="1" applyNumberFormat="1" applyFont="1" applyFill="1" applyBorder="1"/>
    <xf numFmtId="0" fontId="8" fillId="0" borderId="13" xfId="0" applyFont="1" applyBorder="1" applyAlignment="1">
      <alignment horizontal="center" vertical="center"/>
    </xf>
    <xf numFmtId="0" fontId="11" fillId="0" borderId="2" xfId="0" applyFont="1" applyBorder="1" applyAlignment="1">
      <alignment horizontal="left" vertical="top"/>
    </xf>
    <xf numFmtId="0" fontId="11" fillId="0" borderId="4" xfId="0" applyFont="1" applyBorder="1" applyAlignment="1">
      <alignment horizontal="left" vertical="top"/>
    </xf>
    <xf numFmtId="171" fontId="18" fillId="0" borderId="2" xfId="1" applyNumberFormat="1" applyFont="1" applyBorder="1" applyAlignment="1">
      <alignment horizontal="center" vertical="center"/>
    </xf>
    <xf numFmtId="171" fontId="18" fillId="2" borderId="4" xfId="1" applyNumberFormat="1" applyFont="1" applyFill="1" applyBorder="1" applyAlignment="1">
      <alignment horizontal="center" vertical="center"/>
    </xf>
    <xf numFmtId="0" fontId="9" fillId="0" borderId="0" xfId="0" applyFont="1" applyAlignment="1">
      <alignment horizontal="center"/>
    </xf>
    <xf numFmtId="0" fontId="24" fillId="0" borderId="0" xfId="0" applyFont="1"/>
    <xf numFmtId="164" fontId="24" fillId="0" borderId="0" xfId="1" applyFont="1"/>
    <xf numFmtId="0" fontId="25" fillId="0" borderId="0" xfId="0" applyFont="1" applyAlignment="1">
      <alignment vertical="center" wrapText="1"/>
    </xf>
    <xf numFmtId="167" fontId="25" fillId="0" borderId="0" xfId="1" applyNumberFormat="1" applyFont="1" applyBorder="1" applyAlignment="1">
      <alignment horizontal="center" vertical="center"/>
    </xf>
    <xf numFmtId="171" fontId="9" fillId="0" borderId="3" xfId="1" applyNumberFormat="1" applyFont="1" applyBorder="1" applyAlignment="1">
      <alignment horizontal="center" vertical="center"/>
    </xf>
    <xf numFmtId="171" fontId="8" fillId="0" borderId="4" xfId="1" applyNumberFormat="1" applyFont="1" applyBorder="1" applyAlignment="1">
      <alignment horizontal="center" vertical="center"/>
    </xf>
    <xf numFmtId="164" fontId="8" fillId="0" borderId="4" xfId="1" applyFont="1" applyBorder="1" applyAlignment="1">
      <alignment horizontal="center" vertical="center"/>
    </xf>
    <xf numFmtId="164" fontId="17" fillId="0" borderId="6" xfId="1" applyFont="1" applyBorder="1" applyAlignment="1">
      <alignment horizontal="center" vertical="center"/>
    </xf>
    <xf numFmtId="0" fontId="14" fillId="0" borderId="0" xfId="0" applyFont="1" applyAlignment="1">
      <alignment horizontal="left" vertical="top"/>
    </xf>
    <xf numFmtId="0" fontId="14" fillId="0" borderId="0" xfId="0" applyFont="1" applyAlignment="1">
      <alignment vertical="top"/>
    </xf>
    <xf numFmtId="14" fontId="14" fillId="0" borderId="0" xfId="0" applyNumberFormat="1" applyFont="1" applyAlignment="1">
      <alignment horizontal="center" vertical="top"/>
    </xf>
    <xf numFmtId="0" fontId="14" fillId="0" borderId="0" xfId="0" applyFont="1" applyAlignment="1">
      <alignment horizontal="center" vertical="top"/>
    </xf>
    <xf numFmtId="4" fontId="14" fillId="0" borderId="0" xfId="0" applyNumberFormat="1" applyFont="1" applyAlignment="1">
      <alignment horizontal="right" vertical="top"/>
    </xf>
    <xf numFmtId="10" fontId="16" fillId="0" borderId="15" xfId="14" applyNumberFormat="1" applyFont="1" applyBorder="1" applyAlignment="1">
      <alignment vertical="top"/>
    </xf>
    <xf numFmtId="10" fontId="11" fillId="0" borderId="9" xfId="0" applyNumberFormat="1" applyFont="1" applyBorder="1"/>
    <xf numFmtId="0" fontId="17" fillId="0" borderId="3" xfId="0" applyFont="1" applyBorder="1"/>
    <xf numFmtId="0" fontId="9" fillId="0" borderId="3" xfId="0" applyFont="1" applyBorder="1" applyAlignment="1">
      <alignment wrapText="1"/>
    </xf>
    <xf numFmtId="0" fontId="8" fillId="0" borderId="1" xfId="0" applyFont="1" applyBorder="1" applyAlignment="1">
      <alignment vertical="center"/>
    </xf>
    <xf numFmtId="0" fontId="8" fillId="0" borderId="0" xfId="0" applyFont="1" applyAlignment="1">
      <alignment horizontal="center" vertical="center"/>
    </xf>
    <xf numFmtId="0" fontId="11" fillId="0" borderId="8" xfId="0" applyFont="1" applyBorder="1" applyAlignment="1">
      <alignment horizontal="left" vertical="top"/>
    </xf>
    <xf numFmtId="171" fontId="18" fillId="0" borderId="2" xfId="1" applyNumberFormat="1" applyFont="1" applyFill="1" applyBorder="1" applyAlignment="1">
      <alignment horizontal="center" vertical="center"/>
    </xf>
    <xf numFmtId="171" fontId="18" fillId="0" borderId="3" xfId="1" applyNumberFormat="1" applyFont="1" applyFill="1" applyBorder="1" applyAlignment="1">
      <alignment horizontal="center" vertical="center"/>
    </xf>
    <xf numFmtId="171" fontId="18" fillId="0" borderId="2" xfId="1" applyNumberFormat="1" applyFont="1" applyFill="1" applyBorder="1" applyAlignment="1">
      <alignment horizontal="left" vertical="top" shrinkToFit="1"/>
    </xf>
    <xf numFmtId="0" fontId="0" fillId="0" borderId="3" xfId="0" applyBorder="1"/>
    <xf numFmtId="0" fontId="9" fillId="0" borderId="11" xfId="0" applyFont="1" applyBorder="1" applyAlignment="1">
      <alignment wrapText="1"/>
    </xf>
    <xf numFmtId="0" fontId="9" fillId="0" borderId="0" xfId="0" applyFont="1" applyAlignment="1">
      <alignment wrapText="1"/>
    </xf>
    <xf numFmtId="0" fontId="8" fillId="0" borderId="11" xfId="0" applyFont="1" applyBorder="1" applyAlignment="1">
      <alignment wrapText="1"/>
    </xf>
    <xf numFmtId="0" fontId="9" fillId="0" borderId="1" xfId="0" applyFont="1" applyBorder="1" applyAlignment="1">
      <alignment vertical="center" wrapText="1"/>
    </xf>
    <xf numFmtId="174" fontId="9" fillId="0" borderId="4" xfId="1" applyNumberFormat="1" applyFont="1" applyBorder="1"/>
    <xf numFmtId="0" fontId="8" fillId="3" borderId="0" xfId="0" applyFont="1" applyFill="1" applyAlignment="1">
      <alignment horizontal="center"/>
    </xf>
    <xf numFmtId="0" fontId="17" fillId="0" borderId="0" xfId="0" applyFont="1" applyAlignment="1">
      <alignment horizontal="center"/>
    </xf>
    <xf numFmtId="0" fontId="8" fillId="0" borderId="0" xfId="0" applyFont="1" applyAlignment="1">
      <alignment horizontal="center"/>
    </xf>
    <xf numFmtId="0" fontId="21" fillId="0" borderId="0" xfId="0" applyFont="1" applyAlignment="1">
      <alignment horizontal="left"/>
    </xf>
    <xf numFmtId="0" fontId="8" fillId="0" borderId="2" xfId="0" applyFont="1" applyBorder="1" applyAlignment="1">
      <alignment horizontal="left" wrapText="1"/>
    </xf>
    <xf numFmtId="0" fontId="8" fillId="0" borderId="4" xfId="0" applyFont="1" applyBorder="1" applyAlignment="1">
      <alignment horizontal="left" wrapText="1"/>
    </xf>
    <xf numFmtId="0" fontId="9" fillId="0" borderId="0" xfId="0" applyFont="1" applyAlignment="1">
      <alignment horizontal="left" wrapText="1"/>
    </xf>
    <xf numFmtId="0" fontId="17" fillId="0" borderId="0" xfId="0" applyFont="1" applyAlignment="1">
      <alignment horizontal="center" wrapText="1"/>
    </xf>
    <xf numFmtId="0" fontId="8" fillId="0" borderId="0" xfId="0" applyFont="1" applyAlignment="1">
      <alignment horizontal="left" wrapText="1"/>
    </xf>
    <xf numFmtId="0" fontId="9" fillId="0" borderId="0" xfId="0" applyFont="1" applyAlignment="1">
      <alignment horizontal="left" vertical="center" wrapText="1"/>
    </xf>
    <xf numFmtId="0" fontId="8" fillId="0" borderId="0" xfId="0" applyFont="1" applyAlignment="1">
      <alignment horizontal="left" vertical="center" wrapText="1"/>
    </xf>
    <xf numFmtId="0" fontId="9" fillId="0" borderId="0" xfId="0" applyFont="1" applyAlignment="1">
      <alignment horizontal="left" vertical="top" wrapText="1"/>
    </xf>
    <xf numFmtId="0" fontId="8" fillId="0" borderId="0" xfId="0" applyFont="1" applyAlignment="1">
      <alignment horizontal="left"/>
    </xf>
    <xf numFmtId="0" fontId="8" fillId="0" borderId="5" xfId="0" applyFont="1" applyBorder="1" applyAlignment="1">
      <alignment horizontal="center" vertical="center" wrapText="1"/>
    </xf>
    <xf numFmtId="0" fontId="8" fillId="0" borderId="7" xfId="0" applyFont="1" applyBorder="1" applyAlignment="1">
      <alignment horizontal="center" vertical="center" wrapText="1"/>
    </xf>
    <xf numFmtId="0" fontId="8" fillId="0" borderId="2" xfId="0" applyFont="1" applyBorder="1" applyAlignment="1">
      <alignment horizontal="center" vertical="center" wrapText="1"/>
    </xf>
    <xf numFmtId="0" fontId="8" fillId="0" borderId="4" xfId="0" applyFont="1" applyBorder="1" applyAlignment="1">
      <alignment horizontal="center" vertical="center" wrapText="1"/>
    </xf>
    <xf numFmtId="0" fontId="8" fillId="0" borderId="3" xfId="0" applyFont="1" applyBorder="1" applyAlignment="1">
      <alignment horizontal="center" vertical="center" wrapText="1"/>
    </xf>
    <xf numFmtId="0" fontId="8" fillId="0" borderId="5" xfId="0" applyFont="1" applyBorder="1" applyAlignment="1">
      <alignment horizontal="center" vertical="center"/>
    </xf>
    <xf numFmtId="0" fontId="8" fillId="0" borderId="7" xfId="0" applyFont="1" applyBorder="1" applyAlignment="1">
      <alignment horizontal="center" vertical="center"/>
    </xf>
    <xf numFmtId="0" fontId="9" fillId="0" borderId="10" xfId="0" applyFont="1" applyBorder="1" applyAlignment="1">
      <alignment horizontal="left" vertical="center"/>
    </xf>
    <xf numFmtId="0" fontId="9" fillId="0" borderId="12" xfId="0" applyFont="1" applyBorder="1" applyAlignment="1">
      <alignment horizontal="left" vertical="center"/>
    </xf>
    <xf numFmtId="0" fontId="12" fillId="0" borderId="14" xfId="2" applyFont="1" applyBorder="1" applyAlignment="1">
      <alignment horizontal="left" vertical="center" wrapText="1"/>
    </xf>
    <xf numFmtId="0" fontId="11" fillId="0" borderId="0" xfId="0" applyFont="1" applyAlignment="1">
      <alignment horizontal="left" vertical="center" wrapText="1"/>
    </xf>
    <xf numFmtId="174" fontId="8" fillId="0" borderId="1" xfId="1" applyNumberFormat="1" applyFont="1" applyBorder="1"/>
    <xf numFmtId="174" fontId="9" fillId="0" borderId="2" xfId="1" applyNumberFormat="1" applyFont="1" applyBorder="1"/>
    <xf numFmtId="174" fontId="9" fillId="0" borderId="3" xfId="1" applyNumberFormat="1" applyFont="1" applyFill="1" applyBorder="1"/>
    <xf numFmtId="174" fontId="9" fillId="0" borderId="3" xfId="1" applyNumberFormat="1" applyFont="1" applyBorder="1"/>
    <xf numFmtId="174" fontId="8" fillId="0" borderId="2" xfId="1" applyNumberFormat="1" applyFont="1" applyBorder="1" applyAlignment="1">
      <alignment horizontal="center"/>
    </xf>
    <xf numFmtId="174" fontId="8" fillId="0" borderId="2" xfId="1" applyNumberFormat="1" applyFont="1" applyBorder="1"/>
    <xf numFmtId="174" fontId="8" fillId="0" borderId="4" xfId="1" applyNumberFormat="1" applyFont="1" applyBorder="1" applyAlignment="1">
      <alignment horizontal="center"/>
    </xf>
    <xf numFmtId="174" fontId="8" fillId="0" borderId="1" xfId="1" applyNumberFormat="1" applyFont="1" applyBorder="1" applyAlignment="1">
      <alignment horizontal="right"/>
    </xf>
    <xf numFmtId="174" fontId="8" fillId="0" borderId="2" xfId="1" applyNumberFormat="1" applyFont="1" applyBorder="1" applyAlignment="1">
      <alignment horizontal="right"/>
    </xf>
    <xf numFmtId="174" fontId="8" fillId="0" borderId="3" xfId="1" applyNumberFormat="1" applyFont="1" applyBorder="1" applyAlignment="1">
      <alignment horizontal="right"/>
    </xf>
    <xf numFmtId="174" fontId="9" fillId="0" borderId="3" xfId="1" applyNumberFormat="1" applyFont="1" applyBorder="1" applyAlignment="1">
      <alignment horizontal="right"/>
    </xf>
    <xf numFmtId="174" fontId="8" fillId="0" borderId="2" xfId="1" applyNumberFormat="1" applyFont="1" applyBorder="1" applyAlignment="1">
      <alignment horizontal="right" vertical="center" wrapText="1"/>
    </xf>
    <xf numFmtId="174" fontId="9" fillId="0" borderId="10" xfId="1" applyNumberFormat="1" applyFont="1" applyBorder="1" applyAlignment="1">
      <alignment horizontal="right"/>
    </xf>
    <xf numFmtId="174" fontId="9" fillId="0" borderId="2" xfId="1" applyNumberFormat="1" applyFont="1" applyBorder="1" applyAlignment="1">
      <alignment horizontal="right"/>
    </xf>
    <xf numFmtId="174" fontId="8" fillId="0" borderId="8" xfId="1" applyNumberFormat="1" applyFont="1" applyBorder="1" applyAlignment="1">
      <alignment horizontal="right"/>
    </xf>
    <xf numFmtId="174" fontId="9" fillId="0" borderId="8" xfId="1" applyNumberFormat="1" applyFont="1" applyBorder="1" applyAlignment="1">
      <alignment horizontal="right"/>
    </xf>
    <xf numFmtId="174" fontId="9" fillId="0" borderId="13" xfId="1" applyNumberFormat="1" applyFont="1" applyBorder="1" applyAlignment="1">
      <alignment horizontal="right"/>
    </xf>
    <xf numFmtId="174" fontId="9" fillId="0" borderId="4" xfId="1" applyNumberFormat="1" applyFont="1" applyBorder="1" applyAlignment="1">
      <alignment horizontal="right"/>
    </xf>
    <xf numFmtId="174" fontId="8" fillId="0" borderId="1" xfId="1" applyNumberFormat="1" applyFont="1" applyBorder="1" applyAlignment="1">
      <alignment horizontal="right" vertical="center" wrapText="1"/>
    </xf>
    <xf numFmtId="174" fontId="8" fillId="0" borderId="4" xfId="1" applyNumberFormat="1" applyFont="1" applyBorder="1" applyAlignment="1">
      <alignment horizontal="right"/>
    </xf>
    <xf numFmtId="174" fontId="9" fillId="0" borderId="9" xfId="1" applyNumberFormat="1" applyFont="1" applyBorder="1" applyAlignment="1">
      <alignment horizontal="right"/>
    </xf>
  </cellXfs>
  <cellStyles count="15">
    <cellStyle name="Hipervínculo" xfId="9" builtinId="8"/>
    <cellStyle name="Millares [0]" xfId="1" builtinId="6"/>
    <cellStyle name="Millares [0] 2" xfId="3" xr:uid="{CA1E6C81-B413-441C-A440-8F99D266C71F}"/>
    <cellStyle name="Millares [0] 2 2" xfId="11" xr:uid="{F6C61A4A-3F11-4A28-997B-5CF9C9DEEBCB}"/>
    <cellStyle name="Millares [0] 3" xfId="13" xr:uid="{9F6FEC5E-DD8B-4F42-B366-1D02AD950CFB}"/>
    <cellStyle name="Millares [0] 4" xfId="10" xr:uid="{BC02C6DC-4991-44A8-9F9B-F83BD496C74C}"/>
    <cellStyle name="Millares 2" xfId="7" xr:uid="{C7B6F4A7-0D07-4EBA-9738-8E1BDD7BAD6E}"/>
    <cellStyle name="Millares 2 2" xfId="12" xr:uid="{36476440-0812-42B0-8D8E-ECBF0B155286}"/>
    <cellStyle name="Normal" xfId="0" builtinId="0"/>
    <cellStyle name="Normal 10" xfId="8" xr:uid="{FCE95D7B-5E7A-4FBC-9DA3-FA7A6391054A}"/>
    <cellStyle name="Normal 11" xfId="4" xr:uid="{6DEE41A6-C6CF-4935-8FD5-9AB6E42DDEBF}"/>
    <cellStyle name="Normal 2" xfId="2" xr:uid="{90BE483F-5CEF-4F2F-9D04-D05D94E5D190}"/>
    <cellStyle name="Normal 3" xfId="5" xr:uid="{AF09A1A4-806C-4584-9E84-33D92D8761AE}"/>
    <cellStyle name="Porcentaje" xfId="14" builtinId="5"/>
    <cellStyle name="Porcentaje 2" xfId="6" xr:uid="{62D33D5D-FE28-4C50-BE35-AAEFD4A4F69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284725-A22E-4417-B8DE-6025655D03C1}">
  <sheetPr>
    <tabColor theme="9" tint="0.39997558519241921"/>
  </sheetPr>
  <dimension ref="A1:G32"/>
  <sheetViews>
    <sheetView showGridLines="0" tabSelected="1" zoomScaleNormal="100" workbookViewId="0">
      <selection activeCell="D13" sqref="D13"/>
    </sheetView>
  </sheetViews>
  <sheetFormatPr baseColWidth="10" defaultColWidth="9.140625" defaultRowHeight="15"/>
  <cols>
    <col min="1" max="1" width="3.5703125" style="1" customWidth="1"/>
    <col min="2" max="2" width="63.28515625" style="1" customWidth="1"/>
    <col min="3" max="4" width="19.42578125" style="1" customWidth="1"/>
    <col min="5" max="5" width="3.5703125" style="1" customWidth="1"/>
    <col min="6" max="6" width="13.140625" style="1" bestFit="1" customWidth="1"/>
    <col min="7" max="7" width="14" style="1" bestFit="1" customWidth="1"/>
    <col min="8" max="16384" width="9.140625" style="1"/>
  </cols>
  <sheetData>
    <row r="1" spans="1:7">
      <c r="A1" s="30" t="s">
        <v>50</v>
      </c>
    </row>
    <row r="2" spans="1:7">
      <c r="B2" s="221" t="s">
        <v>49</v>
      </c>
      <c r="C2" s="221"/>
      <c r="D2" s="221"/>
    </row>
    <row r="3" spans="1:7">
      <c r="B3" s="222" t="s">
        <v>38</v>
      </c>
      <c r="C3" s="222"/>
      <c r="D3" s="222"/>
    </row>
    <row r="4" spans="1:7">
      <c r="B4" s="223" t="s">
        <v>115</v>
      </c>
      <c r="C4" s="223"/>
      <c r="D4" s="223"/>
    </row>
    <row r="5" spans="1:7">
      <c r="B5" s="223" t="s">
        <v>47</v>
      </c>
      <c r="C5" s="223"/>
      <c r="D5" s="223"/>
    </row>
    <row r="7" spans="1:7">
      <c r="B7" s="111" t="s">
        <v>0</v>
      </c>
      <c r="C7" s="112">
        <v>46022</v>
      </c>
      <c r="D7" s="113">
        <v>45657</v>
      </c>
    </row>
    <row r="8" spans="1:7">
      <c r="B8" s="119" t="s">
        <v>151</v>
      </c>
      <c r="C8" s="189">
        <v>1183781.8099999968</v>
      </c>
      <c r="D8" s="212">
        <v>971359.93999999948</v>
      </c>
    </row>
    <row r="9" spans="1:7">
      <c r="B9" s="215" t="s">
        <v>179</v>
      </c>
      <c r="C9" s="148">
        <v>13901232.300000001</v>
      </c>
      <c r="D9" s="213">
        <v>10255955.73</v>
      </c>
      <c r="F9" s="103"/>
      <c r="G9" s="150"/>
    </row>
    <row r="10" spans="1:7">
      <c r="B10" s="73" t="s">
        <v>150</v>
      </c>
      <c r="C10" s="148">
        <v>666349.44999999995</v>
      </c>
      <c r="D10" s="185">
        <v>227977.72000000003</v>
      </c>
    </row>
    <row r="11" spans="1:7">
      <c r="B11" s="183" t="s">
        <v>180</v>
      </c>
      <c r="C11" s="114">
        <v>0</v>
      </c>
      <c r="D11" s="213">
        <v>57917.329999999958</v>
      </c>
      <c r="G11" s="136"/>
    </row>
    <row r="12" spans="1:7">
      <c r="B12" s="183" t="s">
        <v>181</v>
      </c>
      <c r="C12" s="114">
        <v>0</v>
      </c>
      <c r="D12" s="213">
        <v>30422.21</v>
      </c>
      <c r="G12" s="136"/>
    </row>
    <row r="13" spans="1:7">
      <c r="B13" s="183" t="s">
        <v>182</v>
      </c>
      <c r="C13" s="114">
        <v>206579.92</v>
      </c>
      <c r="D13" s="213">
        <v>74716.36</v>
      </c>
    </row>
    <row r="14" spans="1:7">
      <c r="B14" s="74"/>
      <c r="C14" s="190"/>
      <c r="D14" s="190"/>
    </row>
    <row r="15" spans="1:7">
      <c r="B15" s="116" t="s">
        <v>1</v>
      </c>
      <c r="C15" s="178">
        <f>SUM(C8:C14)</f>
        <v>15957943.479999997</v>
      </c>
      <c r="D15" s="178">
        <f>SUM(D8:D14)</f>
        <v>11618349.290000001</v>
      </c>
      <c r="F15" s="103"/>
      <c r="G15" s="102"/>
    </row>
    <row r="16" spans="1:7">
      <c r="B16" s="175" t="s">
        <v>2</v>
      </c>
      <c r="C16" s="179"/>
      <c r="D16" s="181"/>
    </row>
    <row r="17" spans="2:5">
      <c r="B17" s="176" t="s">
        <v>157</v>
      </c>
      <c r="C17" s="180">
        <v>299135.3</v>
      </c>
      <c r="D17" s="115">
        <v>255533.60999999993</v>
      </c>
    </row>
    <row r="18" spans="2:5">
      <c r="B18" s="177" t="s">
        <v>158</v>
      </c>
      <c r="C18" s="180">
        <v>15198.459999999961</v>
      </c>
      <c r="D18" s="115">
        <v>9146.5899999999965</v>
      </c>
    </row>
    <row r="19" spans="2:5">
      <c r="B19" s="184" t="s">
        <v>159</v>
      </c>
      <c r="C19" s="180">
        <v>825743.76</v>
      </c>
      <c r="D19" s="115">
        <v>775687.72</v>
      </c>
    </row>
    <row r="20" spans="2:5">
      <c r="B20" s="176" t="s">
        <v>160</v>
      </c>
      <c r="C20" s="180">
        <v>0</v>
      </c>
      <c r="D20" s="115">
        <v>2000000</v>
      </c>
    </row>
    <row r="21" spans="2:5">
      <c r="B21" s="117" t="s">
        <v>37</v>
      </c>
      <c r="C21" s="118">
        <f>SUM(C17:C20)</f>
        <v>1140077.52</v>
      </c>
      <c r="D21" s="118">
        <f>SUM(D17:D20)</f>
        <v>3040367.92</v>
      </c>
    </row>
    <row r="22" spans="2:5">
      <c r="B22" s="117" t="s">
        <v>3</v>
      </c>
      <c r="C22" s="120">
        <f>+C15-C21</f>
        <v>14817865.959999997</v>
      </c>
      <c r="D22" s="120">
        <f>+D15-D21</f>
        <v>8577981.370000001</v>
      </c>
      <c r="E22" s="90"/>
    </row>
    <row r="23" spans="2:5">
      <c r="B23" s="117" t="s">
        <v>4</v>
      </c>
      <c r="C23" s="118">
        <v>592</v>
      </c>
      <c r="D23" s="118">
        <v>343</v>
      </c>
    </row>
    <row r="24" spans="2:5">
      <c r="B24" s="117" t="s">
        <v>5</v>
      </c>
      <c r="C24" s="146">
        <f>+C22/C23</f>
        <v>25030.17898648648</v>
      </c>
      <c r="D24" s="146">
        <f>+D22/D23</f>
        <v>25008.692040816328</v>
      </c>
    </row>
    <row r="25" spans="2:5">
      <c r="C25" s="150"/>
      <c r="D25" s="150"/>
    </row>
    <row r="26" spans="2:5">
      <c r="B26" s="101" t="s">
        <v>171</v>
      </c>
      <c r="C26" s="101"/>
    </row>
    <row r="27" spans="2:5">
      <c r="B27" s="52"/>
      <c r="C27" s="121"/>
      <c r="D27" s="101"/>
      <c r="E27" s="102"/>
    </row>
    <row r="28" spans="2:5">
      <c r="C28" s="103"/>
      <c r="D28" s="102"/>
      <c r="E28" s="103"/>
    </row>
    <row r="29" spans="2:5">
      <c r="C29" s="103"/>
      <c r="D29" s="103"/>
      <c r="E29" s="90"/>
    </row>
    <row r="30" spans="2:5">
      <c r="C30" s="122"/>
      <c r="D30" s="103"/>
    </row>
    <row r="31" spans="2:5">
      <c r="C31" s="123"/>
      <c r="D31" s="122"/>
    </row>
    <row r="32" spans="2:5">
      <c r="D32" s="123"/>
    </row>
  </sheetData>
  <mergeCells count="4">
    <mergeCell ref="B2:D2"/>
    <mergeCell ref="B3:D3"/>
    <mergeCell ref="B4:D4"/>
    <mergeCell ref="B5:D5"/>
  </mergeCells>
  <hyperlinks>
    <hyperlink ref="A1" location="INDICE!A1" display="INDICE" xr:uid="{D012767D-BD93-40CB-9C7B-EBE1B4DAAA10}"/>
  </hyperlinks>
  <pageMargins left="0.7" right="0.7" top="0.75" bottom="0.75" header="0.3" footer="0.3"/>
  <pageSetup paperSize="9" orientation="portrait" r:id="rId1"/>
  <ignoredErrors>
    <ignoredError sqref="C15:D15" formulaRang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5C5C0E-A733-4600-9C7C-D5B95AC6504C}">
  <sheetPr>
    <tabColor theme="9" tint="0.39997558519241921"/>
  </sheetPr>
  <dimension ref="A1:F24"/>
  <sheetViews>
    <sheetView showGridLines="0" zoomScale="130" zoomScaleNormal="130" workbookViewId="0">
      <selection activeCell="C18" sqref="C18"/>
    </sheetView>
  </sheetViews>
  <sheetFormatPr baseColWidth="10" defaultColWidth="11.42578125" defaultRowHeight="15"/>
  <cols>
    <col min="1" max="1" width="3.5703125" style="1" customWidth="1"/>
    <col min="2" max="2" width="52.7109375" style="1" customWidth="1"/>
    <col min="3" max="4" width="18.7109375" style="1" customWidth="1"/>
    <col min="5" max="5" width="3.5703125" style="1" customWidth="1"/>
    <col min="6" max="16384" width="11.42578125" style="1"/>
  </cols>
  <sheetData>
    <row r="1" spans="1:4">
      <c r="A1" s="30" t="s">
        <v>50</v>
      </c>
    </row>
    <row r="2" spans="1:4">
      <c r="B2" s="221" t="s">
        <v>49</v>
      </c>
      <c r="C2" s="221"/>
      <c r="D2" s="221"/>
    </row>
    <row r="3" spans="1:4">
      <c r="B3" s="222" t="s">
        <v>39</v>
      </c>
      <c r="C3" s="222"/>
      <c r="D3" s="222"/>
    </row>
    <row r="4" spans="1:4">
      <c r="B4" s="223" t="str">
        <f>+EAN!B4</f>
        <v>Correspondiente al 31/12/2025 con cifras comparativas al 31/12/2024</v>
      </c>
      <c r="C4" s="223"/>
      <c r="D4" s="223"/>
    </row>
    <row r="5" spans="1:4">
      <c r="B5" s="223" t="s">
        <v>47</v>
      </c>
      <c r="C5" s="223"/>
      <c r="D5" s="223"/>
    </row>
    <row r="7" spans="1:4" s="52" customFormat="1">
      <c r="B7" s="104" t="s">
        <v>6</v>
      </c>
      <c r="C7" s="112">
        <v>46022</v>
      </c>
      <c r="D7" s="113">
        <v>45657</v>
      </c>
    </row>
    <row r="8" spans="1:4">
      <c r="B8" s="73" t="s">
        <v>105</v>
      </c>
      <c r="C8" s="82">
        <v>933426.61</v>
      </c>
      <c r="D8" s="82">
        <v>624299.93999999994</v>
      </c>
    </row>
    <row r="9" spans="1:4">
      <c r="B9" s="73" t="s">
        <v>161</v>
      </c>
      <c r="C9" s="84">
        <v>68417.17</v>
      </c>
      <c r="D9" s="84">
        <v>3.23</v>
      </c>
    </row>
    <row r="10" spans="1:4">
      <c r="B10" s="73" t="s">
        <v>152</v>
      </c>
      <c r="C10" s="84">
        <v>10201.6</v>
      </c>
      <c r="D10" s="84">
        <v>2230.4899999999998</v>
      </c>
    </row>
    <row r="11" spans="1:4" s="52" customFormat="1">
      <c r="B11" s="96" t="s">
        <v>7</v>
      </c>
      <c r="C11" s="86">
        <f>SUM(C8:C10)</f>
        <v>1012045.38</v>
      </c>
      <c r="D11" s="86">
        <f>SUM(D8:D10)</f>
        <v>626533.65999999992</v>
      </c>
    </row>
    <row r="12" spans="1:4" s="52" customFormat="1">
      <c r="B12" s="75" t="s">
        <v>8</v>
      </c>
      <c r="C12" s="110"/>
      <c r="D12" s="110"/>
    </row>
    <row r="13" spans="1:4">
      <c r="B13" s="72" t="s">
        <v>153</v>
      </c>
      <c r="C13" s="82">
        <v>144419.54</v>
      </c>
      <c r="D13" s="82">
        <v>83561.789999999994</v>
      </c>
    </row>
    <row r="14" spans="1:4">
      <c r="B14" s="76" t="s">
        <v>154</v>
      </c>
      <c r="C14" s="84">
        <v>42840.47</v>
      </c>
      <c r="D14" s="84">
        <v>38769.410000000003</v>
      </c>
    </row>
    <row r="15" spans="1:4">
      <c r="B15" s="76" t="s">
        <v>170</v>
      </c>
      <c r="C15" s="84">
        <v>9961.82</v>
      </c>
      <c r="D15" s="84">
        <v>24240.77</v>
      </c>
    </row>
    <row r="16" spans="1:4">
      <c r="B16" s="76" t="s">
        <v>106</v>
      </c>
      <c r="C16" s="84">
        <v>22111</v>
      </c>
      <c r="D16" s="84">
        <v>22170</v>
      </c>
    </row>
    <row r="17" spans="2:6">
      <c r="B17" s="76" t="s">
        <v>107</v>
      </c>
      <c r="C17" s="84">
        <v>15668.68</v>
      </c>
      <c r="D17" s="84">
        <v>15245.27</v>
      </c>
    </row>
    <row r="18" spans="2:6">
      <c r="B18" s="73" t="s">
        <v>166</v>
      </c>
      <c r="C18" s="85">
        <v>6770.4</v>
      </c>
      <c r="D18" s="84">
        <v>3892.5800000000054</v>
      </c>
      <c r="F18" s="136"/>
    </row>
    <row r="19" spans="2:6" s="52" customFormat="1">
      <c r="B19" s="96" t="s">
        <v>10</v>
      </c>
      <c r="C19" s="86">
        <f>SUM(C13:C18)</f>
        <v>241771.91</v>
      </c>
      <c r="D19" s="86">
        <f>SUM(D13:D18)</f>
        <v>187879.82</v>
      </c>
    </row>
    <row r="20" spans="2:6" s="52" customFormat="1">
      <c r="B20" s="96" t="s">
        <v>11</v>
      </c>
      <c r="C20" s="86">
        <f>+C11-C19</f>
        <v>770273.47</v>
      </c>
      <c r="D20" s="86">
        <f>+D11-D19</f>
        <v>438653.83999999991</v>
      </c>
    </row>
    <row r="22" spans="2:6">
      <c r="B22" s="101" t="s">
        <v>171</v>
      </c>
      <c r="C22" s="101"/>
      <c r="D22" s="136"/>
    </row>
    <row r="23" spans="2:6">
      <c r="C23" s="102"/>
    </row>
    <row r="24" spans="2:6">
      <c r="C24" s="102"/>
    </row>
  </sheetData>
  <sortState xmlns:xlrd2="http://schemas.microsoft.com/office/spreadsheetml/2017/richdata2" ref="B8:D10">
    <sortCondition descending="1" ref="C8:C10"/>
  </sortState>
  <mergeCells count="4">
    <mergeCell ref="B2:D2"/>
    <mergeCell ref="B3:D3"/>
    <mergeCell ref="B4:D4"/>
    <mergeCell ref="B5:D5"/>
  </mergeCells>
  <hyperlinks>
    <hyperlink ref="A1" location="INDICE!A1" display="INDICE" xr:uid="{3D312D16-D708-418E-B2F1-9B8D2295012D}"/>
  </hyperlinks>
  <pageMargins left="0.7" right="0.7" top="0.75" bottom="0.75" header="0.3" footer="0.3"/>
  <pageSetup paperSize="5" orientation="portrait" r:id="rId1"/>
  <ignoredErrors>
    <ignoredError sqref="C11:D11" formulaRang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D99475-722F-4BC9-8D14-E214482BA51E}">
  <sheetPr>
    <tabColor theme="9" tint="0.39997558519241921"/>
  </sheetPr>
  <dimension ref="A1:J22"/>
  <sheetViews>
    <sheetView showGridLines="0" zoomScale="130" zoomScaleNormal="130" workbookViewId="0">
      <selection activeCell="E19" sqref="E19"/>
    </sheetView>
  </sheetViews>
  <sheetFormatPr baseColWidth="10" defaultColWidth="11.42578125" defaultRowHeight="15"/>
  <cols>
    <col min="1" max="1" width="3.5703125" style="1" customWidth="1"/>
    <col min="2" max="2" width="30.85546875" style="1" customWidth="1"/>
    <col min="3" max="4" width="20" style="1" customWidth="1"/>
    <col min="5" max="5" width="21.140625" style="1" bestFit="1" customWidth="1"/>
    <col min="6" max="6" width="3.5703125" style="1" customWidth="1"/>
    <col min="7" max="16384" width="11.42578125" style="1"/>
  </cols>
  <sheetData>
    <row r="1" spans="1:10">
      <c r="A1" s="30" t="s">
        <v>50</v>
      </c>
    </row>
    <row r="2" spans="1:10">
      <c r="B2" s="221" t="s">
        <v>49</v>
      </c>
      <c r="C2" s="221"/>
      <c r="D2" s="221"/>
      <c r="E2" s="221"/>
    </row>
    <row r="3" spans="1:10">
      <c r="B3" s="222" t="s">
        <v>40</v>
      </c>
      <c r="C3" s="222"/>
      <c r="D3" s="222"/>
      <c r="E3" s="222"/>
    </row>
    <row r="4" spans="1:10">
      <c r="B4" s="223" t="s">
        <v>115</v>
      </c>
      <c r="C4" s="223"/>
      <c r="D4" s="223"/>
      <c r="E4" s="223"/>
    </row>
    <row r="5" spans="1:10">
      <c r="B5" s="223" t="s">
        <v>47</v>
      </c>
      <c r="C5" s="223"/>
      <c r="D5" s="223"/>
      <c r="E5" s="223"/>
    </row>
    <row r="7" spans="1:10">
      <c r="B7" s="104" t="s">
        <v>12</v>
      </c>
      <c r="C7" s="104" t="s">
        <v>13</v>
      </c>
      <c r="D7" s="104" t="s">
        <v>14</v>
      </c>
      <c r="E7" s="105">
        <v>45657</v>
      </c>
    </row>
    <row r="8" spans="1:10">
      <c r="B8" s="96" t="s">
        <v>15</v>
      </c>
      <c r="C8" s="245">
        <v>8139327.5300000012</v>
      </c>
      <c r="D8" s="245">
        <v>438653.83999999991</v>
      </c>
      <c r="E8" s="245">
        <v>8577981.370000001</v>
      </c>
      <c r="G8" s="106"/>
      <c r="H8" s="106"/>
      <c r="I8" s="106"/>
      <c r="J8" s="107"/>
    </row>
    <row r="9" spans="1:10">
      <c r="B9" s="108" t="s">
        <v>133</v>
      </c>
      <c r="C9" s="246">
        <v>438653.84</v>
      </c>
      <c r="D9" s="246">
        <v>-438653.84</v>
      </c>
      <c r="E9" s="246">
        <f>SUM(C9:D9)</f>
        <v>0</v>
      </c>
    </row>
    <row r="10" spans="1:10">
      <c r="B10" s="73" t="s">
        <v>16</v>
      </c>
      <c r="C10" s="247">
        <v>6226538.5299999993</v>
      </c>
      <c r="D10" s="248">
        <v>0</v>
      </c>
      <c r="E10" s="248">
        <f t="shared" ref="E10:E12" si="0">SUM(C10:D10)</f>
        <v>6226538.5299999993</v>
      </c>
    </row>
    <row r="11" spans="1:10">
      <c r="B11" s="73" t="s">
        <v>76</v>
      </c>
      <c r="C11" s="247">
        <v>-756927.40999999968</v>
      </c>
      <c r="D11" s="248">
        <v>0</v>
      </c>
      <c r="E11" s="248">
        <f t="shared" si="0"/>
        <v>-756927.40999999968</v>
      </c>
    </row>
    <row r="12" spans="1:10">
      <c r="B12" s="109" t="s">
        <v>17</v>
      </c>
      <c r="C12" s="220">
        <v>0</v>
      </c>
      <c r="D12" s="220">
        <v>770273.57</v>
      </c>
      <c r="E12" s="220">
        <f t="shared" si="0"/>
        <v>770273.57</v>
      </c>
    </row>
    <row r="13" spans="1:10">
      <c r="B13" s="225" t="s">
        <v>18</v>
      </c>
      <c r="C13" s="249">
        <v>14047592.49</v>
      </c>
      <c r="D13" s="249">
        <v>770273.46999999986</v>
      </c>
      <c r="E13" s="250" t="s">
        <v>125</v>
      </c>
    </row>
    <row r="14" spans="1:10">
      <c r="B14" s="226"/>
      <c r="C14" s="251"/>
      <c r="D14" s="251"/>
      <c r="E14" s="245">
        <f>+C13+D13</f>
        <v>14817865.960000001</v>
      </c>
    </row>
    <row r="16" spans="1:10">
      <c r="B16" s="224" t="s">
        <v>171</v>
      </c>
      <c r="C16" s="224"/>
      <c r="D16" s="224"/>
      <c r="E16" s="224"/>
    </row>
    <row r="17" spans="3:5">
      <c r="D17" s="102"/>
      <c r="E17" s="102"/>
    </row>
    <row r="18" spans="3:5">
      <c r="D18" s="102"/>
    </row>
    <row r="19" spans="3:5">
      <c r="C19" s="103"/>
    </row>
    <row r="20" spans="3:5">
      <c r="C20" s="103"/>
      <c r="E20" s="136"/>
    </row>
    <row r="21" spans="3:5">
      <c r="C21" s="103"/>
    </row>
    <row r="22" spans="3:5">
      <c r="C22" s="102"/>
      <c r="D22" s="102"/>
    </row>
  </sheetData>
  <mergeCells count="8">
    <mergeCell ref="B2:E2"/>
    <mergeCell ref="B3:E3"/>
    <mergeCell ref="B4:E4"/>
    <mergeCell ref="B5:E5"/>
    <mergeCell ref="B16:E16"/>
    <mergeCell ref="B13:B14"/>
    <mergeCell ref="C13:C14"/>
    <mergeCell ref="D13:D14"/>
  </mergeCells>
  <hyperlinks>
    <hyperlink ref="A1" location="INDICE!A1" display="INDICE" xr:uid="{37C0860B-A200-43BA-BF9F-F5CECDCB330F}"/>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02DB50-65C0-426D-A01D-F1411BABFB4E}">
  <sheetPr>
    <tabColor theme="9" tint="0.39997558519241921"/>
  </sheetPr>
  <dimension ref="A1:E31"/>
  <sheetViews>
    <sheetView showGridLines="0" zoomScale="115" zoomScaleNormal="115" workbookViewId="0">
      <selection activeCell="H14" sqref="H14"/>
    </sheetView>
  </sheetViews>
  <sheetFormatPr baseColWidth="10" defaultColWidth="11.42578125" defaultRowHeight="15"/>
  <cols>
    <col min="1" max="1" width="3.5703125" style="1" customWidth="1"/>
    <col min="2" max="2" width="59" style="1" customWidth="1"/>
    <col min="3" max="3" width="18.7109375" style="1" customWidth="1"/>
    <col min="4" max="4" width="20.7109375" style="150" bestFit="1" customWidth="1"/>
    <col min="5" max="5" width="3.5703125" style="1" customWidth="1"/>
    <col min="6" max="16384" width="11.42578125" style="1"/>
  </cols>
  <sheetData>
    <row r="1" spans="1:5">
      <c r="A1" s="30" t="s">
        <v>50</v>
      </c>
    </row>
    <row r="2" spans="1:5">
      <c r="B2" s="221" t="s">
        <v>49</v>
      </c>
      <c r="C2" s="221"/>
      <c r="D2" s="221"/>
    </row>
    <row r="3" spans="1:5">
      <c r="B3" s="222" t="s">
        <v>41</v>
      </c>
      <c r="C3" s="222"/>
      <c r="D3" s="222"/>
    </row>
    <row r="4" spans="1:5">
      <c r="B4" s="223" t="str">
        <f>+EIE!B4</f>
        <v>Correspondiente al 31/12/2025 con cifras comparativas al 31/12/2024</v>
      </c>
      <c r="C4" s="223"/>
      <c r="D4" s="223"/>
      <c r="E4" s="223"/>
    </row>
    <row r="5" spans="1:5">
      <c r="B5" s="223" t="s">
        <v>47</v>
      </c>
      <c r="C5" s="223"/>
      <c r="D5" s="223"/>
    </row>
    <row r="7" spans="1:5" s="52" customFormat="1">
      <c r="B7" s="35" t="s">
        <v>19</v>
      </c>
      <c r="C7" s="36">
        <f>+EIE!C7</f>
        <v>46022</v>
      </c>
      <c r="D7" s="36">
        <f>+EIE!D7</f>
        <v>45657</v>
      </c>
    </row>
    <row r="8" spans="1:5" s="52" customFormat="1">
      <c r="B8" s="96" t="s">
        <v>27</v>
      </c>
      <c r="C8" s="252">
        <v>971359.94000000041</v>
      </c>
      <c r="D8" s="252">
        <v>72400.779999999912</v>
      </c>
    </row>
    <row r="9" spans="1:5" s="52" customFormat="1">
      <c r="B9" s="97" t="s">
        <v>20</v>
      </c>
      <c r="C9" s="253"/>
      <c r="D9" s="253"/>
    </row>
    <row r="10" spans="1:5" s="52" customFormat="1">
      <c r="B10" s="97" t="s">
        <v>21</v>
      </c>
      <c r="C10" s="254"/>
      <c r="D10" s="254"/>
    </row>
    <row r="11" spans="1:5">
      <c r="B11" s="76" t="s">
        <v>90</v>
      </c>
      <c r="C11" s="255">
        <v>1005808.95</v>
      </c>
      <c r="D11" s="255">
        <v>568616.32999999996</v>
      </c>
    </row>
    <row r="12" spans="1:5">
      <c r="B12" s="76" t="s">
        <v>91</v>
      </c>
      <c r="C12" s="255">
        <v>-1243683.6199999999</v>
      </c>
      <c r="D12" s="255">
        <v>142015.23000000001</v>
      </c>
    </row>
    <row r="13" spans="1:5">
      <c r="B13" s="76" t="s">
        <v>92</v>
      </c>
      <c r="C13" s="255">
        <v>-2000000</v>
      </c>
      <c r="D13" s="255">
        <v>-974610.36000000034</v>
      </c>
    </row>
    <row r="14" spans="1:5">
      <c r="B14" s="76" t="s">
        <v>93</v>
      </c>
      <c r="C14" s="255">
        <v>-911732.32000000018</v>
      </c>
      <c r="D14" s="255">
        <v>0</v>
      </c>
    </row>
    <row r="15" spans="1:5">
      <c r="B15" s="76" t="s">
        <v>94</v>
      </c>
      <c r="C15" s="255">
        <v>-2117064.2599999998</v>
      </c>
      <c r="D15" s="255">
        <v>0</v>
      </c>
    </row>
    <row r="16" spans="1:5">
      <c r="B16" s="76" t="s">
        <v>95</v>
      </c>
      <c r="C16" s="255">
        <v>50056.040000000037</v>
      </c>
      <c r="D16" s="255">
        <v>0</v>
      </c>
    </row>
    <row r="17" spans="2:4" s="52" customFormat="1">
      <c r="B17" s="98" t="s">
        <v>22</v>
      </c>
      <c r="C17" s="254"/>
      <c r="D17" s="254"/>
    </row>
    <row r="18" spans="2:4">
      <c r="B18" s="76" t="s">
        <v>28</v>
      </c>
      <c r="C18" s="255">
        <v>-138367.67000000004</v>
      </c>
      <c r="D18" s="255">
        <v>-82697.059999999983</v>
      </c>
    </row>
    <row r="19" spans="2:4" s="33" customFormat="1" ht="30">
      <c r="B19" s="99" t="s">
        <v>23</v>
      </c>
      <c r="C19" s="256">
        <f>SUM(C11:C18)</f>
        <v>-5354982.88</v>
      </c>
      <c r="D19" s="256">
        <f>SUM(D9:D18)</f>
        <v>-346675.86000000039</v>
      </c>
    </row>
    <row r="20" spans="2:4" ht="6.75" customHeight="1">
      <c r="B20" s="72"/>
      <c r="C20" s="257">
        <v>0</v>
      </c>
      <c r="D20" s="258"/>
    </row>
    <row r="21" spans="2:4" s="52" customFormat="1">
      <c r="B21" s="207" t="s">
        <v>24</v>
      </c>
      <c r="C21" s="259"/>
      <c r="D21" s="254"/>
    </row>
    <row r="22" spans="2:4">
      <c r="B22" s="208" t="s">
        <v>76</v>
      </c>
      <c r="C22" s="260">
        <v>-756927.40999999968</v>
      </c>
      <c r="D22" s="255">
        <v>-475999.99999999994</v>
      </c>
    </row>
    <row r="23" spans="2:4">
      <c r="B23" s="73" t="s">
        <v>108</v>
      </c>
      <c r="C23" s="260">
        <v>33639.870000000061</v>
      </c>
      <c r="D23" s="255">
        <v>-55702.690000000133</v>
      </c>
    </row>
    <row r="24" spans="2:4">
      <c r="B24" s="73" t="s">
        <v>16</v>
      </c>
      <c r="C24" s="260">
        <v>6226538.5299999993</v>
      </c>
      <c r="D24" s="255">
        <v>1777337.7100000009</v>
      </c>
    </row>
    <row r="25" spans="2:4">
      <c r="B25" s="74"/>
      <c r="C25" s="261"/>
      <c r="D25" s="262"/>
    </row>
    <row r="26" spans="2:4" s="31" customFormat="1" ht="30">
      <c r="B26" s="100" t="s">
        <v>25</v>
      </c>
      <c r="C26" s="263">
        <f>SUM(C22:C24)</f>
        <v>5503250.9900000002</v>
      </c>
      <c r="D26" s="263">
        <f>SUM(D22:D24)</f>
        <v>1245635.0200000009</v>
      </c>
    </row>
    <row r="27" spans="2:4" ht="24.75" customHeight="1">
      <c r="B27" s="209" t="s">
        <v>155</v>
      </c>
      <c r="C27" s="264">
        <v>64153.760000000002</v>
      </c>
      <c r="D27" s="264">
        <v>0</v>
      </c>
    </row>
    <row r="28" spans="2:4" ht="6.75" customHeight="1">
      <c r="B28" s="76"/>
      <c r="C28" s="265"/>
      <c r="D28" s="265"/>
    </row>
    <row r="29" spans="2:4" s="52" customFormat="1">
      <c r="B29" s="96" t="s">
        <v>26</v>
      </c>
      <c r="C29" s="252">
        <f>+C8+C19+C26+C27</f>
        <v>1183781.8100000008</v>
      </c>
      <c r="D29" s="252">
        <f>+D8+D19+D26+D27</f>
        <v>971359.94000000041</v>
      </c>
    </row>
    <row r="31" spans="2:4">
      <c r="B31" s="224" t="s">
        <v>171</v>
      </c>
      <c r="C31" s="224"/>
      <c r="D31" s="224"/>
    </row>
  </sheetData>
  <mergeCells count="5">
    <mergeCell ref="B2:D2"/>
    <mergeCell ref="B3:D3"/>
    <mergeCell ref="B5:D5"/>
    <mergeCell ref="B31:D31"/>
    <mergeCell ref="B4:E4"/>
  </mergeCells>
  <hyperlinks>
    <hyperlink ref="A1" location="INDICE!A1" display="INDICE" xr:uid="{1DF3464F-69F6-4EBF-B426-D66A3EBFD213}"/>
  </hyperlinks>
  <pageMargins left="0.7" right="0.7" top="0.75" bottom="0.75" header="0.3" footer="0.3"/>
  <ignoredErrors>
    <ignoredError sqref="D19 C26" formulaRange="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5036F5-4BA8-4607-A3AA-5C29852E00AC}">
  <sheetPr>
    <tabColor theme="9" tint="0.39997558519241921"/>
  </sheetPr>
  <dimension ref="A1:M234"/>
  <sheetViews>
    <sheetView showGridLines="0" topLeftCell="A219" zoomScaleNormal="100" workbookViewId="0">
      <selection activeCell="I185" sqref="I185"/>
    </sheetView>
  </sheetViews>
  <sheetFormatPr baseColWidth="10" defaultColWidth="11.42578125" defaultRowHeight="15"/>
  <cols>
    <col min="1" max="1" width="3.5703125" style="1" customWidth="1"/>
    <col min="2" max="2" width="41.5703125" style="1" customWidth="1"/>
    <col min="3" max="5" width="19.28515625" style="1" customWidth="1"/>
    <col min="6" max="6" width="25" style="1" bestFit="1" customWidth="1"/>
    <col min="7" max="9" width="17.42578125" style="1" customWidth="1"/>
    <col min="10" max="10" width="13.42578125" style="1" customWidth="1"/>
    <col min="11" max="11" width="11.42578125" style="1"/>
    <col min="12" max="12" width="17.140625" style="1" bestFit="1" customWidth="1"/>
    <col min="13" max="13" width="15.42578125" style="1" bestFit="1" customWidth="1"/>
    <col min="14" max="16384" width="11.42578125" style="1"/>
  </cols>
  <sheetData>
    <row r="1" spans="1:6">
      <c r="A1" s="30" t="s">
        <v>50</v>
      </c>
    </row>
    <row r="2" spans="1:6">
      <c r="B2" s="221" t="s">
        <v>49</v>
      </c>
      <c r="C2" s="221"/>
      <c r="D2" s="221"/>
      <c r="E2" s="221"/>
      <c r="F2" s="221"/>
    </row>
    <row r="3" spans="1:6">
      <c r="B3" s="228" t="s">
        <v>42</v>
      </c>
      <c r="C3" s="228"/>
      <c r="D3" s="228"/>
      <c r="E3" s="228"/>
      <c r="F3" s="228"/>
    </row>
    <row r="4" spans="1:6">
      <c r="B4" s="229" t="s">
        <v>43</v>
      </c>
      <c r="C4" s="229"/>
      <c r="D4" s="229"/>
      <c r="E4" s="229"/>
      <c r="F4" s="229"/>
    </row>
    <row r="5" spans="1:6" ht="16.5" customHeight="1">
      <c r="B5" s="230" t="s">
        <v>84</v>
      </c>
      <c r="C5" s="230"/>
      <c r="D5" s="230"/>
      <c r="E5" s="230"/>
      <c r="F5" s="230"/>
    </row>
    <row r="6" spans="1:6">
      <c r="B6" s="230"/>
      <c r="C6" s="230"/>
      <c r="D6" s="230"/>
      <c r="E6" s="230"/>
      <c r="F6" s="230"/>
    </row>
    <row r="7" spans="1:6">
      <c r="B7" s="230"/>
      <c r="C7" s="230"/>
      <c r="D7" s="230"/>
      <c r="E7" s="230"/>
      <c r="F7" s="230"/>
    </row>
    <row r="8" spans="1:6">
      <c r="B8" s="230"/>
      <c r="C8" s="230"/>
      <c r="D8" s="230"/>
      <c r="E8" s="230"/>
      <c r="F8" s="230"/>
    </row>
    <row r="9" spans="1:6">
      <c r="B9" s="230"/>
      <c r="C9" s="230"/>
      <c r="D9" s="230"/>
      <c r="E9" s="230"/>
      <c r="F9" s="230"/>
    </row>
    <row r="10" spans="1:6">
      <c r="B10" s="230"/>
      <c r="C10" s="230"/>
      <c r="D10" s="230"/>
      <c r="E10" s="230"/>
      <c r="F10" s="230"/>
    </row>
    <row r="11" spans="1:6" ht="23.25" customHeight="1">
      <c r="B11" s="230"/>
      <c r="C11" s="230"/>
      <c r="D11" s="230"/>
      <c r="E11" s="230"/>
      <c r="F11" s="230"/>
    </row>
    <row r="13" spans="1:6">
      <c r="B13" s="229" t="s">
        <v>44</v>
      </c>
      <c r="C13" s="229"/>
      <c r="D13" s="229"/>
      <c r="E13" s="229"/>
      <c r="F13" s="229"/>
    </row>
    <row r="15" spans="1:6">
      <c r="B15" s="229" t="s">
        <v>45</v>
      </c>
      <c r="C15" s="229"/>
      <c r="D15" s="229"/>
      <c r="E15" s="229"/>
      <c r="F15" s="229"/>
    </row>
    <row r="16" spans="1:6">
      <c r="B16" s="232" t="s">
        <v>85</v>
      </c>
      <c r="C16" s="232"/>
      <c r="D16" s="232"/>
      <c r="E16" s="232"/>
      <c r="F16" s="232"/>
    </row>
    <row r="17" spans="2:6">
      <c r="B17" s="232"/>
      <c r="C17" s="232"/>
      <c r="D17" s="232"/>
      <c r="E17" s="232"/>
      <c r="F17" s="232"/>
    </row>
    <row r="18" spans="2:6">
      <c r="B18" s="232"/>
      <c r="C18" s="232"/>
      <c r="D18" s="232"/>
      <c r="E18" s="232"/>
      <c r="F18" s="232"/>
    </row>
    <row r="19" spans="2:6">
      <c r="B19" s="232"/>
      <c r="C19" s="232"/>
      <c r="D19" s="232"/>
      <c r="E19" s="232"/>
      <c r="F19" s="232"/>
    </row>
    <row r="20" spans="2:6">
      <c r="B20" s="232"/>
      <c r="C20" s="232"/>
      <c r="D20" s="232"/>
      <c r="E20" s="232"/>
      <c r="F20" s="232"/>
    </row>
    <row r="21" spans="2:6">
      <c r="B21" s="232"/>
      <c r="C21" s="232"/>
      <c r="D21" s="232"/>
      <c r="E21" s="232"/>
      <c r="F21" s="232"/>
    </row>
    <row r="22" spans="2:6">
      <c r="B22" s="232"/>
      <c r="C22" s="232"/>
      <c r="D22" s="232"/>
      <c r="E22" s="232"/>
      <c r="F22" s="232"/>
    </row>
    <row r="23" spans="2:6">
      <c r="B23" s="232"/>
      <c r="C23" s="232"/>
      <c r="D23" s="232"/>
      <c r="E23" s="232"/>
      <c r="F23" s="232"/>
    </row>
    <row r="24" spans="2:6">
      <c r="B24" s="232"/>
      <c r="C24" s="232"/>
      <c r="D24" s="232"/>
      <c r="E24" s="232"/>
      <c r="F24" s="232"/>
    </row>
    <row r="25" spans="2:6">
      <c r="B25" s="232"/>
      <c r="C25" s="232"/>
      <c r="D25" s="232"/>
      <c r="E25" s="232"/>
      <c r="F25" s="232"/>
    </row>
    <row r="26" spans="2:6">
      <c r="B26" s="232"/>
      <c r="C26" s="232"/>
      <c r="D26" s="232"/>
      <c r="E26" s="232"/>
      <c r="F26" s="232"/>
    </row>
    <row r="27" spans="2:6">
      <c r="B27" s="232"/>
      <c r="C27" s="232"/>
      <c r="D27" s="232"/>
      <c r="E27" s="232"/>
      <c r="F27" s="232"/>
    </row>
    <row r="28" spans="2:6">
      <c r="B28" s="232"/>
      <c r="C28" s="232"/>
      <c r="D28" s="232"/>
      <c r="E28" s="232"/>
      <c r="F28" s="232"/>
    </row>
    <row r="29" spans="2:6">
      <c r="B29" s="232"/>
      <c r="C29" s="232"/>
      <c r="D29" s="232"/>
      <c r="E29" s="232"/>
      <c r="F29" s="232"/>
    </row>
    <row r="30" spans="2:6">
      <c r="B30" s="232"/>
      <c r="C30" s="232"/>
      <c r="D30" s="232"/>
      <c r="E30" s="232"/>
      <c r="F30" s="232"/>
    </row>
    <row r="31" spans="2:6">
      <c r="B31" s="232"/>
      <c r="C31" s="232"/>
      <c r="D31" s="232"/>
      <c r="E31" s="232"/>
      <c r="F31" s="232"/>
    </row>
    <row r="32" spans="2:6">
      <c r="B32" s="232"/>
      <c r="C32" s="232"/>
      <c r="D32" s="232"/>
      <c r="E32" s="232"/>
      <c r="F32" s="232"/>
    </row>
    <row r="33" spans="2:6">
      <c r="B33" s="232"/>
      <c r="C33" s="232"/>
      <c r="D33" s="232"/>
      <c r="E33" s="232"/>
      <c r="F33" s="232"/>
    </row>
    <row r="34" spans="2:6">
      <c r="B34" s="232"/>
      <c r="C34" s="232"/>
      <c r="D34" s="232"/>
      <c r="E34" s="232"/>
      <c r="F34" s="232"/>
    </row>
    <row r="35" spans="2:6">
      <c r="B35" s="232"/>
      <c r="C35" s="232"/>
      <c r="D35" s="232"/>
      <c r="E35" s="232"/>
      <c r="F35" s="232"/>
    </row>
    <row r="36" spans="2:6">
      <c r="B36" s="232"/>
      <c r="C36" s="232"/>
      <c r="D36" s="232"/>
      <c r="E36" s="232"/>
      <c r="F36" s="232"/>
    </row>
    <row r="37" spans="2:6">
      <c r="B37" s="232"/>
      <c r="C37" s="232"/>
      <c r="D37" s="232"/>
      <c r="E37" s="232"/>
      <c r="F37" s="232"/>
    </row>
    <row r="38" spans="2:6">
      <c r="B38" s="232"/>
      <c r="C38" s="232"/>
      <c r="D38" s="232"/>
      <c r="E38" s="232"/>
      <c r="F38" s="232"/>
    </row>
    <row r="39" spans="2:6">
      <c r="B39" s="232"/>
      <c r="C39" s="232"/>
      <c r="D39" s="232"/>
      <c r="E39" s="232"/>
      <c r="F39" s="232"/>
    </row>
    <row r="40" spans="2:6">
      <c r="B40" s="232"/>
      <c r="C40" s="232"/>
      <c r="D40" s="232"/>
      <c r="E40" s="232"/>
      <c r="F40" s="232"/>
    </row>
    <row r="41" spans="2:6">
      <c r="B41" s="232"/>
      <c r="C41" s="232"/>
      <c r="D41" s="232"/>
      <c r="E41" s="232"/>
      <c r="F41" s="232"/>
    </row>
    <row r="42" spans="2:6">
      <c r="B42" s="232"/>
      <c r="C42" s="232"/>
      <c r="D42" s="232"/>
      <c r="E42" s="232"/>
      <c r="F42" s="232"/>
    </row>
    <row r="43" spans="2:6">
      <c r="B43" s="232"/>
      <c r="C43" s="232"/>
      <c r="D43" s="232"/>
      <c r="E43" s="232"/>
      <c r="F43" s="232"/>
    </row>
    <row r="44" spans="2:6">
      <c r="B44" s="229" t="s">
        <v>51</v>
      </c>
      <c r="C44" s="229"/>
      <c r="D44" s="229"/>
      <c r="E44" s="229"/>
      <c r="F44" s="229"/>
    </row>
    <row r="45" spans="2:6">
      <c r="B45" s="232" t="s">
        <v>134</v>
      </c>
      <c r="C45" s="232"/>
      <c r="D45" s="232"/>
      <c r="E45" s="232"/>
      <c r="F45" s="232"/>
    </row>
    <row r="46" spans="2:6" ht="66" customHeight="1">
      <c r="B46" s="232"/>
      <c r="C46" s="232"/>
      <c r="D46" s="232"/>
      <c r="E46" s="232"/>
      <c r="F46" s="232"/>
    </row>
    <row r="47" spans="2:6">
      <c r="B47" s="32"/>
      <c r="C47" s="32"/>
      <c r="D47" s="32"/>
      <c r="E47" s="32"/>
      <c r="F47" s="32"/>
    </row>
    <row r="48" spans="2:6">
      <c r="B48" s="231" t="s">
        <v>52</v>
      </c>
      <c r="C48" s="231"/>
      <c r="D48" s="231"/>
      <c r="E48" s="231"/>
      <c r="F48" s="231"/>
    </row>
    <row r="50" spans="2:9">
      <c r="B50" s="232" t="s">
        <v>135</v>
      </c>
      <c r="C50" s="232"/>
      <c r="D50" s="232"/>
      <c r="E50" s="232"/>
      <c r="F50" s="232"/>
    </row>
    <row r="51" spans="2:9" ht="108.75" customHeight="1">
      <c r="B51" s="232"/>
      <c r="C51" s="232"/>
      <c r="D51" s="232"/>
      <c r="E51" s="232"/>
      <c r="F51" s="232"/>
    </row>
    <row r="52" spans="2:9" ht="24.6" customHeight="1">
      <c r="B52" s="232"/>
      <c r="C52" s="232"/>
      <c r="D52" s="232"/>
      <c r="E52" s="232"/>
      <c r="F52" s="232"/>
    </row>
    <row r="53" spans="2:9">
      <c r="B53" s="232" t="s">
        <v>117</v>
      </c>
      <c r="C53" s="232"/>
      <c r="D53" s="232"/>
      <c r="E53" s="232"/>
      <c r="F53" s="232"/>
    </row>
    <row r="54" spans="2:9">
      <c r="B54" s="232"/>
      <c r="C54" s="232"/>
      <c r="D54" s="232"/>
      <c r="E54" s="232"/>
      <c r="F54" s="232"/>
    </row>
    <row r="55" spans="2:9">
      <c r="B55" s="34"/>
      <c r="C55" s="34"/>
      <c r="D55" s="34"/>
      <c r="E55" s="34"/>
      <c r="F55" s="34"/>
    </row>
    <row r="56" spans="2:9">
      <c r="B56" s="35" t="s">
        <v>19</v>
      </c>
      <c r="C56" s="36">
        <v>46022</v>
      </c>
      <c r="D56" s="36">
        <v>45657</v>
      </c>
    </row>
    <row r="57" spans="2:9">
      <c r="B57" s="37" t="s">
        <v>53</v>
      </c>
      <c r="C57" s="38">
        <v>6572.46</v>
      </c>
      <c r="D57" s="38">
        <v>7812.22</v>
      </c>
    </row>
    <row r="58" spans="2:9">
      <c r="B58" s="37" t="s">
        <v>54</v>
      </c>
      <c r="C58" s="38">
        <v>6585.55</v>
      </c>
      <c r="D58" s="38">
        <v>7843.41</v>
      </c>
    </row>
    <row r="60" spans="2:9">
      <c r="B60" s="166" t="s">
        <v>104</v>
      </c>
      <c r="C60" s="167"/>
      <c r="D60" s="167"/>
      <c r="G60" s="103"/>
    </row>
    <row r="61" spans="2:9">
      <c r="B61" s="162" t="s">
        <v>19</v>
      </c>
      <c r="C61" s="168">
        <v>46022</v>
      </c>
      <c r="D61" s="168">
        <v>45657</v>
      </c>
      <c r="G61" s="103"/>
    </row>
    <row r="62" spans="2:9">
      <c r="B62" s="169" t="s">
        <v>116</v>
      </c>
      <c r="C62" s="170">
        <v>6575.71</v>
      </c>
      <c r="D62" s="170">
        <v>7831.26</v>
      </c>
      <c r="G62" s="103"/>
    </row>
    <row r="63" spans="2:9">
      <c r="B63" s="163"/>
      <c r="C63" s="167"/>
      <c r="D63" s="167"/>
      <c r="E63" s="167"/>
      <c r="H63" s="103"/>
    </row>
    <row r="64" spans="2:9" ht="129.75" customHeight="1">
      <c r="B64" s="230" t="s">
        <v>136</v>
      </c>
      <c r="C64" s="230"/>
      <c r="D64" s="230"/>
      <c r="E64" s="230"/>
      <c r="F64" s="230"/>
      <c r="G64" s="230"/>
      <c r="H64" s="230"/>
      <c r="I64" s="230"/>
    </row>
    <row r="65" spans="2:9" ht="96.75" customHeight="1">
      <c r="B65" s="244" t="s">
        <v>173</v>
      </c>
      <c r="C65" s="244"/>
      <c r="D65" s="244"/>
      <c r="E65" s="244"/>
      <c r="F65" s="244"/>
      <c r="G65" s="244"/>
      <c r="H65" s="244"/>
      <c r="I65" s="244"/>
    </row>
    <row r="66" spans="2:9" ht="16.5" customHeight="1">
      <c r="B66" s="163"/>
      <c r="C66" s="163"/>
      <c r="D66" s="163"/>
      <c r="E66" s="163"/>
      <c r="F66" s="163"/>
      <c r="G66" s="163"/>
      <c r="H66" s="163"/>
      <c r="I66" s="163"/>
    </row>
    <row r="67" spans="2:9" ht="105" customHeight="1">
      <c r="B67" s="229" t="s">
        <v>137</v>
      </c>
      <c r="C67" s="229"/>
      <c r="D67" s="229"/>
      <c r="E67" s="229"/>
      <c r="F67" s="229"/>
      <c r="G67" s="229"/>
      <c r="H67" s="229"/>
      <c r="I67" s="229"/>
    </row>
    <row r="69" spans="2:9">
      <c r="B69" s="236" t="s">
        <v>55</v>
      </c>
      <c r="C69" s="234" t="s">
        <v>56</v>
      </c>
      <c r="D69" s="235"/>
      <c r="E69" s="236" t="s">
        <v>57</v>
      </c>
      <c r="F69" s="236" t="s">
        <v>122</v>
      </c>
    </row>
    <row r="70" spans="2:9">
      <c r="B70" s="238"/>
      <c r="C70" s="39" t="s">
        <v>58</v>
      </c>
      <c r="D70" s="40" t="s">
        <v>59</v>
      </c>
      <c r="E70" s="237"/>
      <c r="F70" s="237"/>
    </row>
    <row r="71" spans="2:9" ht="16.5" customHeight="1">
      <c r="B71" s="41" t="s">
        <v>60</v>
      </c>
      <c r="C71" s="42"/>
      <c r="D71" s="43"/>
      <c r="E71" s="43"/>
      <c r="F71" s="43"/>
    </row>
    <row r="72" spans="2:9" ht="13.5" customHeight="1">
      <c r="B72" s="44" t="s">
        <v>144</v>
      </c>
      <c r="C72" s="45" t="s">
        <v>143</v>
      </c>
      <c r="D72" s="47">
        <v>4381720741.8594999</v>
      </c>
      <c r="E72" s="46">
        <f>+C62</f>
        <v>6575.71</v>
      </c>
      <c r="F72" s="196">
        <f>+D72/E72</f>
        <v>666349.44999999995</v>
      </c>
    </row>
    <row r="73" spans="2:9" ht="13.5" customHeight="1">
      <c r="B73" s="44"/>
      <c r="C73" s="45"/>
      <c r="D73" s="47"/>
      <c r="E73" s="46"/>
      <c r="F73" s="196"/>
    </row>
    <row r="74" spans="2:9" s="52" customFormat="1">
      <c r="B74" s="48" t="s">
        <v>79</v>
      </c>
      <c r="C74" s="49"/>
      <c r="D74" s="198">
        <f>SUM(D72:D73)</f>
        <v>4381720741.8594999</v>
      </c>
      <c r="E74" s="50"/>
      <c r="F74" s="197">
        <f>SUM(F72:F73)</f>
        <v>666349.44999999995</v>
      </c>
    </row>
    <row r="75" spans="2:9">
      <c r="B75" s="53" t="s">
        <v>62</v>
      </c>
      <c r="C75" s="43"/>
      <c r="D75" s="54"/>
      <c r="E75" s="55"/>
      <c r="F75" s="47"/>
    </row>
    <row r="76" spans="2:9" ht="13.5" customHeight="1">
      <c r="B76" s="56" t="s">
        <v>145</v>
      </c>
      <c r="C76" s="57"/>
      <c r="D76" s="46"/>
      <c r="E76" s="55"/>
      <c r="F76" s="47"/>
    </row>
    <row r="77" spans="2:9" ht="13.5" customHeight="1">
      <c r="B77" s="56"/>
      <c r="C77" s="57"/>
      <c r="D77" s="46"/>
      <c r="E77" s="55"/>
      <c r="F77" s="47"/>
    </row>
    <row r="78" spans="2:9">
      <c r="B78" s="58" t="s">
        <v>37</v>
      </c>
      <c r="C78" s="59"/>
      <c r="D78" s="50">
        <f>SUM(D76:D77)</f>
        <v>0</v>
      </c>
      <c r="E78" s="60"/>
      <c r="F78" s="51">
        <f>SUM(F76:F77)</f>
        <v>0</v>
      </c>
    </row>
    <row r="79" spans="2:9">
      <c r="B79" s="61" t="s">
        <v>80</v>
      </c>
      <c r="C79" s="62" t="s">
        <v>143</v>
      </c>
      <c r="D79" s="199">
        <f>+D74-D78</f>
        <v>4381720741.8594999</v>
      </c>
      <c r="E79" s="63"/>
      <c r="F79" s="64"/>
    </row>
    <row r="81" spans="2:9" ht="75" customHeight="1">
      <c r="B81" s="229" t="s">
        <v>138</v>
      </c>
      <c r="C81" s="229"/>
      <c r="D81" s="229"/>
      <c r="E81" s="229"/>
      <c r="F81" s="229"/>
      <c r="G81" s="229"/>
      <c r="H81" s="229"/>
      <c r="I81" s="229"/>
    </row>
    <row r="83" spans="2:9" s="192" customFormat="1" ht="45">
      <c r="B83" s="40" t="s">
        <v>63</v>
      </c>
      <c r="C83" s="40" t="s">
        <v>139</v>
      </c>
      <c r="D83" s="40" t="s">
        <v>140</v>
      </c>
      <c r="H83" s="193"/>
    </row>
    <row r="84" spans="2:9" s="192" customFormat="1">
      <c r="B84" s="219" t="s">
        <v>141</v>
      </c>
      <c r="C84" s="38">
        <f>+E75</f>
        <v>0</v>
      </c>
      <c r="D84" s="38">
        <v>64153.760000000002</v>
      </c>
      <c r="H84" s="193"/>
    </row>
    <row r="85" spans="2:9">
      <c r="B85" s="191"/>
    </row>
    <row r="86" spans="2:9">
      <c r="B86" s="194" t="s">
        <v>142</v>
      </c>
      <c r="C86" s="195"/>
      <c r="D86" s="195">
        <f>SUM(D84:D84)</f>
        <v>64153.760000000002</v>
      </c>
    </row>
    <row r="88" spans="2:9">
      <c r="B88" s="233" t="s">
        <v>96</v>
      </c>
      <c r="C88" s="233"/>
      <c r="D88" s="233"/>
      <c r="E88" s="233"/>
      <c r="F88" s="233"/>
    </row>
    <row r="89" spans="2:9">
      <c r="B89" s="65"/>
      <c r="C89" s="65"/>
      <c r="D89" s="65"/>
      <c r="E89" s="65"/>
      <c r="F89" s="65"/>
    </row>
    <row r="90" spans="2:9" ht="15" customHeight="1">
      <c r="B90" s="227" t="s">
        <v>146</v>
      </c>
      <c r="C90" s="227"/>
      <c r="D90" s="227"/>
      <c r="E90" s="227"/>
      <c r="F90" s="227"/>
      <c r="G90" s="227"/>
      <c r="H90" s="227"/>
      <c r="I90" s="227"/>
    </row>
    <row r="91" spans="2:9">
      <c r="B91" s="227"/>
      <c r="C91" s="227"/>
      <c r="D91" s="227"/>
      <c r="E91" s="227"/>
      <c r="F91" s="227"/>
      <c r="G91" s="227"/>
      <c r="H91" s="227"/>
      <c r="I91" s="227"/>
    </row>
    <row r="92" spans="2:9" ht="58.5" customHeight="1">
      <c r="B92" s="227"/>
      <c r="C92" s="227"/>
      <c r="D92" s="227"/>
      <c r="E92" s="227"/>
      <c r="F92" s="227"/>
      <c r="G92" s="227"/>
      <c r="H92" s="227"/>
      <c r="I92" s="227"/>
    </row>
    <row r="94" spans="2:9">
      <c r="B94" s="239" t="s">
        <v>19</v>
      </c>
      <c r="C94" s="240"/>
      <c r="D94" s="36">
        <f>+EAN!C7</f>
        <v>46022</v>
      </c>
      <c r="E94" s="36">
        <f>+EAN!D7</f>
        <v>45657</v>
      </c>
    </row>
    <row r="95" spans="2:9">
      <c r="B95" s="241" t="s">
        <v>9</v>
      </c>
      <c r="C95" s="242"/>
      <c r="D95" s="54">
        <v>144419.54</v>
      </c>
      <c r="E95" s="54">
        <v>83561.789999999994</v>
      </c>
    </row>
    <row r="96" spans="2:9">
      <c r="B96" s="66" t="s">
        <v>81</v>
      </c>
      <c r="C96" s="67"/>
      <c r="D96" s="46">
        <v>31591.32</v>
      </c>
      <c r="E96" s="46">
        <v>38769.410000000003</v>
      </c>
    </row>
    <row r="97" spans="2:9">
      <c r="B97" s="66" t="s">
        <v>126</v>
      </c>
      <c r="C97" s="67"/>
      <c r="D97" s="46">
        <v>9961.82</v>
      </c>
      <c r="E97" s="46">
        <v>24240.77</v>
      </c>
    </row>
    <row r="98" spans="2:9">
      <c r="B98" s="239" t="s">
        <v>64</v>
      </c>
      <c r="C98" s="240"/>
      <c r="D98" s="68">
        <f>SUM(D95:D97)</f>
        <v>185972.68000000002</v>
      </c>
      <c r="E98" s="68">
        <f>SUM(E95:E97)</f>
        <v>146571.97</v>
      </c>
    </row>
    <row r="100" spans="2:9" ht="105.75" customHeight="1">
      <c r="B100" s="229" t="s">
        <v>147</v>
      </c>
      <c r="C100" s="229"/>
      <c r="D100" s="229"/>
      <c r="E100" s="229"/>
      <c r="F100" s="229"/>
      <c r="G100" s="229"/>
      <c r="H100" s="229"/>
      <c r="I100" s="229"/>
    </row>
    <row r="102" spans="2:9" ht="45">
      <c r="B102" s="40" t="s">
        <v>65</v>
      </c>
      <c r="C102" s="40" t="s">
        <v>66</v>
      </c>
      <c r="D102" s="40" t="s">
        <v>67</v>
      </c>
      <c r="E102" s="40" t="s">
        <v>68</v>
      </c>
    </row>
    <row r="103" spans="2:9">
      <c r="B103" s="69" t="s">
        <v>71</v>
      </c>
      <c r="C103" s="70"/>
      <c r="D103" s="70"/>
      <c r="E103" s="71"/>
    </row>
    <row r="104" spans="2:9">
      <c r="B104" s="126" t="s">
        <v>98</v>
      </c>
      <c r="C104" s="137">
        <v>25033.3</v>
      </c>
      <c r="D104" s="138">
        <v>9487620.2399999984</v>
      </c>
      <c r="E104" s="144">
        <v>63</v>
      </c>
    </row>
    <row r="105" spans="2:9">
      <c r="B105" s="76" t="s">
        <v>99</v>
      </c>
      <c r="C105" s="139">
        <v>25275.779716494842</v>
      </c>
      <c r="D105" s="138">
        <v>9807002.5299999993</v>
      </c>
      <c r="E105" s="144">
        <v>67</v>
      </c>
    </row>
    <row r="106" spans="2:9">
      <c r="B106" s="127" t="s">
        <v>100</v>
      </c>
      <c r="C106" s="140">
        <v>25395.570726817044</v>
      </c>
      <c r="D106" s="141">
        <v>10132835.640000001</v>
      </c>
      <c r="E106" s="145">
        <v>72</v>
      </c>
    </row>
    <row r="107" spans="2:9">
      <c r="B107" s="75" t="s">
        <v>97</v>
      </c>
      <c r="C107" s="156"/>
      <c r="D107" s="157"/>
      <c r="E107" s="158"/>
    </row>
    <row r="108" spans="2:9">
      <c r="B108" s="126" t="s">
        <v>101</v>
      </c>
      <c r="C108" s="159">
        <v>25517.602063882066</v>
      </c>
      <c r="D108" s="154">
        <v>10385664.040000001</v>
      </c>
      <c r="E108" s="160">
        <v>73</v>
      </c>
    </row>
    <row r="109" spans="2:9">
      <c r="B109" s="76" t="s">
        <v>102</v>
      </c>
      <c r="C109" s="147">
        <v>24533.006978922713</v>
      </c>
      <c r="D109" s="152">
        <v>10699767.189999999</v>
      </c>
      <c r="E109" s="144">
        <v>77</v>
      </c>
    </row>
    <row r="110" spans="2:9">
      <c r="B110" s="127" t="s">
        <v>103</v>
      </c>
      <c r="C110" s="140">
        <v>24891.24</v>
      </c>
      <c r="D110" s="155">
        <v>10977036.732000001</v>
      </c>
      <c r="E110" s="145">
        <v>82</v>
      </c>
    </row>
    <row r="111" spans="2:9">
      <c r="B111" s="75" t="s">
        <v>112</v>
      </c>
      <c r="C111" s="156"/>
      <c r="D111" s="157"/>
      <c r="E111" s="158"/>
    </row>
    <row r="112" spans="2:9">
      <c r="B112" s="126" t="s">
        <v>109</v>
      </c>
      <c r="C112" s="159">
        <v>25000.701346153848</v>
      </c>
      <c r="D112" s="137">
        <v>11700328.23</v>
      </c>
      <c r="E112" s="171">
        <v>87</v>
      </c>
    </row>
    <row r="113" spans="2:6">
      <c r="B113" s="76" t="s">
        <v>110</v>
      </c>
      <c r="C113" s="147">
        <v>25099.679073684212</v>
      </c>
      <c r="D113" s="139">
        <v>11922347.560000001</v>
      </c>
      <c r="E113" s="172">
        <v>91</v>
      </c>
    </row>
    <row r="114" spans="2:6">
      <c r="B114" s="127" t="s">
        <v>111</v>
      </c>
      <c r="C114" s="182">
        <v>25195.85</v>
      </c>
      <c r="D114" s="174">
        <v>12295577.09</v>
      </c>
      <c r="E114" s="173">
        <v>96</v>
      </c>
    </row>
    <row r="115" spans="2:6">
      <c r="B115" s="75" t="s">
        <v>118</v>
      </c>
      <c r="C115" s="156"/>
      <c r="D115" s="157"/>
      <c r="E115" s="158"/>
    </row>
    <row r="116" spans="2:6">
      <c r="B116" s="126" t="s">
        <v>119</v>
      </c>
      <c r="C116" s="159">
        <v>25411.080655737704</v>
      </c>
      <c r="D116" s="137">
        <v>12400607.359999999</v>
      </c>
      <c r="E116" s="171">
        <v>99</v>
      </c>
    </row>
    <row r="117" spans="2:6">
      <c r="B117" s="76" t="s">
        <v>120</v>
      </c>
      <c r="C117" s="147">
        <v>24725.637805825245</v>
      </c>
      <c r="D117" s="139">
        <v>12733703.470000001</v>
      </c>
      <c r="E117" s="172">
        <v>106</v>
      </c>
    </row>
    <row r="118" spans="2:6">
      <c r="B118" s="127" t="s">
        <v>121</v>
      </c>
      <c r="C118" s="182">
        <v>24969.26266891892</v>
      </c>
      <c r="D118" s="174">
        <v>14781803.5</v>
      </c>
      <c r="E118" s="173">
        <v>117</v>
      </c>
    </row>
    <row r="119" spans="2:6">
      <c r="C119" s="151"/>
      <c r="D119" s="152"/>
      <c r="E119" s="153"/>
    </row>
    <row r="120" spans="2:6">
      <c r="C120" s="77"/>
      <c r="D120" s="78"/>
      <c r="E120" s="79"/>
    </row>
    <row r="121" spans="2:6">
      <c r="B121" s="233" t="s">
        <v>69</v>
      </c>
      <c r="C121" s="233"/>
      <c r="D121" s="233"/>
      <c r="E121" s="233"/>
      <c r="F121" s="233"/>
    </row>
    <row r="122" spans="2:6">
      <c r="B122" s="227" t="s">
        <v>128</v>
      </c>
      <c r="C122" s="227"/>
      <c r="D122" s="227"/>
      <c r="E122" s="227"/>
      <c r="F122" s="227"/>
    </row>
    <row r="123" spans="2:6">
      <c r="B123" s="227"/>
      <c r="C123" s="227"/>
      <c r="D123" s="227"/>
      <c r="E123" s="227"/>
      <c r="F123" s="227"/>
    </row>
    <row r="125" spans="2:6">
      <c r="B125" s="80" t="s">
        <v>70</v>
      </c>
      <c r="C125" s="81">
        <f>+D94</f>
        <v>46022</v>
      </c>
      <c r="D125" s="81">
        <f>+E94</f>
        <v>45657</v>
      </c>
    </row>
    <row r="126" spans="2:6">
      <c r="B126" s="134" t="s">
        <v>127</v>
      </c>
      <c r="C126" s="82">
        <v>1167160.2299999967</v>
      </c>
      <c r="D126" s="82">
        <v>0</v>
      </c>
    </row>
    <row r="127" spans="2:6">
      <c r="B127" s="83" t="s">
        <v>113</v>
      </c>
      <c r="C127" s="84">
        <v>8621.5800000000163</v>
      </c>
      <c r="D127" s="84">
        <v>18122.040000000037</v>
      </c>
    </row>
    <row r="128" spans="2:6">
      <c r="B128" s="133" t="s">
        <v>83</v>
      </c>
      <c r="C128" s="84">
        <v>8000</v>
      </c>
      <c r="D128" s="84">
        <v>953237.9</v>
      </c>
    </row>
    <row r="129" spans="1:13">
      <c r="B129" s="83"/>
      <c r="C129" s="84"/>
      <c r="D129" s="84"/>
    </row>
    <row r="130" spans="1:13">
      <c r="B130" s="35" t="s">
        <v>64</v>
      </c>
      <c r="C130" s="86">
        <f>SUM(C126:C129)</f>
        <v>1183781.8099999968</v>
      </c>
      <c r="D130" s="86">
        <f>SUM(D126:D129)</f>
        <v>971359.94000000006</v>
      </c>
    </row>
    <row r="131" spans="1:13">
      <c r="B131" s="131"/>
      <c r="C131" s="87"/>
      <c r="D131" s="87"/>
    </row>
    <row r="132" spans="1:13" ht="140.25" customHeight="1">
      <c r="A132" s="2"/>
      <c r="B132" s="243" t="s">
        <v>183</v>
      </c>
      <c r="C132" s="243"/>
      <c r="D132" s="243"/>
      <c r="E132" s="243"/>
      <c r="F132" s="243"/>
      <c r="G132" s="243"/>
      <c r="H132" s="243"/>
      <c r="I132" s="243"/>
      <c r="J132" s="243"/>
      <c r="K132" s="4"/>
    </row>
    <row r="133" spans="1:13">
      <c r="A133" s="3"/>
      <c r="B133" s="6" t="s">
        <v>49</v>
      </c>
      <c r="C133" s="7"/>
      <c r="D133" s="7"/>
      <c r="E133" s="7"/>
      <c r="F133" s="7"/>
      <c r="G133" s="7"/>
      <c r="H133" s="7"/>
      <c r="I133" s="7"/>
      <c r="J133" s="8"/>
      <c r="K133" s="4"/>
    </row>
    <row r="134" spans="1:13">
      <c r="A134" s="3"/>
      <c r="B134" s="6" t="s">
        <v>46</v>
      </c>
      <c r="C134" s="7"/>
      <c r="D134" s="7"/>
      <c r="E134" s="7"/>
      <c r="F134" s="7"/>
      <c r="G134" s="7"/>
      <c r="H134" s="7"/>
      <c r="I134" s="7"/>
      <c r="J134" s="8"/>
      <c r="K134" s="4"/>
    </row>
    <row r="135" spans="1:13">
      <c r="A135" s="3"/>
      <c r="B135" s="9">
        <f>+EFE!C7</f>
        <v>46022</v>
      </c>
      <c r="C135" s="7"/>
      <c r="D135" s="7"/>
      <c r="E135" s="7"/>
      <c r="F135" s="7"/>
      <c r="G135" s="7"/>
      <c r="H135" s="7"/>
      <c r="I135" s="7"/>
      <c r="J135" s="8"/>
      <c r="K135" s="4"/>
    </row>
    <row r="136" spans="1:13">
      <c r="A136" s="3"/>
      <c r="B136" s="6" t="s">
        <v>48</v>
      </c>
      <c r="C136" s="7"/>
      <c r="D136" s="7"/>
      <c r="E136" s="7"/>
      <c r="F136" s="7"/>
      <c r="G136" s="7"/>
      <c r="H136" s="7"/>
      <c r="I136" s="7"/>
      <c r="J136" s="8"/>
      <c r="K136" s="4"/>
    </row>
    <row r="137" spans="1:13" ht="90">
      <c r="A137" s="10"/>
      <c r="B137" s="11" t="s">
        <v>29</v>
      </c>
      <c r="C137" s="11" t="s">
        <v>30</v>
      </c>
      <c r="D137" s="11" t="s">
        <v>31</v>
      </c>
      <c r="E137" s="11" t="s">
        <v>32</v>
      </c>
      <c r="F137" s="11" t="s">
        <v>33</v>
      </c>
      <c r="G137" s="11" t="s">
        <v>34</v>
      </c>
      <c r="H137" s="11" t="s">
        <v>35</v>
      </c>
      <c r="I137" s="11" t="s">
        <v>36</v>
      </c>
      <c r="J137" s="11" t="s">
        <v>148</v>
      </c>
      <c r="K137" s="10"/>
      <c r="L137" s="164"/>
    </row>
    <row r="138" spans="1:13">
      <c r="A138" s="4"/>
      <c r="B138" s="12" t="s">
        <v>188</v>
      </c>
      <c r="C138" s="13" t="s">
        <v>73</v>
      </c>
      <c r="D138" s="14" t="s">
        <v>74</v>
      </c>
      <c r="E138" s="15">
        <v>44491</v>
      </c>
      <c r="F138" s="16" t="s">
        <v>61</v>
      </c>
      <c r="G138" s="17">
        <v>5957577.8399999999</v>
      </c>
      <c r="H138" s="17">
        <v>5957577.8399999999</v>
      </c>
      <c r="I138" s="17">
        <v>5957577.8399999999</v>
      </c>
      <c r="J138" s="130">
        <v>0.37332992484066635</v>
      </c>
      <c r="K138" s="4"/>
      <c r="L138" s="150"/>
      <c r="M138" s="150"/>
    </row>
    <row r="139" spans="1:13">
      <c r="A139" s="4"/>
      <c r="B139" s="18" t="s">
        <v>189</v>
      </c>
      <c r="C139" s="200" t="s">
        <v>73</v>
      </c>
      <c r="D139" s="201" t="s">
        <v>74</v>
      </c>
      <c r="E139" s="202">
        <v>44501</v>
      </c>
      <c r="F139" s="203" t="s">
        <v>61</v>
      </c>
      <c r="G139" s="204">
        <v>826915.55000000028</v>
      </c>
      <c r="H139" s="204">
        <v>826915.55000000028</v>
      </c>
      <c r="I139" s="204">
        <v>826915.55000000028</v>
      </c>
      <c r="J139" s="161">
        <v>5.1818428297879929E-2</v>
      </c>
      <c r="K139" s="4"/>
    </row>
    <row r="140" spans="1:13">
      <c r="A140" s="4"/>
      <c r="B140" s="18" t="s">
        <v>190</v>
      </c>
      <c r="C140" s="200" t="s">
        <v>73</v>
      </c>
      <c r="D140" s="201" t="s">
        <v>74</v>
      </c>
      <c r="E140" s="202">
        <v>45616</v>
      </c>
      <c r="F140" s="203" t="s">
        <v>61</v>
      </c>
      <c r="G140" s="204">
        <v>2974610.36</v>
      </c>
      <c r="H140" s="204">
        <v>2974610.36</v>
      </c>
      <c r="I140" s="204">
        <v>2974610.36</v>
      </c>
      <c r="J140" s="161">
        <v>0.18640311414362778</v>
      </c>
      <c r="K140" s="4"/>
    </row>
    <row r="141" spans="1:13">
      <c r="A141" s="4"/>
      <c r="B141" s="18" t="s">
        <v>191</v>
      </c>
      <c r="C141" s="201" t="s">
        <v>73</v>
      </c>
      <c r="D141" s="201" t="s">
        <v>74</v>
      </c>
      <c r="E141" s="202">
        <v>45812</v>
      </c>
      <c r="F141" s="203" t="s">
        <v>61</v>
      </c>
      <c r="G141" s="204">
        <v>2117064.2599999998</v>
      </c>
      <c r="H141" s="204">
        <v>2117064.2599999998</v>
      </c>
      <c r="I141" s="204">
        <v>2117064.2599999998</v>
      </c>
      <c r="J141" s="161">
        <v>0.13266523112162323</v>
      </c>
      <c r="K141" s="4"/>
    </row>
    <row r="142" spans="1:13">
      <c r="A142" s="4"/>
      <c r="B142" s="18" t="s">
        <v>149</v>
      </c>
      <c r="C142" s="201" t="s">
        <v>73</v>
      </c>
      <c r="D142" s="201" t="s">
        <v>74</v>
      </c>
      <c r="E142" s="202">
        <v>45993</v>
      </c>
      <c r="F142" s="203" t="s">
        <v>61</v>
      </c>
      <c r="G142" s="204">
        <v>911732.32</v>
      </c>
      <c r="H142" s="204">
        <f>+G142</f>
        <v>911732.32</v>
      </c>
      <c r="I142" s="204">
        <f>+H142</f>
        <v>911732.32</v>
      </c>
      <c r="J142" s="161">
        <v>5.7133447122598796E-2</v>
      </c>
      <c r="K142" s="4"/>
    </row>
    <row r="143" spans="1:13">
      <c r="A143" s="4"/>
      <c r="B143" s="211" t="s">
        <v>174</v>
      </c>
      <c r="C143" s="201" t="s">
        <v>73</v>
      </c>
      <c r="D143" s="201" t="s">
        <v>74</v>
      </c>
      <c r="E143" s="202" t="s">
        <v>175</v>
      </c>
      <c r="F143" s="203" t="s">
        <v>61</v>
      </c>
      <c r="G143" s="204">
        <v>1113331.9699999997</v>
      </c>
      <c r="H143" s="204">
        <v>1113331.9699999997</v>
      </c>
      <c r="I143" s="204">
        <v>1113331.9699999997</v>
      </c>
      <c r="J143" s="161">
        <v>6.9766631984587033E-2</v>
      </c>
      <c r="K143" s="4"/>
    </row>
    <row r="144" spans="1:13">
      <c r="A144" s="4"/>
      <c r="B144" s="19"/>
      <c r="C144" s="20"/>
      <c r="D144" s="20"/>
      <c r="E144" s="21"/>
      <c r="F144" s="22"/>
      <c r="G144" s="23"/>
      <c r="H144" s="23"/>
      <c r="I144" s="23"/>
      <c r="J144" s="165"/>
      <c r="K144" s="4"/>
    </row>
    <row r="145" spans="1:11">
      <c r="A145" s="4"/>
      <c r="B145" s="19"/>
      <c r="C145" s="24"/>
      <c r="D145" s="24"/>
      <c r="E145" s="25" t="s">
        <v>75</v>
      </c>
      <c r="F145" s="25"/>
      <c r="G145" s="26">
        <f>SUM(G138:G144)</f>
        <v>13901232.300000001</v>
      </c>
      <c r="H145" s="26">
        <f>SUM(H138:H144)</f>
        <v>13901232.300000001</v>
      </c>
      <c r="I145" s="26">
        <f>SUM(I138:I144)</f>
        <v>13901232.300000001</v>
      </c>
      <c r="J145" s="205">
        <v>0.87111677751098326</v>
      </c>
      <c r="K145" s="4"/>
    </row>
    <row r="146" spans="1:11">
      <c r="A146" s="4"/>
      <c r="B146" s="4"/>
      <c r="C146" s="4"/>
      <c r="D146" s="4"/>
      <c r="E146" s="4"/>
      <c r="F146" s="4"/>
      <c r="G146" s="4"/>
      <c r="H146" s="4"/>
      <c r="I146" s="27"/>
      <c r="J146" s="4"/>
      <c r="K146" s="4"/>
    </row>
    <row r="147" spans="1:11">
      <c r="A147" s="4"/>
      <c r="B147" s="5"/>
      <c r="C147" s="28"/>
      <c r="D147" s="28"/>
      <c r="E147" s="28"/>
      <c r="F147" s="28"/>
      <c r="G147" s="28"/>
      <c r="H147" s="125"/>
      <c r="I147" s="29"/>
      <c r="J147" s="28"/>
      <c r="K147" s="4"/>
    </row>
    <row r="148" spans="1:11">
      <c r="A148" s="4"/>
      <c r="B148" s="6" t="s">
        <v>49</v>
      </c>
      <c r="C148" s="7"/>
      <c r="D148" s="7"/>
      <c r="E148" s="7"/>
      <c r="F148" s="7"/>
      <c r="G148" s="7"/>
      <c r="H148" s="7"/>
      <c r="I148" s="7"/>
      <c r="J148" s="8"/>
      <c r="K148" s="4"/>
    </row>
    <row r="149" spans="1:11">
      <c r="A149" s="4"/>
      <c r="B149" s="6" t="s">
        <v>46</v>
      </c>
      <c r="C149" s="7"/>
      <c r="D149" s="7"/>
      <c r="E149" s="7"/>
      <c r="F149" s="7"/>
      <c r="G149" s="7"/>
      <c r="H149" s="7"/>
      <c r="I149" s="7"/>
      <c r="J149" s="8"/>
      <c r="K149" s="4"/>
    </row>
    <row r="150" spans="1:11">
      <c r="A150" s="4"/>
      <c r="B150" s="9">
        <f>+EFE!D7</f>
        <v>45657</v>
      </c>
      <c r="C150" s="7"/>
      <c r="D150" s="7"/>
      <c r="E150" s="7"/>
      <c r="F150" s="7"/>
      <c r="G150" s="7"/>
      <c r="H150" s="7"/>
      <c r="I150" s="7"/>
      <c r="J150" s="8"/>
      <c r="K150" s="4"/>
    </row>
    <row r="151" spans="1:11">
      <c r="A151" s="4"/>
      <c r="B151" s="6" t="s">
        <v>48</v>
      </c>
      <c r="C151" s="7"/>
      <c r="D151" s="7"/>
      <c r="E151" s="7"/>
      <c r="F151" s="7"/>
      <c r="G151" s="7"/>
      <c r="H151" s="7"/>
      <c r="I151" s="7"/>
      <c r="J151" s="8"/>
      <c r="K151" s="4"/>
    </row>
    <row r="152" spans="1:11" ht="90">
      <c r="A152" s="4"/>
      <c r="B152" s="11" t="s">
        <v>29</v>
      </c>
      <c r="C152" s="11" t="s">
        <v>30</v>
      </c>
      <c r="D152" s="11" t="s">
        <v>31</v>
      </c>
      <c r="E152" s="11" t="s">
        <v>32</v>
      </c>
      <c r="F152" s="11" t="s">
        <v>33</v>
      </c>
      <c r="G152" s="11" t="s">
        <v>34</v>
      </c>
      <c r="H152" s="11" t="s">
        <v>35</v>
      </c>
      <c r="I152" s="11" t="s">
        <v>36</v>
      </c>
      <c r="J152" s="11" t="s">
        <v>148</v>
      </c>
      <c r="K152" s="4"/>
    </row>
    <row r="153" spans="1:11">
      <c r="A153" s="4"/>
      <c r="B153" s="12" t="s">
        <v>72</v>
      </c>
      <c r="C153" s="13" t="s">
        <v>73</v>
      </c>
      <c r="D153" s="14" t="s">
        <v>74</v>
      </c>
      <c r="E153" s="15">
        <v>44491</v>
      </c>
      <c r="F153" s="16" t="s">
        <v>61</v>
      </c>
      <c r="G153" s="17">
        <v>5957577.8399999999</v>
      </c>
      <c r="H153" s="17">
        <v>5957577.8399999999</v>
      </c>
      <c r="I153" s="17">
        <v>5957577.8399999999</v>
      </c>
      <c r="J153" s="130">
        <v>0.51277317382149379</v>
      </c>
      <c r="K153" s="129"/>
    </row>
    <row r="154" spans="1:11">
      <c r="A154" s="4"/>
      <c r="B154" s="18" t="s">
        <v>189</v>
      </c>
      <c r="C154" s="200" t="s">
        <v>73</v>
      </c>
      <c r="D154" s="201" t="s">
        <v>74</v>
      </c>
      <c r="E154" s="202">
        <v>44501</v>
      </c>
      <c r="F154" s="203" t="s">
        <v>61</v>
      </c>
      <c r="G154" s="204">
        <v>826915.55000000028</v>
      </c>
      <c r="H154" s="204">
        <v>826915.55000000028</v>
      </c>
      <c r="I154" s="204">
        <v>826915.55000000028</v>
      </c>
      <c r="J154" s="206">
        <v>7.1173238930915303E-2</v>
      </c>
      <c r="K154" s="129"/>
    </row>
    <row r="155" spans="1:11">
      <c r="A155" s="4"/>
      <c r="B155" s="18" t="s">
        <v>190</v>
      </c>
      <c r="C155" s="200" t="s">
        <v>73</v>
      </c>
      <c r="D155" s="201" t="s">
        <v>74</v>
      </c>
      <c r="E155" s="202">
        <v>45616</v>
      </c>
      <c r="F155" s="203" t="s">
        <v>61</v>
      </c>
      <c r="G155" s="204">
        <v>2974610.36</v>
      </c>
      <c r="H155" s="204">
        <v>2974610.36</v>
      </c>
      <c r="I155" s="204">
        <v>2974610.36</v>
      </c>
      <c r="J155" s="206">
        <v>0.25602693513098879</v>
      </c>
      <c r="K155" s="129"/>
    </row>
    <row r="156" spans="1:11">
      <c r="A156" s="4"/>
      <c r="B156" s="211" t="s">
        <v>174</v>
      </c>
      <c r="C156" s="201" t="s">
        <v>73</v>
      </c>
      <c r="D156" s="201" t="s">
        <v>74</v>
      </c>
      <c r="E156" s="202" t="s">
        <v>175</v>
      </c>
      <c r="F156" s="203" t="s">
        <v>61</v>
      </c>
      <c r="G156" s="204">
        <v>496851.98</v>
      </c>
      <c r="H156" s="204">
        <v>496851.98</v>
      </c>
      <c r="I156" s="204">
        <v>496851.98</v>
      </c>
      <c r="J156" s="161">
        <v>4.2764420968789789E-2</v>
      </c>
      <c r="K156" s="129"/>
    </row>
    <row r="157" spans="1:11">
      <c r="A157" s="4"/>
      <c r="B157" s="18"/>
      <c r="C157" s="200"/>
      <c r="D157" s="201"/>
      <c r="E157" s="202"/>
      <c r="F157" s="203"/>
      <c r="G157" s="204"/>
      <c r="H157" s="204"/>
      <c r="I157" s="204"/>
      <c r="J157" s="206"/>
      <c r="K157" s="129"/>
    </row>
    <row r="158" spans="1:11">
      <c r="A158" s="4"/>
      <c r="B158" s="19"/>
      <c r="C158" s="24"/>
      <c r="D158" s="24"/>
      <c r="E158" s="25" t="s">
        <v>75</v>
      </c>
      <c r="F158" s="25"/>
      <c r="G158" s="128">
        <f>SUM(G153:G157)</f>
        <v>10255955.73</v>
      </c>
      <c r="H158" s="128">
        <f>SUM(H153:H157)</f>
        <v>10255955.73</v>
      </c>
      <c r="I158" s="128">
        <f>SUM(I153:I157)</f>
        <v>10255955.73</v>
      </c>
      <c r="J158" s="205">
        <v>0.8827377688521878</v>
      </c>
      <c r="K158" s="4"/>
    </row>
    <row r="159" spans="1:11" ht="15" customHeight="1">
      <c r="B159" s="218" t="s">
        <v>184</v>
      </c>
      <c r="C159" s="216"/>
      <c r="D159" s="216"/>
      <c r="E159" s="216"/>
      <c r="F159" s="216"/>
      <c r="G159" s="216"/>
      <c r="H159" s="216"/>
      <c r="I159" s="216"/>
    </row>
    <row r="160" spans="1:11" ht="15" customHeight="1">
      <c r="B160" s="227" t="s">
        <v>185</v>
      </c>
      <c r="C160" s="227"/>
      <c r="D160" s="227"/>
      <c r="E160" s="227"/>
      <c r="F160" s="227"/>
    </row>
    <row r="161" spans="2:10" ht="15" customHeight="1">
      <c r="B161" s="227"/>
      <c r="C161" s="227"/>
      <c r="D161" s="227"/>
      <c r="E161" s="227"/>
      <c r="F161" s="227"/>
    </row>
    <row r="163" spans="2:10">
      <c r="B163" s="35" t="s">
        <v>70</v>
      </c>
      <c r="C163" s="81">
        <v>46022</v>
      </c>
      <c r="D163" s="81">
        <v>45657</v>
      </c>
    </row>
    <row r="164" spans="2:10">
      <c r="B164" s="135" t="s">
        <v>123</v>
      </c>
      <c r="C164" s="82">
        <v>0</v>
      </c>
      <c r="D164" s="82">
        <v>57917.329999999958</v>
      </c>
    </row>
    <row r="165" spans="2:10">
      <c r="B165" s="132" t="s">
        <v>64</v>
      </c>
      <c r="C165" s="86">
        <f>SUM(C164)</f>
        <v>0</v>
      </c>
      <c r="D165" s="86">
        <f>SUM(D164)</f>
        <v>57917.329999999958</v>
      </c>
    </row>
    <row r="166" spans="2:10">
      <c r="B166" s="210"/>
      <c r="C166" s="87"/>
      <c r="D166" s="87"/>
    </row>
    <row r="167" spans="2:10" ht="15" customHeight="1">
      <c r="B167" s="230" t="s">
        <v>178</v>
      </c>
      <c r="C167" s="230"/>
      <c r="D167" s="230"/>
      <c r="E167" s="230"/>
      <c r="F167" s="230"/>
      <c r="G167" s="230"/>
      <c r="H167" s="230"/>
      <c r="I167" s="230"/>
      <c r="J167" s="230"/>
    </row>
    <row r="168" spans="2:10" ht="42" customHeight="1">
      <c r="B168" s="230"/>
      <c r="C168" s="230"/>
      <c r="D168" s="230"/>
      <c r="E168" s="230"/>
      <c r="F168" s="230"/>
      <c r="G168" s="230"/>
      <c r="H168" s="230"/>
      <c r="I168" s="230"/>
      <c r="J168" s="230"/>
    </row>
    <row r="169" spans="2:10" ht="24.75" customHeight="1">
      <c r="B169" s="230"/>
      <c r="C169" s="230"/>
      <c r="D169" s="230"/>
      <c r="E169" s="230"/>
      <c r="F169" s="230"/>
      <c r="G169" s="230"/>
      <c r="H169" s="230"/>
      <c r="I169" s="230"/>
      <c r="J169" s="230"/>
    </row>
    <row r="170" spans="2:10">
      <c r="B170" s="34"/>
      <c r="C170" s="34"/>
      <c r="D170" s="34"/>
      <c r="E170" s="34"/>
      <c r="F170" s="34"/>
    </row>
    <row r="171" spans="2:10">
      <c r="B171" s="88" t="s">
        <v>63</v>
      </c>
      <c r="C171" s="88" t="s">
        <v>78</v>
      </c>
      <c r="D171" s="81">
        <v>46022</v>
      </c>
      <c r="E171" s="81">
        <v>45657</v>
      </c>
    </row>
    <row r="172" spans="2:10">
      <c r="B172" s="135" t="s">
        <v>176</v>
      </c>
      <c r="C172" s="92" t="s">
        <v>124</v>
      </c>
      <c r="D172" s="124">
        <v>0</v>
      </c>
      <c r="E172" s="214">
        <v>29556.670000000046</v>
      </c>
    </row>
    <row r="173" spans="2:10">
      <c r="B173" s="135" t="s">
        <v>177</v>
      </c>
      <c r="C173" s="92"/>
      <c r="D173" s="124"/>
      <c r="E173" s="214">
        <v>865.54000000000008</v>
      </c>
    </row>
    <row r="174" spans="2:10">
      <c r="B174" s="239" t="s">
        <v>64</v>
      </c>
      <c r="C174" s="240"/>
      <c r="D174" s="86">
        <f>SUM(D172:D173)</f>
        <v>0</v>
      </c>
      <c r="E174" s="149">
        <f>SUM(E172:E173)</f>
        <v>30422.210000000046</v>
      </c>
    </row>
    <row r="175" spans="2:10">
      <c r="B175" s="210"/>
      <c r="C175" s="210"/>
      <c r="D175" s="87"/>
      <c r="E175" s="87"/>
    </row>
    <row r="176" spans="2:10" ht="15" customHeight="1">
      <c r="B176" s="217"/>
      <c r="C176" s="217"/>
      <c r="D176" s="217"/>
      <c r="E176" s="217"/>
      <c r="F176" s="217"/>
      <c r="G176" s="217"/>
      <c r="H176" s="217"/>
      <c r="I176" s="217"/>
    </row>
    <row r="177" spans="1:11" ht="123" customHeight="1">
      <c r="B177" s="227" t="s">
        <v>186</v>
      </c>
      <c r="C177" s="227"/>
      <c r="D177" s="227"/>
      <c r="E177" s="227"/>
      <c r="F177" s="227"/>
      <c r="G177" s="227"/>
      <c r="H177" s="227"/>
      <c r="I177" s="227"/>
      <c r="J177" s="227"/>
    </row>
    <row r="179" spans="1:11">
      <c r="B179" s="80" t="s">
        <v>70</v>
      </c>
      <c r="C179" s="81">
        <v>46022</v>
      </c>
      <c r="D179" s="81">
        <v>45657</v>
      </c>
    </row>
    <row r="180" spans="1:11">
      <c r="B180" s="187" t="s">
        <v>156</v>
      </c>
      <c r="C180" s="142">
        <v>206060.06</v>
      </c>
      <c r="D180" s="82">
        <v>74082.5</v>
      </c>
    </row>
    <row r="181" spans="1:11">
      <c r="B181" s="188" t="s">
        <v>187</v>
      </c>
      <c r="C181" s="143">
        <v>519.86</v>
      </c>
      <c r="D181" s="85">
        <v>633.86</v>
      </c>
    </row>
    <row r="182" spans="1:11">
      <c r="B182" s="186" t="s">
        <v>64</v>
      </c>
      <c r="C182" s="89">
        <f>SUM(C180:C181)</f>
        <v>206579.91999999998</v>
      </c>
      <c r="D182" s="89">
        <f>SUM(D180:D181)</f>
        <v>74716.36</v>
      </c>
    </row>
    <row r="183" spans="1:11">
      <c r="B183" s="210"/>
      <c r="C183" s="87"/>
      <c r="D183" s="87"/>
    </row>
    <row r="184" spans="1:11">
      <c r="A184" s="4"/>
      <c r="B184" s="4"/>
      <c r="C184" s="4"/>
      <c r="D184" s="4"/>
      <c r="E184" s="4"/>
      <c r="F184" s="4"/>
      <c r="G184" s="4"/>
      <c r="H184" s="4"/>
      <c r="I184" s="27"/>
      <c r="J184" s="4"/>
      <c r="K184" s="4"/>
    </row>
    <row r="185" spans="1:11" ht="15" customHeight="1">
      <c r="B185" s="232" t="s">
        <v>162</v>
      </c>
      <c r="C185" s="232"/>
      <c r="D185" s="232"/>
      <c r="E185" s="232"/>
      <c r="F185" s="232"/>
    </row>
    <row r="186" spans="1:11">
      <c r="B186" s="232"/>
      <c r="C186" s="232"/>
      <c r="D186" s="232"/>
      <c r="E186" s="232"/>
      <c r="F186" s="232"/>
    </row>
    <row r="187" spans="1:11">
      <c r="B187" s="232"/>
      <c r="C187" s="232"/>
      <c r="D187" s="232"/>
      <c r="E187" s="232"/>
      <c r="F187" s="232"/>
    </row>
    <row r="188" spans="1:11">
      <c r="B188" s="91"/>
      <c r="C188" s="91"/>
      <c r="D188" s="91"/>
    </row>
    <row r="189" spans="1:11">
      <c r="B189" s="80" t="s">
        <v>70</v>
      </c>
      <c r="C189" s="81">
        <v>46022</v>
      </c>
      <c r="D189" s="81">
        <v>45657</v>
      </c>
    </row>
    <row r="190" spans="1:11">
      <c r="B190" s="72" t="s">
        <v>82</v>
      </c>
      <c r="C190" s="82">
        <v>300000</v>
      </c>
      <c r="D190" s="82">
        <v>254092.60999999993</v>
      </c>
    </row>
    <row r="191" spans="1:11">
      <c r="B191" s="73" t="s">
        <v>131</v>
      </c>
      <c r="C191" s="84">
        <v>60777.37</v>
      </c>
      <c r="D191" s="84">
        <v>11402.819999999996</v>
      </c>
    </row>
    <row r="192" spans="1:11">
      <c r="B192" s="74" t="s">
        <v>132</v>
      </c>
      <c r="C192" s="220">
        <v>-61642.07</v>
      </c>
      <c r="D192" s="220">
        <v>-9961.82</v>
      </c>
    </row>
    <row r="193" spans="2:9">
      <c r="B193" s="59" t="s">
        <v>64</v>
      </c>
      <c r="C193" s="95">
        <f>SUM(C190:C192)</f>
        <v>299135.3</v>
      </c>
      <c r="D193" s="95">
        <f>SUM(D190:D192)</f>
        <v>255533.60999999993</v>
      </c>
      <c r="H193" s="90"/>
      <c r="I193" s="90"/>
    </row>
    <row r="194" spans="2:9">
      <c r="C194" s="90"/>
    </row>
    <row r="195" spans="2:9">
      <c r="B195" s="232" t="s">
        <v>163</v>
      </c>
      <c r="C195" s="232"/>
      <c r="D195" s="232"/>
      <c r="E195" s="232"/>
      <c r="F195" s="232"/>
    </row>
    <row r="196" spans="2:9">
      <c r="B196" s="232"/>
      <c r="C196" s="232"/>
      <c r="D196" s="232"/>
      <c r="E196" s="232"/>
      <c r="F196" s="232"/>
    </row>
    <row r="198" spans="2:9">
      <c r="B198" s="35" t="s">
        <v>70</v>
      </c>
      <c r="C198" s="36">
        <v>46022</v>
      </c>
      <c r="D198" s="36">
        <v>45657</v>
      </c>
    </row>
    <row r="199" spans="2:9">
      <c r="B199" s="92" t="s">
        <v>87</v>
      </c>
      <c r="C199" s="93">
        <v>15198.459999999961</v>
      </c>
      <c r="D199" s="93">
        <v>9146.5899999999965</v>
      </c>
    </row>
    <row r="200" spans="2:9">
      <c r="B200" s="35" t="s">
        <v>64</v>
      </c>
      <c r="C200" s="94">
        <f>SUM(C199)</f>
        <v>15198.459999999961</v>
      </c>
      <c r="D200" s="94">
        <f>SUM(D199)</f>
        <v>9146.5899999999965</v>
      </c>
    </row>
    <row r="201" spans="2:9">
      <c r="C201" s="90"/>
      <c r="D201" s="90"/>
    </row>
    <row r="202" spans="2:9" ht="15" customHeight="1">
      <c r="B202" s="232" t="s">
        <v>164</v>
      </c>
      <c r="C202" s="232"/>
      <c r="D202" s="232"/>
      <c r="E202" s="232"/>
      <c r="F202" s="91"/>
    </row>
    <row r="203" spans="2:9" ht="32.25" customHeight="1">
      <c r="B203" s="232"/>
      <c r="C203" s="232"/>
      <c r="D203" s="232"/>
      <c r="E203" s="232"/>
      <c r="F203" s="91"/>
    </row>
    <row r="204" spans="2:9">
      <c r="B204" s="91"/>
      <c r="C204" s="91"/>
      <c r="D204" s="91"/>
      <c r="E204" s="91"/>
      <c r="F204" s="91"/>
    </row>
    <row r="205" spans="2:9">
      <c r="B205" s="80" t="s">
        <v>70</v>
      </c>
      <c r="C205" s="81">
        <v>46022</v>
      </c>
      <c r="D205" s="81">
        <v>45657</v>
      </c>
    </row>
    <row r="206" spans="2:9">
      <c r="B206" s="126" t="s">
        <v>86</v>
      </c>
      <c r="C206" s="82">
        <v>380426.6</v>
      </c>
      <c r="D206" s="82">
        <v>380426.6</v>
      </c>
    </row>
    <row r="207" spans="2:9">
      <c r="B207" s="76" t="s">
        <v>88</v>
      </c>
      <c r="C207" s="84">
        <v>342609</v>
      </c>
      <c r="D207" s="84">
        <v>395261.12</v>
      </c>
    </row>
    <row r="208" spans="2:9">
      <c r="B208" s="127" t="s">
        <v>114</v>
      </c>
      <c r="C208" s="85">
        <v>102708.16</v>
      </c>
      <c r="D208" s="85">
        <v>0</v>
      </c>
    </row>
    <row r="209" spans="2:6">
      <c r="B209" s="59" t="s">
        <v>64</v>
      </c>
      <c r="C209" s="95">
        <f>SUM(C206:C208)</f>
        <v>825743.76</v>
      </c>
      <c r="D209" s="95">
        <f>SUM(D206:D208)</f>
        <v>775687.72</v>
      </c>
    </row>
    <row r="210" spans="2:6">
      <c r="C210" s="90"/>
      <c r="D210" s="90"/>
    </row>
    <row r="211" spans="2:6" ht="15" customHeight="1">
      <c r="B211" s="232" t="s">
        <v>165</v>
      </c>
      <c r="C211" s="232"/>
      <c r="D211" s="232"/>
      <c r="E211" s="232"/>
      <c r="F211" s="232"/>
    </row>
    <row r="212" spans="2:6">
      <c r="B212" s="232"/>
      <c r="C212" s="232"/>
      <c r="D212" s="232"/>
      <c r="E212" s="232"/>
      <c r="F212" s="232"/>
    </row>
    <row r="213" spans="2:6">
      <c r="B213" s="91"/>
      <c r="C213" s="90"/>
      <c r="D213" s="90"/>
    </row>
    <row r="214" spans="2:6">
      <c r="B214" s="80" t="s">
        <v>70</v>
      </c>
      <c r="C214" s="81">
        <v>46022</v>
      </c>
      <c r="D214" s="81">
        <v>45657</v>
      </c>
    </row>
    <row r="215" spans="2:6">
      <c r="B215" s="126" t="s">
        <v>130</v>
      </c>
      <c r="C215" s="82">
        <v>0</v>
      </c>
      <c r="D215" s="93">
        <v>2000000</v>
      </c>
    </row>
    <row r="216" spans="2:6">
      <c r="B216" s="35" t="s">
        <v>64</v>
      </c>
      <c r="C216" s="94">
        <f>SUM(C215:C215)</f>
        <v>0</v>
      </c>
      <c r="D216" s="94">
        <f>SUM(D215:D215)</f>
        <v>2000000</v>
      </c>
    </row>
    <row r="217" spans="2:6">
      <c r="C217" s="90"/>
      <c r="D217" s="90"/>
    </row>
    <row r="218" spans="2:6">
      <c r="B218" s="227" t="s">
        <v>169</v>
      </c>
      <c r="C218" s="227"/>
      <c r="D218" s="227"/>
      <c r="E218" s="227"/>
      <c r="F218" s="227"/>
    </row>
    <row r="219" spans="2:6" ht="21.75" customHeight="1">
      <c r="B219" s="227"/>
      <c r="C219" s="227"/>
      <c r="D219" s="227"/>
      <c r="E219" s="227"/>
      <c r="F219" s="227"/>
    </row>
    <row r="220" spans="2:6">
      <c r="B220" s="34"/>
      <c r="C220" s="34"/>
      <c r="D220" s="34"/>
      <c r="E220" s="34"/>
      <c r="F220" s="34"/>
    </row>
    <row r="221" spans="2:6">
      <c r="B221" s="35" t="s">
        <v>167</v>
      </c>
      <c r="C221" s="81">
        <v>46022</v>
      </c>
      <c r="D221" s="81">
        <v>45657</v>
      </c>
    </row>
    <row r="222" spans="2:6">
      <c r="B222" s="72" t="s">
        <v>155</v>
      </c>
      <c r="C222" s="82">
        <v>64153.760000000002</v>
      </c>
      <c r="D222" s="82">
        <v>0</v>
      </c>
    </row>
    <row r="223" spans="2:6">
      <c r="B223" s="73" t="s">
        <v>168</v>
      </c>
      <c r="C223" s="85">
        <v>4263.41</v>
      </c>
      <c r="D223" s="85">
        <v>3.23</v>
      </c>
    </row>
    <row r="224" spans="2:6">
      <c r="B224" s="35" t="s">
        <v>64</v>
      </c>
      <c r="C224" s="95">
        <f>SUM(C222:C223)</f>
        <v>68417.17</v>
      </c>
      <c r="D224" s="95">
        <f>SUM(D222:D223)</f>
        <v>3.23</v>
      </c>
    </row>
    <row r="225" spans="1:11">
      <c r="C225" s="90"/>
      <c r="D225" s="90"/>
    </row>
    <row r="226" spans="1:11">
      <c r="A226" s="4"/>
      <c r="B226" s="35" t="s">
        <v>77</v>
      </c>
      <c r="C226" s="81">
        <v>46022</v>
      </c>
      <c r="D226" s="81">
        <v>45657</v>
      </c>
      <c r="E226" s="4"/>
      <c r="F226" s="4"/>
      <c r="G226" s="4"/>
      <c r="H226" s="4"/>
      <c r="I226" s="4"/>
      <c r="J226" s="4"/>
      <c r="K226" s="4"/>
    </row>
    <row r="227" spans="1:11">
      <c r="B227" s="72" t="s">
        <v>89</v>
      </c>
      <c r="C227" s="82">
        <v>3332.1099999999997</v>
      </c>
      <c r="D227" s="82">
        <v>1909.11</v>
      </c>
    </row>
    <row r="228" spans="1:11">
      <c r="B228" s="73" t="s">
        <v>129</v>
      </c>
      <c r="C228" s="84">
        <v>2323.29</v>
      </c>
      <c r="D228" s="84">
        <v>0</v>
      </c>
    </row>
    <row r="229" spans="1:11">
      <c r="B229" s="73" t="s">
        <v>172</v>
      </c>
      <c r="C229" s="85">
        <v>1115</v>
      </c>
      <c r="D229" s="85">
        <v>1983.47</v>
      </c>
    </row>
    <row r="230" spans="1:11">
      <c r="B230" s="35" t="s">
        <v>64</v>
      </c>
      <c r="C230" s="95">
        <f>SUM(C227:C229)</f>
        <v>6770.4</v>
      </c>
      <c r="D230" s="95">
        <f>SUM(D227:D229)</f>
        <v>3892.58</v>
      </c>
    </row>
    <row r="234" spans="1:11">
      <c r="C234" s="136"/>
    </row>
  </sheetData>
  <sortState xmlns:xlrd2="http://schemas.microsoft.com/office/spreadsheetml/2017/richdata2" ref="B227:D229">
    <sortCondition descending="1" ref="C227:C229"/>
  </sortState>
  <mergeCells count="38">
    <mergeCell ref="B167:J169"/>
    <mergeCell ref="B64:I64"/>
    <mergeCell ref="B67:I67"/>
    <mergeCell ref="B81:I81"/>
    <mergeCell ref="B90:I92"/>
    <mergeCell ref="B65:I65"/>
    <mergeCell ref="B185:F187"/>
    <mergeCell ref="B202:E203"/>
    <mergeCell ref="B211:F212"/>
    <mergeCell ref="C69:D69"/>
    <mergeCell ref="E69:E70"/>
    <mergeCell ref="F69:F70"/>
    <mergeCell ref="B69:B70"/>
    <mergeCell ref="B88:F88"/>
    <mergeCell ref="B94:C94"/>
    <mergeCell ref="B95:C95"/>
    <mergeCell ref="B98:C98"/>
    <mergeCell ref="B174:C174"/>
    <mergeCell ref="B160:F161"/>
    <mergeCell ref="B100:I100"/>
    <mergeCell ref="B132:J132"/>
    <mergeCell ref="B177:J177"/>
    <mergeCell ref="B218:F219"/>
    <mergeCell ref="B2:F2"/>
    <mergeCell ref="B3:F3"/>
    <mergeCell ref="B4:F4"/>
    <mergeCell ref="B5:F11"/>
    <mergeCell ref="B13:F13"/>
    <mergeCell ref="B44:F44"/>
    <mergeCell ref="B48:F48"/>
    <mergeCell ref="B45:F46"/>
    <mergeCell ref="B50:F52"/>
    <mergeCell ref="B15:F15"/>
    <mergeCell ref="B16:F43"/>
    <mergeCell ref="B53:F54"/>
    <mergeCell ref="B195:F196"/>
    <mergeCell ref="B121:F121"/>
    <mergeCell ref="B122:F123"/>
  </mergeCells>
  <phoneticPr fontId="7" type="noConversion"/>
  <hyperlinks>
    <hyperlink ref="A1" location="INDICE!A1" display="INDICE" xr:uid="{9A8B3896-ADEC-4513-89FB-6C4F057F535C}"/>
  </hyperlinks>
  <pageMargins left="0.7" right="0.7" top="0.75" bottom="0.75" header="0.3" footer="0.3"/>
  <pageSetup paperSize="9" orientation="portrait" horizontalDpi="300" verticalDpi="300" r:id="rId1"/>
  <ignoredErrors>
    <ignoredError sqref="C209:D209 C182:D182 C224:D224 C230:D230 D174:E174 C193:D193" formulaRange="1"/>
  </ignoredErrors>
</worksheet>
</file>

<file path=_xmlsignatures/_rels/origin.sigs.rels><?xml version="1.0" encoding="UTF-8" standalone="yes"?>
<Relationships xmlns="http://schemas.openxmlformats.org/package/2006/relationships"><Relationship Id="rId3" Type="http://schemas.openxmlformats.org/package/2006/relationships/digital-signature/signature" Target="sig3.xml"/><Relationship Id="rId2" Type="http://schemas.openxmlformats.org/package/2006/relationships/digital-signature/signature" Target="sig2.xml"/><Relationship Id="rId1" Type="http://schemas.openxmlformats.org/package/2006/relationships/digital-signature/signature" Target="sig1.xml"/><Relationship Id="rId4" Type="http://schemas.openxmlformats.org/package/2006/relationships/digital-signature/signature" Target="sig4.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oxevRtVGeyYn9/uZf9BJSFiivHgjyoK8kOlvV6kP6ak=</DigestValue>
    </Reference>
    <Reference Type="http://www.w3.org/2000/09/xmldsig#Object" URI="#idOfficeObject">
      <DigestMethod Algorithm="http://www.w3.org/2001/04/xmlenc#sha256"/>
      <DigestValue>kuXPYPYub7l1wkScuS9qJwzSYefavTrvnfZLE+lGmaE=</DigestValue>
    </Reference>
    <Reference Type="http://uri.etsi.org/01903#SignedProperties" URI="#idSignedProperties">
      <Transforms>
        <Transform Algorithm="http://www.w3.org/TR/2001/REC-xml-c14n-20010315"/>
      </Transforms>
      <DigestMethod Algorithm="http://www.w3.org/2001/04/xmlenc#sha256"/>
      <DigestValue>rwJ+VGWb1Yp3Fq5TLi4J7T3liTKtP10/lpYtKMklsmc=</DigestValue>
    </Reference>
  </SignedInfo>
  <SignatureValue>e+sqZ9mrRTeRa0bMNFVcbwKvVFbThSU0Ox5tMVY1nYbxYuCCDnbpwvBQezpLTnrcObQL7JkE5izV
1lasdJYXNiwaki5uRxesd9Munjs8KPpnvkYJzRVqFqlLjLMFDDeFo2W8MH0/5mV+b64s9yNo0+UL
vugBkN46yP4fX8JiCExiOLa9su0QWyvmLFvxi1RlNZCvkpQ3I/uUmiv8s5Di90aggDnODPqHFj/a
WiG30J96CeLZybzzcroaoZWXybLPD9anOPXVPbGZq3hTnlZ5n4Bp38wZfXploT+1YHlVlAtXVCnF
s65qOjO9vI2PdNsQRJoiMFv7I5F08FaPVCdXZg==</SignatureValue>
  <KeyInfo>
    <X509Data>
      <X509Certificate>MIIIgzCCBmugAwIBAgIILUpjunnrZnwwDQYJKoZIhvcNAQELBQAwWjEaMBgGA1UEAwwRQ0EtRE9DVU1FTlRBIFMuQS4xFjAUBgNVBAUTDVJVQzgwMDUwMTcyLTExFzAVBgNVBAoMDkRPQ1VNRU5UQSBTLkEuMQswCQYDVQQGEwJQWTAeFw0yNTA1MTMxOTE1MDBaFw0yNzA1MTMxOTE1MDBaMIG7MSQwIgYDVQQDDBtKT1JHRSBSQU1PTiBVR0FSVEUgVklMTEFMQkExEjAQBgNVBAUTCUNJMzg1Mzc4MjEUMBIGA1UEKgwLSk9SR0UgUkFNT04xGDAWBgNVBAQMD1VHQVJURSBWSUxMQUxCQTELMAkGA1UECwwCRjIxNTAzBgNVBAoMLENFUlRJRklDQURPIENVQUxJRklDQURPIERFIEZJUk1BIEVMRUNUUk9OSUNBMQswCQYDVQQGEwJQWTCCASIwDQYJKoZIhvcNAQEBBQADggEPADCCAQoCggEBAKKKnR+aiEvx/bft5xDuQhjwLe7UNdhwvpzLUU1bL7O78GGriS18vzdyR/Nz/oeFEntAd6IjsJwl0j2WFDJoLLPpd7flc/tejPXbRM75m8Pvx3HY724jU7SoGVMJ5LWELQNiLzZdeuqN1pZwj3+ChD3+FRsJpl5DUYpFmZvxkMJZGFoOkcsGY+BoGeQ0zu7a230YYikiV8yZe/jUwoTJRjDVOIQc2em/vg9/CJjj2IBxGbgH4HtIwi10EBrE0qyyOL8l7GNYN8oVe75AjLqURBIhwvCtU/H0h7HAYjQ/XTCvi9sWjRT3qAwGW0G+aCV2xnOBW3UtuBC6krXnxyh5DEsCAwEAAaOCA+kwggPlMAwGA1UdEwEB/wQCMAAwHwYDVR0jBBgwFoAUoT2FK83YLJYfOQIMn1M7WNiVC3swgZQGCCsGAQUFBwEBBIGHMIGEMFUGCCsGAQUFBzAChklodHRwczovL3d3dy5kaWdpdG8uY29tLnB5L3VwbG9hZHMvY2VydGlmaWNhZG8tZG9jdW1lbnRhLXNhLTE1MzUxMTc3NzEuY3J0MCsGCCsGAQUFBzABhh9odHRwczovL3d3dy5kaWdpdG8uY29tLnB5L29jc3AvMEwGA1UdEQRFMEOBFWp1Z2FydGVAY2FkaWVtLmNvbS5weaQqMCgxJjAkBgNVBA0MHUZJUk1BIEVMRUNUUk9OSUNBIENVQUxJRklDQURBMIIB9QYDVR0gBIIB7DCCAegwggHkBg0rBgEEAYL5OwEBAQoBMIIB0TAvBggrBgEFBQcCARYjaHR0cHM6Ly93d3cuZGlnaXRvLmNvbS5weS9kZXNjYXJnYXMwggGcBggrBgEFBQcCAjCCAY4eggGKAEMAZQByAHQAaQBmAGkAYwBhAGQAbwAgAGMAdQBhAGwAaQBmAGkAYwBhAGQAbwAgAGQAZQAgAGYAaQByAG0AYQAgAGUAbABlAGMAdAByAPMAbgBpAGMAYQAgAHQAaQBwAG8AIABGADIAIAAoAGMAbABhAHYAZQBzACAAZQBuACAAZABpAHMAcABvAHMAaQB0AGkAdgBvACAAYwB1AGEAbABpAGYAaQBjAGEAZABvACkALAAgAHMAdQBqAGUAdABhACAAYQAgAGwAYQBzACAAYwBvAG4AZABpAGMAaQBvAG4AZQBzACAAZABlACAAdQBzAG8AIABlAHgAcAB1AGUAcwB0AGEAcwAgAGUAbgAgAGwAYQAgAEQAZQBjAGwAYQByAGEAYwBpAPMAbgAgAGQAZQAgAFAAcgDhAGMAdABpAGMAYQBzACAAZABlACAAQwBlAHIAdABpAGYAaQBjAGEAYwBpAPMAbgAgAGQAZQAgAEQATwBDAFUATQBFAE4AVABBACAAUwAuAEEALjAqBgNVHSUBAf8EIDAeBggrBgEFBQcDAgYIKwYBBQUHAwQGCCsGAQUFBwMBMHsGA1UdHwR0MHIwNKAyoDCGLmh0dHBzOi8vd3d3LmRpZ2l0by5jb20ucHkvY3JsL2RvY3VtZW50YV9jYS5jcmwwOqA4oDaGNGh0dHBzOi8vd3d3LmRvY3VtZW50YS5jb20ucHkvZGlnaXRvL2RvY3VtZW50YV9jYS5jcmwwHQYDVR0OBBYEFDPIoUUx+j1vH1cCbgGCjNZLDb2qMA4GA1UdDwEB/wQEAwIF4DANBgkqhkiG9w0BAQsFAAOCAgEAU4xx5vqNWxMGM+4UKZ0Ie4plyrmz/pxh9EkZPD9EbRuiqDln/mlm4/uVgUDUMcm+LwtecZkbDpo/Eyx+he/o0u4NLha3RYVrDcnAm3dvEuCoHoEt+t0y2+LLC7qHWJCQQnP59JJG7WzNhV7GiNV3nXm0diqs0Jy4hHUYT1mhwSLKCIeVjhnI0IpnwXJD+orsVjgEOYtOc62cwhmXsa6utCtfsqsavIILa9ojigJrXTFrpa/uHIvDWoq7SyC4658FhJGHJYxIt+LbzQIDzGj3BfMebxlibJIoExE9hw7XJpqZv7HReygGdxqu5WkR0FSsQnbv6EtNDFmIf9lz8y4U1CEX99/hIkyLTJkXh240DY06vipV9HMNzLCGHHeIA/Rz3EgWp7WN5N2XDG4MPrGRqERkeHw7TZScdN6gudgJWIpC742z7a261WgQMYx6e5RaBOaa56PznAEUEJQoIYvJLI+py0ukotsVd+fTI7ichCqgdm9qDUH8697r7++zm6FxAjVWPwHTWqk8zJ0XzCobdtX6lCr6s8QtbsYCKN/zz+1ugRRLTk2mhBgqhGHc9LaenAAFH7tErJadmTb73BdJqPmZ8fQERwdwNvB1RGijVgFZ9dPUsr76lsRtI/zozqhm8VQ5aAPI5A689DiGWR669o94v66TV3d24/kRqnQA4Sw=</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SvtLgLHWwOe2+41fuNrh9MPG5Bh3+j+tOUplp0lR7Bs=</DigestValue>
      </Reference>
      <Reference URI="/xl/calcChain.xml?ContentType=application/vnd.openxmlformats-officedocument.spreadsheetml.calcChain+xml">
        <DigestMethod Algorithm="http://www.w3.org/2001/04/xmlenc#sha256"/>
        <DigestValue>UZQUkF59z/HGiR2tKVcFTYBeGurzG8/lBgFskBT5sJY=</DigestValue>
      </Reference>
      <Reference URI="/xl/printerSettings/printerSettings1.bin?ContentType=application/vnd.openxmlformats-officedocument.spreadsheetml.printerSettings">
        <DigestMethod Algorithm="http://www.w3.org/2001/04/xmlenc#sha256"/>
        <DigestValue>2b9ogg66u/8uliR3r77S+hb4ioqOzWAgk9s2CVhMtgw=</DigestValue>
      </Reference>
      <Reference URI="/xl/printerSettings/printerSettings2.bin?ContentType=application/vnd.openxmlformats-officedocument.spreadsheetml.printerSettings">
        <DigestMethod Algorithm="http://www.w3.org/2001/04/xmlenc#sha256"/>
        <DigestValue>iYHiGN1U+t450/64CPSxP1pcLNfPExy4GJhNFJuEffM=</DigestValue>
      </Reference>
      <Reference URI="/xl/printerSettings/printerSettings3.bin?ContentType=application/vnd.openxmlformats-officedocument.spreadsheetml.printerSettings">
        <DigestMethod Algorithm="http://www.w3.org/2001/04/xmlenc#sha256"/>
        <DigestValue>BrHoG2HYGAcEjqNtbArD9STXoKBmyG3GxXKNnTs0C7s=</DigestValue>
      </Reference>
      <Reference URI="/xl/sharedStrings.xml?ContentType=application/vnd.openxmlformats-officedocument.spreadsheetml.sharedStrings+xml">
        <DigestMethod Algorithm="http://www.w3.org/2001/04/xmlenc#sha256"/>
        <DigestValue>/4n5wgca+phiqhLPXLLxVlEAFbuuemLsbjTWrLmA3xQ=</DigestValue>
      </Reference>
      <Reference URI="/xl/styles.xml?ContentType=application/vnd.openxmlformats-officedocument.spreadsheetml.styles+xml">
        <DigestMethod Algorithm="http://www.w3.org/2001/04/xmlenc#sha256"/>
        <DigestValue>0y4hDQ6Cdzr8OMltFBktcZMpxnFrw19xNF8EV08++8g=</DigestValue>
      </Reference>
      <Reference URI="/xl/theme/theme1.xml?ContentType=application/vnd.openxmlformats-officedocument.theme+xml">
        <DigestMethod Algorithm="http://www.w3.org/2001/04/xmlenc#sha256"/>
        <DigestValue>HZGzVGgBlb8TdKHWKTdHf9neJld6NxNtX99TLOInslw=</DigestValue>
      </Reference>
      <Reference URI="/xl/workbook.xml?ContentType=application/vnd.openxmlformats-officedocument.spreadsheetml.sheet.main+xml">
        <DigestMethod Algorithm="http://www.w3.org/2001/04/xmlenc#sha256"/>
        <DigestValue>r/Qq9CmEXqTYvv8B+vP34PcpXE6JVOWviswjVe9NgcQ=</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sheet1.xml?ContentType=application/vnd.openxmlformats-officedocument.spreadsheetml.worksheet+xml">
        <DigestMethod Algorithm="http://www.w3.org/2001/04/xmlenc#sha256"/>
        <DigestValue>1N5u/DePpcY6MiIcM4xAn0fPGVgoHKS+abtunYblSXs=</DigestValue>
      </Reference>
      <Reference URI="/xl/worksheets/sheet2.xml?ContentType=application/vnd.openxmlformats-officedocument.spreadsheetml.worksheet+xml">
        <DigestMethod Algorithm="http://www.w3.org/2001/04/xmlenc#sha256"/>
        <DigestValue>Xb2sVrh7phUxh6RpfYGrIDqWbqMhpmyv6RM4pgtjAfk=</DigestValue>
      </Reference>
      <Reference URI="/xl/worksheets/sheet3.xml?ContentType=application/vnd.openxmlformats-officedocument.spreadsheetml.worksheet+xml">
        <DigestMethod Algorithm="http://www.w3.org/2001/04/xmlenc#sha256"/>
        <DigestValue>yi36+kDWQc1p/ERt+6fME0YQ3eP4iebeszWPfYn1/KA=</DigestValue>
      </Reference>
      <Reference URI="/xl/worksheets/sheet4.xml?ContentType=application/vnd.openxmlformats-officedocument.spreadsheetml.worksheet+xml">
        <DigestMethod Algorithm="http://www.w3.org/2001/04/xmlenc#sha256"/>
        <DigestValue>eSxwbNqis3Cfdlqtxghx4fQpQ4RYPk4CYYBovuIhjpY=</DigestValue>
      </Reference>
      <Reference URI="/xl/worksheets/sheet5.xml?ContentType=application/vnd.openxmlformats-officedocument.spreadsheetml.worksheet+xml">
        <DigestMethod Algorithm="http://www.w3.org/2001/04/xmlenc#sha256"/>
        <DigestValue>lP1Q1fwJDzHdpqUWi+297YrLgYPVqVIrVvJciWucgwQ=</DigestValue>
      </Reference>
    </Manifest>
    <SignatureProperties>
      <SignatureProperty Id="idSignatureTime" Target="#idPackageSignature">
        <mdssi:SignatureTime xmlns:mdssi="http://schemas.openxmlformats.org/package/2006/digital-signature">
          <mdssi:Format>YYYY-MM-DDThh:mm:ssTZD</mdssi:Format>
          <mdssi:Value>2026-03-29T01:14:43Z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CONTADOR</SignatureComments>
          <WindowsVersion>10.0</WindowsVersion>
          <OfficeVersion>16.0.18429/26</OfficeVersion>
          <ApplicationVersion>16.0.18429</ApplicationVersion>
          <Monitors>2</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2026-03-29T01:14:43Z</xd:SigningTime>
          <xd:SigningCertificate>
            <xd:Cert>
              <xd:CertDigest>
                <DigestMethod Algorithm="http://www.w3.org/2001/04/xmlenc#sha256"/>
                <DigestValue>O3Xa0C+8P8vByNFzo2gByrrdSj/sta03Rber73yahC8=</DigestValue>
              </xd:CertDigest>
              <xd:IssuerSerial>
                <X509IssuerName>C=PY, O=DOCUMENTA S.A., SERIALNUMBER=RUC80050172-1, CN=CA-DOCUMENTA S.A.</X509IssuerName>
                <X509SerialNumber>3263530532543882876</X509SerialNumber>
              </xd:IssuerSerial>
            </xd:Cert>
          </xd:SigningCertificate>
          <xd:SignaturePolicyIdentifier>
            <xd:SignaturePolicyImplied/>
          </xd:SignaturePolicyIdentifier>
        </xd:SignedSignatureProperties>
        <xd:SignedDataObjectProperties>
          <xd:CommitmentTypeIndication>
            <xd:CommitmentTypeId>
              <xd:Identifier>http://uri.etsi.org/01903/v1.2.2#ProofOfOrigin</xd:Identifier>
              <xd:Description>Creó y aprobó este documento</xd:Description>
            </xd:CommitmentTypeId>
            <xd:AllSignedDataObjects/>
            <xd:CommitmentTypeQualifiers>
              <xd:CommitmentTypeQualifier>CONTADOR</xd:CommitmentTypeQualifier>
            </xd:CommitmentTypeQualifiers>
          </xd:CommitmentTypeIndication>
        </xd:SignedDataObjectProperties>
      </xd: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AheiAhQ9EM2xoHoi+bVkmHi06w/kIOTHfIYeEaf3+Tk=</DigestValue>
    </Reference>
    <Reference Type="http://www.w3.org/2000/09/xmldsig#Object" URI="#idOfficeObject">
      <DigestMethod Algorithm="http://www.w3.org/2001/04/xmlenc#sha256"/>
      <DigestValue>d7XbI+qnbZdQX8G3I8/y+yf+HkFby63dvuXtN80BhUI=</DigestValue>
    </Reference>
    <Reference Type="http://uri.etsi.org/01903#SignedProperties" URI="#idSignedProperties">
      <Transforms>
        <Transform Algorithm="http://www.w3.org/TR/2001/REC-xml-c14n-20010315"/>
      </Transforms>
      <DigestMethod Algorithm="http://www.w3.org/2001/04/xmlenc#sha256"/>
      <DigestValue>JcbXZjh/A3aNCHe6312FedWz64z8/GOHW5ph+Zohivs=</DigestValue>
    </Reference>
  </SignedInfo>
  <SignatureValue>PFKbxohQMWuMuudQFxpZf1zSxTafgF/Cr4nYHvhRsjnVEEkTsTB5MAht4vd9tyhkFVlbpahXzrLH
oBtDhzYrruvWU6KG4Js478qWy3sTSn5gU7jqzf3qdcnCNujVNMf/Uw6qc6V+SGNA0f1ww2ecvFig
83Wi38mVS6zHl1/s3gWVVTwmMTluqLmBvtxRA/W4JZ1RksfaopWkUPqjuolVAiQu4/4BINbS5KnS
cKXRY3r2ZFQjMU9dc1pAUKddtqU1Cey8NZ3A/F+R6qeKo3Btqkh9CcT4Ylm7gi9gFC1xCrKR5IGz
M+08PE7hcBinJjwK0+2NRHnCOgMJf0ddjBzBnQ==</SignatureValue>
  <KeyInfo>
    <X509Data>
      <X509Certificate>MIIIgDCCBmigAwIBAgIISp5n8EvoGQowDQYJKoZIhvcNAQELBQAwWjEaMBgGA1UEAwwRQ0EtRE9DVU1FTlRBIFMuQS4xFjAUBgNVBAUTDVJVQzgwMDUwMTcyLTExFzAVBgNVBAoMDkRPQ1VNRU5UQSBTLkEuMQswCQYDVQQGEwJQWTAeFw0yNTA1MTMxOTU2MDBaFw0yNzA1MTMxOTU2MDBaMIG1MSEwHwYDVQQDDBhKVUFOQSBQQUJMQSBHQUxFQU5PIEJBRVoxEjAQBgNVBAUTCUNJMTM0MTU5NTEUMBIGA1UEKgwLSlVBTkEgUEFCTEExFTATBgNVBAQMDEdBTEVBTk8gQkFFWjELMAkGA1UECwwCRjIxNTAzBgNVBAoMLENFUlRJRklDQURPIENVQUxJRklDQURPIERFIEZJUk1BIEVMRUNUUk9OSUNBMQswCQYDVQQGEwJQWTCCASIwDQYJKoZIhvcNAQEBBQADggEPADCCAQoCggEBAJqyYgh2+qDOyYqLtjiR3q+CT+KP1MYqRUlNDpaweuYfN/LANuivp4Bn83BcHAvaIRhZwTFuz7Kt3sqk5x8pHHXhL/BbXIUiiQCcs1LC8AKa7V1abb/XZrCtsSp2rDeK0SX+hpi3HElSKMtVRWxGZ+t2Ph0IYzgU0ZRQuVsddu0MypgcT5TX0xs7QIogs822WzGCVzfv0N+tqOs6COtQ9uAZJmj6bEEQCSzmkSUQNaCA/qis+GayNFeVVvxtBEcsMMU7JhRealhQ3dcVOggtTNM+bzcVnqcgPfR1qvqKmvmNO9xcMSLZ0ZRG1DrNkBYfOWqrDMEgg6vJmTgr2jXsA+kCAwEAAaOCA+wwggPoMAwGA1UdEwEB/wQCMAAwHwYDVR0jBBgwFoAUoT2FK83YLJYfOQIMn1M7WNiVC3swgZQGCCsGAQUFBwEBBIGHMIGEMFUGCCsGAQUFBzAChklodHRwczovL3d3dy5kaWdpdG8uY29tLnB5L3VwbG9hZHMvY2VydGlmaWNhZG8tZG9jdW1lbnRhLXNhLTE1MzUxMTc3NzEuY3J0MCsGCCsGAQUFBzABhh9odHRwczovL3d3dy5kaWdpdG8uY29tLnB5L29jc3AvME8GA1UdEQRIMEaBGGp1YW5pZ2FsMjAxMUBob3RtYWlsLmNvbaQqMCgxJjAkBgNVBA0MHUZJUk1BIEVMRUNUUk9OSUNBIENVQUxJRklDQURBMIIB9QYDVR0gBIIB7DCCAegwggHkBg0rBgEEAYL5OwEBAQoBMIIB0TAvBggrBgEFBQcCARYjaHR0cHM6Ly93d3cuZGlnaXRvLmNvbS5weS9kZXNjYXJnYXMwggGcBggrBgEFBQcCAjCCAY4eggGKAEMAZQByAHQAaQBmAGkAYwBhAGQAbwAgAGMAdQBhAGwAaQBmAGkAYwBhAGQAbwAgAGQAZQAgAGYAaQByAG0AYQAgAGUAbABlAGMAdAByAPMAbgBpAGMAYQAgAHQAaQBwAG8AIABGADIAIAAoAGMAbABhAHYAZQBzACAAZQBuACAAZABpAHMAcABvAHMAaQB0AGkAdgBvACAAYwB1AGEAbABpAGYAaQBjAGEAZABvACkALAAgAHMAdQBqAGUAdABhACAAYQAgAGwAYQBzACAAYwBvAG4AZABpAGMAaQBvAG4AZQBzACAAZABlACAAdQBzAG8AIABlAHgAcAB1AGUAcwB0AGEAcwAgAGUAbgAgAGwAYQAgAEQAZQBjAGwAYQByAGEAYwBpAPMAbgAgAGQAZQAgAFAAcgDhAGMAdABpAGMAYQBzACAAZABlACAAQwBlAHIAdABpAGYAaQBjAGEAYwBpAPMAbgAgAGQAZQAgAEQATwBDAFUATQBFAE4AVABBACAAUwAuAEEALjAqBgNVHSUBAf8EIDAeBggrBgEFBQcDAgYIKwYBBQUHAwQGCCsGAQUFBwMBMHsGA1UdHwR0MHIwNKAyoDCGLmh0dHBzOi8vd3d3LmRpZ2l0by5jb20ucHkvY3JsL2RvY3VtZW50YV9jYS5jcmwwOqA4oDaGNGh0dHBzOi8vd3d3LmRvY3VtZW50YS5jb20ucHkvZGlnaXRvL2RvY3VtZW50YV9jYS5jcmwwHQYDVR0OBBYEFLPvpF5Dv9aMMTQwFCkellqzZIUhMA4GA1UdDwEB/wQEAwIF4DANBgkqhkiG9w0BAQsFAAOCAgEARFbGGel9E+eK1OfC2MBpdodnqmnR2hRkIRvYsRcl1mPGM3DMWc/zGL5sA/cVq5gCRmbBEpuciLKTul4blPEOJ/OAM8mgeoJgKnUamv9uuEiZkXxqRYjCNblEJKILNvQszXQJSY2AtsRMmmC0TBr1/p4NKcHwloI15Z/U47mTek5d4sC7um9Sv/Pmgv+t8vuvdxvRZrL6DBSsZm84OA67UgM5PVnuyDWjBfPR521kd0z0PwousSM82uAKNeSrBfRZzjxckvniBcIpeP5w2zbe8KKi08m8bgk1PGchMS7UvO/jh0HYNP48lsWwD3PPYo/e8PQzVP9GV9tqZfYxJ4PfzJkOGbb/0NYzqp5FcECfLrBvLvVsYRHqztrHBAFUnnuOpz9o6qlwL+BctDX1vaoPo5xdDU015+p9LgTX0wIUTj320MeACXsLDNpw2Nfr0csYHgJhDk+xwteTQKj473TJjIO0ya2FKRWufzMBiKs+vBMWO+6j0+CkjdIaXxa+Iu+QCjLJZKUoi68vjLreSH8DL0Dsai1USqrf6PFYdO8XKe4/VX1bSowq1O1h6OCXJHeQJLkIu2UaHSi3hFAQ/ucksRbMQJAfDI6Iyf/aUM5KkzoJJYLH9qIByUZHQZj2U3+vnk83402moZcl6XF0OqPvJtFyDHs7Ys0bwx7t1fROPj4=</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Transform>
          <Transform Algorithm="http://www.w3.org/TR/2001/REC-xml-c14n-20010315"/>
        </Transforms>
        <DigestMethod Algorithm="http://www.w3.org/2001/04/xmlenc#sha256"/>
        <DigestValue>SvtLgLHWwOe2+41fuNrh9MPG5Bh3+j+tOUplp0lR7Bs=</DigestValue>
      </Reference>
      <Reference URI="/xl/calcChain.xml?ContentType=application/vnd.openxmlformats-officedocument.spreadsheetml.calcChain+xml">
        <DigestMethod Algorithm="http://www.w3.org/2001/04/xmlenc#sha256"/>
        <DigestValue>UZQUkF59z/HGiR2tKVcFTYBeGurzG8/lBgFskBT5sJY=</DigestValue>
      </Reference>
      <Reference URI="/xl/printerSettings/printerSettings1.bin?ContentType=application/vnd.openxmlformats-officedocument.spreadsheetml.printerSettings">
        <DigestMethod Algorithm="http://www.w3.org/2001/04/xmlenc#sha256"/>
        <DigestValue>2b9ogg66u/8uliR3r77S+hb4ioqOzWAgk9s2CVhMtgw=</DigestValue>
      </Reference>
      <Reference URI="/xl/printerSettings/printerSettings2.bin?ContentType=application/vnd.openxmlformats-officedocument.spreadsheetml.printerSettings">
        <DigestMethod Algorithm="http://www.w3.org/2001/04/xmlenc#sha256"/>
        <DigestValue>iYHiGN1U+t450/64CPSxP1pcLNfPExy4GJhNFJuEffM=</DigestValue>
      </Reference>
      <Reference URI="/xl/printerSettings/printerSettings3.bin?ContentType=application/vnd.openxmlformats-officedocument.spreadsheetml.printerSettings">
        <DigestMethod Algorithm="http://www.w3.org/2001/04/xmlenc#sha256"/>
        <DigestValue>BrHoG2HYGAcEjqNtbArD9STXoKBmyG3GxXKNnTs0C7s=</DigestValue>
      </Reference>
      <Reference URI="/xl/sharedStrings.xml?ContentType=application/vnd.openxmlformats-officedocument.spreadsheetml.sharedStrings+xml">
        <DigestMethod Algorithm="http://www.w3.org/2001/04/xmlenc#sha256"/>
        <DigestValue>/4n5wgca+phiqhLPXLLxVlEAFbuuemLsbjTWrLmA3xQ=</DigestValue>
      </Reference>
      <Reference URI="/xl/styles.xml?ContentType=application/vnd.openxmlformats-officedocument.spreadsheetml.styles+xml">
        <DigestMethod Algorithm="http://www.w3.org/2001/04/xmlenc#sha256"/>
        <DigestValue>0y4hDQ6Cdzr8OMltFBktcZMpxnFrw19xNF8EV08++8g=</DigestValue>
      </Reference>
      <Reference URI="/xl/theme/theme1.xml?ContentType=application/vnd.openxmlformats-officedocument.theme+xml">
        <DigestMethod Algorithm="http://www.w3.org/2001/04/xmlenc#sha256"/>
        <DigestValue>HZGzVGgBlb8TdKHWKTdHf9neJld6NxNtX99TLOInslw=</DigestValue>
      </Reference>
      <Reference URI="/xl/workbook.xml?ContentType=application/vnd.openxmlformats-officedocument.spreadsheetml.sheet.main+xml">
        <DigestMethod Algorithm="http://www.w3.org/2001/04/xmlenc#sha256"/>
        <DigestValue>r/Qq9CmEXqTYvv8B+vP34PcpXE6JVOWviswjVe9NgcQ=</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sheet1.xml?ContentType=application/vnd.openxmlformats-officedocument.spreadsheetml.worksheet+xml">
        <DigestMethod Algorithm="http://www.w3.org/2001/04/xmlenc#sha256"/>
        <DigestValue>1N5u/DePpcY6MiIcM4xAn0fPGVgoHKS+abtunYblSXs=</DigestValue>
      </Reference>
      <Reference URI="/xl/worksheets/sheet2.xml?ContentType=application/vnd.openxmlformats-officedocument.spreadsheetml.worksheet+xml">
        <DigestMethod Algorithm="http://www.w3.org/2001/04/xmlenc#sha256"/>
        <DigestValue>Xb2sVrh7phUxh6RpfYGrIDqWbqMhpmyv6RM4pgtjAfk=</DigestValue>
      </Reference>
      <Reference URI="/xl/worksheets/sheet3.xml?ContentType=application/vnd.openxmlformats-officedocument.spreadsheetml.worksheet+xml">
        <DigestMethod Algorithm="http://www.w3.org/2001/04/xmlenc#sha256"/>
        <DigestValue>yi36+kDWQc1p/ERt+6fME0YQ3eP4iebeszWPfYn1/KA=</DigestValue>
      </Reference>
      <Reference URI="/xl/worksheets/sheet4.xml?ContentType=application/vnd.openxmlformats-officedocument.spreadsheetml.worksheet+xml">
        <DigestMethod Algorithm="http://www.w3.org/2001/04/xmlenc#sha256"/>
        <DigestValue>eSxwbNqis3Cfdlqtxghx4fQpQ4RYPk4CYYBovuIhjpY=</DigestValue>
      </Reference>
      <Reference URI="/xl/worksheets/sheet5.xml?ContentType=application/vnd.openxmlformats-officedocument.spreadsheetml.worksheet+xml">
        <DigestMethod Algorithm="http://www.w3.org/2001/04/xmlenc#sha256"/>
        <DigestValue>lP1Q1fwJDzHdpqUWi+297YrLgYPVqVIrVvJciWucgwQ=</DigestValue>
      </Reference>
    </Manifest>
    <SignatureProperties>
      <SignatureProperty Id="idSignatureTime" Target="#idPackageSignature">
        <mdssi:SignatureTime xmlns:mdssi="http://schemas.openxmlformats.org/package/2006/digital-signature">
          <mdssi:Format>YYYY-MM-DDThh:mm:ssTZD</mdssi:Format>
          <mdssi:Value>2026-03-30T00:35:10Z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Informe CNV</SignatureComments>
          <WindowsVersion>10.0</WindowsVersion>
          <OfficeVersion>16.0.19127/27</OfficeVersion>
          <ApplicationVersion>16.0.19127</ApplicationVersion>
          <Monitors>1</Monitors>
          <HorizontalResolution>1366</HorizontalResolution>
          <VerticalResolution>768</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2026-03-30T00:35:10Z</xd:SigningTime>
          <xd:SigningCertificate>
            <xd:Cert>
              <xd:CertDigest>
                <DigestMethod Algorithm="http://www.w3.org/2001/04/xmlenc#sha256"/>
                <DigestValue>O2dIcAM5Oc5V0fqBPkH6L5gycY8h4YVQOIF6Wx8unsg=</DigestValue>
              </xd:CertDigest>
              <xd:IssuerSerial>
                <X509IssuerName>C=PY, O=DOCUMENTA S.A., SERIALNUMBER=RUC80050172-1, CN=CA-DOCUMENTA S.A.</X509IssuerName>
                <X509SerialNumber>5376849286890264842</X509SerialNumber>
              </xd:IssuerSerial>
            </xd:Cert>
          </xd:SigningCertificate>
          <xd:SignaturePolicyIdentifier>
            <xd:SignaturePolicyImplied/>
          </xd:SignaturePolicyIdentifier>
        </xd:SignedSignatureProperties>
        <xd:SignedDataObjectProperties>
          <xd:CommitmentTypeIndication>
            <xd:CommitmentTypeId>
              <xd:Identifier>http://uri.etsi.org/01903/v1.2.2#ProofOfApproval</xd:Identifier>
              <xd:Description>Aprobó este documento</xd:Description>
            </xd:CommitmentTypeId>
            <xd:AllSignedDataObjects/>
            <xd:CommitmentTypeQualifiers>
              <xd:CommitmentTypeQualifier>Informe CNV</xd:CommitmentTypeQualifier>
            </xd:CommitmentTypeQualifiers>
          </xd:CommitmentTypeIndication>
        </xd:SignedDataObjectProperties>
      </xd:SignedProperties>
    </xd:QualifyingProperties>
  </Object>
</Signature>
</file>

<file path=_xmlsignatures/sig3.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GOX67OZngouccH04FiYlkFm8C+TMwHFUDFm2onr2Yzg=</DigestValue>
    </Reference>
    <Reference Type="http://www.w3.org/2000/09/xmldsig#Object" URI="#idOfficeObject">
      <DigestMethod Algorithm="http://www.w3.org/2001/04/xmlenc#sha256"/>
      <DigestValue>IYFSPt+DKt/FdsV+JcX2nw06wo9WGnKAXYUjrziIvcs=</DigestValue>
    </Reference>
    <Reference Type="http://uri.etsi.org/01903#SignedProperties" URI="#idSignedProperties">
      <Transforms>
        <Transform Algorithm="http://www.w3.org/TR/2001/REC-xml-c14n-20010315"/>
      </Transforms>
      <DigestMethod Algorithm="http://www.w3.org/2001/04/xmlenc#sha256"/>
      <DigestValue>ADp5ipVJS1xg04q0WazKVuBBekSyLZTJqUovUMAt8M0=</DigestValue>
    </Reference>
  </SignedInfo>
  <SignatureValue>PSezDRV6nkfp/iPucUINGEcRajr2FR2TjxN8dLpWpK9dJaCg+4YYQFsQ+Bc2bISdw3ZjxCtZeCf9
5K2YGh3gQ4uNiWyYwHdbDAEO7o8BTuCCxlTCwXQhcrW+/95dHrinwzAom8sc/M+UsKMZNhM2MER/
DKRPB8Dg9viLS1CYlwk391Uk+cJ8Rcs2Tii2KJatEJIIIAUfsIFDZDoNSEFBY9a4XRwSLd1Rzd7I
sz2VP2uixVuYjnnsMdkA2pjGNXeopU0GK9frhlNN5DDN7aNYWzFSMjEhjEEojmE/k3IemmG0BInK
pIydtXJPHMfbNoiacnz3W1+7XyztLTv6Z6LooQ==</SignatureValue>
  <KeyInfo>
    <X509Data>
      <X509Certificate>MIIIGzCCBgOgAwIBAgIRAKgEG9QNU5WRRt2efaYf25IwDQYJKoZIhvcNAQELBQAwgYUxCzAJBgNVBAYTAlBZMQ0wCwYDVQQKEwRJQ1BQMTgwNgYDVQQLEy9QcmVzdGFkb3IgQ3VhbGlmaWNhZG8gZGUgU2VydmljaW9zIGRlIENvbmZpYW56YTEVMBMGA1UEAxMMQ09ERTEwMCBTLkEuMRYwFAYDVQQFEw1SVUM4MDA4MDYxMC03MB4XDTI1MDYzMDEzMTEyMVoXDTI2MDYzMDEzMTEyMVowgbQxCzAJBgNVBAYTAlBZMSswKQYDVQQKEyJDRVJUSUZJQ0FETyBDVUFMSUZJQ0FETyBUUklCVVRBUklPMQswCQYDVQQLEwJGMTEXMBUGA1UEBBMOUEFSRURFUyBGUkFOQ08xFjAUBgNVBCoTDUNFU0FSIEVTVEVCQU4xJjAkBgNVBAMTHUNFU0FSIEVTVEVCQU4gIFBBUkVERVMgRlJBTkNPMRIwEAYDVQQFEwlDSTE0OTYwMDUwggEiMA0GCSqGSIb3DQEBAQUAA4IBDwAwggEKAoIBAQC9jphUr/KOKEGrsrr4l3CKrDpaSc0wu4n7ayo0SX1UNrbA+gIrLMh3ggAmZB6bf17J2fVCzhFq4nG6W+HjeNLhAETtcGMzT22TAil2ewb92K3K4XW4OUoqoo62si79cq0xO0r0iyfMIv27uFIkyleVjYZH0ozLQcwmW3ruoNsMzm/SrBgSwmg4BLFFkV/+5ZC4IC3Qqc3hhZVPnIsSluOfJby3Nf8XXY3QFcL/O2alDh6qTI0ISUiVTsmHSqi3DXVrj3qlPhuU2Z61OjvTiKKamdqr0LmkTbuDgeOf0AjiyqTmS5YB6fXwg+KeylWnaK5JLk8hsam8MrG22r4qgL+NAgMBAAGjggNTMIIDTzAMBgNVHRMBAf8EAjAAMB0GA1UdDgQWBBRyQzuAyivh9gvXn9gpXmk7ZZMrgDAfBgNVHSMEGDAWgBS+NVRiaGDnJtMxwV+XseL2ZM4H9TAOBgNVHQ8BAf8EBAMCBeAwgckGA1UdEQSBwTCBvoEWQ1BBUkVERVNAQ0FESUVNLkNPTS5QWaSBozCBoDFFMEMGA1UEChM8Q0FESUVNIEFETUlOSVNUUkFET1JBIERFIEZPTkRPUyBQQVRSSU9OSUFMRVMgREUgSU5WRVJTSU9OIFNBMRMwEQYDVQQMEwpQUkVTSURFTlRFMSowKAYDVQQNDCFGSVJNQSBFTEVDVFLDk05JQ0EgZGUgbml2ZWwgbWVkaW8xFjAUBgNVBAUTDVJVQzgwMDQwOTM0LTUwgfcGA1UdIASB7zCB7DCB6QYLKwYBBAGDrnABAQQwgdkwRgYIKwYBBQUHAgEWOmh0dHBzOi8vY29kZTEwMC5jb20ucHkvcmVwb3NpdG9yaW8tZGUtZG9jdW1lbnRvcy1wdWJsaWNvcy8wgY4GCCsGAQUFBwICMIGBDH9jZXJ0aWZpY2FkbyBjdWFsaWZpY2FkbyBkZSBmaXJtYSBlbGVjdHLDs25pY2EgdGlwbyBGMSBzdWpldGEgYSBsYXMgY29uZGljaW9uZXMgZGUgdXNvIGV4cHVlc3RhcyBlbiBsYSBEUEMgZGVsIFBDU0MgQ09ERTEwMCBTLkEuMHsGA1UdHwR0MHIwN6A1oDOGMWh0dHA6Ly9wY2ExLmNvZGUxMDAuY29tLnB5L2NybHMvY2EtY29kZTEwMC1zYS5jcmwwN6A1oDOGMWh0dHA6Ly9wY2EyLmNvZGUxMDAuY29tLnB5L2NybHMvY2EtY29kZTEwMC1zYS5jcmwwIAYDVR0lAQH/BBYwFAYIKwYBBQUHAwIGCCsGAQUFBwMBMIGJBggrBgEFBQcBAQR9MHswOQYIKwYBBQUHMAGGLWh0dHA6Ly9vY3NwLmNvZGUxMDAuY29tLnB5L29jc3AvY2EtY29kZTEwMC1zYTA+BggrBgEFBQcwAoYyaHR0cDovL3BjYTEuY29kZTEwMC5jb20ucHkvY2VydHMvY2EtY29kZTEwMC1zYS5jZXIwDQYJKoZIhvcNAQELBQADggIBANOjqGmC5qnqw4XEO6tRyRFnhTWN9VAr7wB5rleoh+3zEs8ch8AUFYitquTCoeA+kVD/9gm7lMISseLhCU5UnxKlS7HMbREKK8t1wEg+3XggZNYXiTJEnQ6w6UzRaxE7ZWr5oa2F8N69BMalC7qYfkmGY9OwRrVrdoTjyZMYMsrZlJV/igvI5IJVbuxNNA0hotorkzfH/nlooNWdgMLXuBbQL/DC5CKq2qzoRqX03ckgGlbfVChsvkQltlEgzAn7vowjv9TBjp9lgvvNjfLxA9r8dqwxxqOoJ5yLrFfCXHjKr0ywycUhzBabdj9x2SJ1RyzXevhu3VAnX5gTwKK3hGWViKMT5HVV1Dox6+rd52XnUXtUSRid3v0TEGRyKyKlCqXIWZyWMT0Srox3RNuXG1UTOqiZTm+1WaS7yZ9A20UojsprRhwsIXvoEG4YoROJBnCLXtaOmXZbQES2Uj27/CMb5FBDdEMVQOMB/FO/U+y7wDRBi7oC4CLRBP6htczduB0jkpXzhF30Ow9zhS5YMwDgDRlnRjTQawQ1AXQIJiIdJEqExY84gWI34uVeDXCkbZsBeA1mfGfbbP7TtclN/pz5dRrLLXCrgskkQ5N1PK7LjqDvfsI0gDNwVKrJjhmcKXCke5Zppee29i8l7xSwCcfTFEMGTNqvw/uT+cF4DR8a</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9"/>
          </Transform>
          <Transform Algorithm="http://www.w3.org/TR/2001/REC-xml-c14n-20010315"/>
        </Transforms>
        <DigestMethod Algorithm="http://www.w3.org/2001/04/xmlenc#sha256"/>
        <DigestValue>SvtLgLHWwOe2+41fuNrh9MPG5Bh3+j+tOUplp0lR7Bs=</DigestValue>
      </Reference>
      <Reference URI="/xl/calcChain.xml?ContentType=application/vnd.openxmlformats-officedocument.spreadsheetml.calcChain+xml">
        <DigestMethod Algorithm="http://www.w3.org/2001/04/xmlenc#sha256"/>
        <DigestValue>UZQUkF59z/HGiR2tKVcFTYBeGurzG8/lBgFskBT5sJY=</DigestValue>
      </Reference>
      <Reference URI="/xl/printerSettings/printerSettings1.bin?ContentType=application/vnd.openxmlformats-officedocument.spreadsheetml.printerSettings">
        <DigestMethod Algorithm="http://www.w3.org/2001/04/xmlenc#sha256"/>
        <DigestValue>2b9ogg66u/8uliR3r77S+hb4ioqOzWAgk9s2CVhMtgw=</DigestValue>
      </Reference>
      <Reference URI="/xl/printerSettings/printerSettings2.bin?ContentType=application/vnd.openxmlformats-officedocument.spreadsheetml.printerSettings">
        <DigestMethod Algorithm="http://www.w3.org/2001/04/xmlenc#sha256"/>
        <DigestValue>iYHiGN1U+t450/64CPSxP1pcLNfPExy4GJhNFJuEffM=</DigestValue>
      </Reference>
      <Reference URI="/xl/printerSettings/printerSettings3.bin?ContentType=application/vnd.openxmlformats-officedocument.spreadsheetml.printerSettings">
        <DigestMethod Algorithm="http://www.w3.org/2001/04/xmlenc#sha256"/>
        <DigestValue>BrHoG2HYGAcEjqNtbArD9STXoKBmyG3GxXKNnTs0C7s=</DigestValue>
      </Reference>
      <Reference URI="/xl/sharedStrings.xml?ContentType=application/vnd.openxmlformats-officedocument.spreadsheetml.sharedStrings+xml">
        <DigestMethod Algorithm="http://www.w3.org/2001/04/xmlenc#sha256"/>
        <DigestValue>/4n5wgca+phiqhLPXLLxVlEAFbuuemLsbjTWrLmA3xQ=</DigestValue>
      </Reference>
      <Reference URI="/xl/styles.xml?ContentType=application/vnd.openxmlformats-officedocument.spreadsheetml.styles+xml">
        <DigestMethod Algorithm="http://www.w3.org/2001/04/xmlenc#sha256"/>
        <DigestValue>0y4hDQ6Cdzr8OMltFBktcZMpxnFrw19xNF8EV08++8g=</DigestValue>
      </Reference>
      <Reference URI="/xl/theme/theme1.xml?ContentType=application/vnd.openxmlformats-officedocument.theme+xml">
        <DigestMethod Algorithm="http://www.w3.org/2001/04/xmlenc#sha256"/>
        <DigestValue>HZGzVGgBlb8TdKHWKTdHf9neJld6NxNtX99TLOInslw=</DigestValue>
      </Reference>
      <Reference URI="/xl/workbook.xml?ContentType=application/vnd.openxmlformats-officedocument.spreadsheetml.sheet.main+xml">
        <DigestMethod Algorithm="http://www.w3.org/2001/04/xmlenc#sha256"/>
        <DigestValue>r/Qq9CmEXqTYvv8B+vP34PcpXE6JVOWviswjVe9NgcQ=</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sheet1.xml?ContentType=application/vnd.openxmlformats-officedocument.spreadsheetml.worksheet+xml">
        <DigestMethod Algorithm="http://www.w3.org/2001/04/xmlenc#sha256"/>
        <DigestValue>1N5u/DePpcY6MiIcM4xAn0fPGVgoHKS+abtunYblSXs=</DigestValue>
      </Reference>
      <Reference URI="/xl/worksheets/sheet2.xml?ContentType=application/vnd.openxmlformats-officedocument.spreadsheetml.worksheet+xml">
        <DigestMethod Algorithm="http://www.w3.org/2001/04/xmlenc#sha256"/>
        <DigestValue>Xb2sVrh7phUxh6RpfYGrIDqWbqMhpmyv6RM4pgtjAfk=</DigestValue>
      </Reference>
      <Reference URI="/xl/worksheets/sheet3.xml?ContentType=application/vnd.openxmlformats-officedocument.spreadsheetml.worksheet+xml">
        <DigestMethod Algorithm="http://www.w3.org/2001/04/xmlenc#sha256"/>
        <DigestValue>yi36+kDWQc1p/ERt+6fME0YQ3eP4iebeszWPfYn1/KA=</DigestValue>
      </Reference>
      <Reference URI="/xl/worksheets/sheet4.xml?ContentType=application/vnd.openxmlformats-officedocument.spreadsheetml.worksheet+xml">
        <DigestMethod Algorithm="http://www.w3.org/2001/04/xmlenc#sha256"/>
        <DigestValue>eSxwbNqis3Cfdlqtxghx4fQpQ4RYPk4CYYBovuIhjpY=</DigestValue>
      </Reference>
      <Reference URI="/xl/worksheets/sheet5.xml?ContentType=application/vnd.openxmlformats-officedocument.spreadsheetml.worksheet+xml">
        <DigestMethod Algorithm="http://www.w3.org/2001/04/xmlenc#sha256"/>
        <DigestValue>lP1Q1fwJDzHdpqUWi+297YrLgYPVqVIrVvJciWucgwQ=</DigestValue>
      </Reference>
    </Manifest>
    <SignatureProperties>
      <SignatureProperty Id="idSignatureTime" Target="#idPackageSignature">
        <mdssi:SignatureTime xmlns:mdssi="http://schemas.openxmlformats.org/package/2006/digital-signature">
          <mdssi:Format>YYYY-MM-DDThh:mm:ssTZD</mdssi:Format>
          <mdssi:Value>2026-03-31T00:06:21Z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SIV</SignatureComments>
          <WindowsVersion>10.0</WindowsVersion>
          <OfficeVersion>16.0.18623/26</OfficeVersion>
          <ApplicationVersion>16.0.18623</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2026-03-31T00:06:21Z</xd:SigningTime>
          <xd:SigningCertificate>
            <xd:Cert>
              <xd:CertDigest>
                <DigestMethod Algorithm="http://www.w3.org/2001/04/xmlenc#sha256"/>
                <DigestValue>6YA55DSkyzM6j27dfSzMASBASF9yJVsLEjvf/xiziwU=</DigestValue>
              </xd:CertDigest>
              <xd:IssuerSerial>
                <X509IssuerName>SERIALNUMBER=RUC80080610-7, CN=CODE100 S.A., OU=Prestador Cualificado de Servicios de Confianza, O=ICPP, C=PY</X509IssuerName>
                <X509SerialNumber>223331636904854109860690474714464770962</X509SerialNumber>
              </xd:IssuerSerial>
            </xd:Cert>
          </xd:SigningCertificate>
          <xd:SignaturePolicyIdentifier>
            <xd:SignaturePolicyImplied/>
          </xd:SignaturePolicyIdentifier>
        </xd:SignedSignatureProperties>
        <xd:SignedDataObjectProperties>
          <xd:CommitmentTypeIndication>
            <xd:CommitmentTypeId>
              <xd:Identifier>http://uri.etsi.org/01903/v1.2.2#ProofOfApproval</xd:Identifier>
              <xd:Description>Aprobó este documento</xd:Description>
            </xd:CommitmentTypeId>
            <xd:AllSignedDataObjects/>
            <xd:CommitmentTypeQualifiers>
              <xd:CommitmentTypeQualifier>SIV</xd:CommitmentTypeQualifier>
            </xd:CommitmentTypeQualifiers>
          </xd:CommitmentTypeIndication>
        </xd:SignedDataObjectProperties>
      </xd:SignedProperties>
      <xd:UnsignedProperties>
        <xd:UnsignedSignatureProperties>
          <xd:CertificateValues>
            <xd:EncapsulatedX509Certificate>MIIHhDCCBWygAwIBAgIQCq+0ar5nFexj0FNZVzUbmTANBgkqhkiG9w0BAQsFADBvMQswCQYDVQQGEwJQWTErMCkGA1UECgwiTWluaXN0ZXJpbyBkZSBJbmR1c3RyaWEgeSBDb21lcmNpbzEzMDEGA1UEAwwqQXV0b3JpZGFkIENlcnRpZmljYWRvcmEgUmHDrXogZGVsIFBhcmFndWF5MB4XDTIzMDEyNDIxNTMyOVoXDTMyMDEyNDIxNTMyOVowgYUxCzAJBgNVBAYTAlBZMQ0wCwYDVQQKEwRJQ1BQMTgwNgYDVQQLEy9QcmVzdGFkb3IgQ3VhbGlmaWNhZG8gZGUgU2VydmljaW9zIGRlIENvbmZpYW56YTEVMBMGA1UEAxMMQ09ERTEwMCBTLkEuMRYwFAYDVQQFEw1SVUM4MDA4MDYxMC03MIICIjANBgkqhkiG9w0BAQEFAAOCAg8AMIICCgKCAgEA5VwuLoNPkZN66NxKTeh6mvvmRwWr5D8aZeCNFOKmgaeIc0mE1uRNWxhlrsvYSDNusvyd21kDoC0VAbjJD5HTEnKepymBgjyM6Pe+l9W0Vy9ugkuvEvVPp/QJtBB56bgdPtjJFLrOXDM55bM7ZUCaMEbryX/eAUJtxm0LDJ2CRR1RMbwpvsWdwPaqMN848QQ5zn69BjA8/eBuOSMiEwlrt1z8uVyM8plhGfAHsQB6oG+a216/TCVJTSudCSIJJL6YhG3vxRbasPXhdPaY0JCkUugoe0okFN7Ui7kjZE57LSEqN1dvDmv8ikAUn8vtDrvykIHbArs/2E7dYZ4X8rf0NHn5GOYo8e6mIIUspyeH41ViFk1AxpF2zNuNOYiCCGBPinOOHjAdA2vkQJr1eOJGoOyg1giLzddOCPyysBXjUSEqkVXaz6tSTkF3ifBMyg3ePgB3yqEbo5go/ZzcuPhfBsNoNcYRpY7FEJ7MSdFHn+u45DHRRlyzJ8fdwyEufNXtOTvdJRawYuytw48RzIZXGUSQ8HT1JvFptROpHdVDLJ9zfSAwEIwTPgh3FdcAq1wB56sxF1SNn07UX6xUvD5Wk/VxUiULRQRcGuDgp9FGLy927EvXTQk4SII6KBmVO+HNWzadYSSxxe5ocUzna30FMx/ewjtbyrxgh9dRhWVjU10CAwEAAaOCAgMwggH/MBIGA1UdEwEB/wQIMAYBAf8CAQAwDgYDVR0PAQH/BAQDAgEGMB0GA1UdDgQWBBS+NVRiaGDnJtMxwV+XseL2ZM4H9TAfBgNVHSMEGDAWgBTCxBHyKmhEDAAo7EzWKduS+1691jCBigYIKwYBBQUHAQEEfjB8MD8GCCsGAQUFBzAChjNodHRwczovL3d3dy5hY3JhaXouZ292LnB5L2NydC9hY19yYWl6X3B5X3NoYTI1Ni5jcnQwOQYIKwYBBQUHMAGGLWh0dHA6Ly9vY3NwLmNvZGUxMDAuY29tLnB5L29jc3AvY2EtY29kZTEwMC1zYTCBzQYDVR0gBIHFMIHCMIG/BgNVHSAwgbcwOQYIKwYBBQUHAgEWLWh0dHBzOi8vd3d3LmFjcmFpei5nb3YucHkvZHBjL0RPQy1JQ1BQLTAxLnBkZjB6BggrBgEFBQcCAjBuGmxTdWpldG8gYSBsYXMgY29uZGljaW9uZXMgZGUgdXNvIGV4cHVlc3RhcyBlbiBsYSBEZWNsYXJhY2nzbiBkZSBQcuFjdGljYXMgZGUgQ2VydGlmaWNhY2nzbiBkZSBsYSBBQyBSYe16IC0gUHkwPAYDVR0fBDUwMzAxoC+gLYYraHR0cDovL3d3dy5hY3JhaXouZ292LnB5L2FybC9hY19yYWl6X3B5LmNybDANBgkqhkiG9w0BAQsFAAOCAgEAZ0O3BeY2y9IDnZiXMy+/Grb5oDw0YiDoKkdoHdHDnd24yB2vf99Ei0FltBuwuXRHJkkoqAjWiIqUQy/Uw3rvySa8yCqOuTL2uDqiX0v+waNIV2cY2BTLoPqRL5rv4WhqAbOlEY6YhLIA0cfBhnZpx9ufAL0cQiXN927vuAJTEVu27Fr/gqDEIFNZPrEG2Ey6GEu3EK3L8AeQYKNjGHmuNJNFJn9YtRneR4/dAX4bUvG6//GvAoKL1nqEcgcTtKN4uPdcdpTsuMpf34QAqgL0amhNPGdwgYsofr55CEhQF2Q8mUgBj8oEFRrGrW4MokO0xlqjT+Vouyos3BONmrbfDI+uq3zF01o5tg8NPzaD+zY50Lht4BKs7ulfhw7JhQA8lYhz8K3TpjjouR6npDAEMjVhQq2tnWTFmNCEosrg0txyrSKi8K2COGuMzoA8K0D7IfnAvveYzwoWkyQv9N7p7M1PP8XEPdsqPZ4qVnYXgRkUgwrmlweqNOzJ/nBpe1XuguS4JY2tFQP3JSsnk7dk1CmOwMRTxAUsuJeA8MKvUbg9VhSuBOXUfc3KjbpVDTrgUymfyGe11bYSpal1dSqVYc+xQQxCYc1OMFw32OFzH2XcbVt4KogxbZ3RbzPhUJm8HRfOafz3F0ac5jvmAGBldf1UajbY7muAzdQw6EQn2fw=</xd:EncapsulatedX509Certificate>
          </xd:CertificateValues>
        </xd:UnsignedSignatureProperties>
      </xd:UnsignedProperties>
    </xd:QualifyingProperties>
  </Object>
</Signature>
</file>

<file path=_xmlsignatures/sig4.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IxLyqPCAL74zNfETccw9ZfqxI4EuLxMUMowclYUSRc4=</DigestValue>
    </Reference>
    <Reference Type="http://www.w3.org/2000/09/xmldsig#Object" URI="#idOfficeObject">
      <DigestMethod Algorithm="http://www.w3.org/2001/04/xmlenc#sha256"/>
      <DigestValue>zi6RCzeAs4dSm4ox9VulDOZuD7aLbnWsw64vsyS7nbk=</DigestValue>
    </Reference>
    <Reference Type="http://uri.etsi.org/01903#SignedProperties" URI="#idSignedProperties">
      <Transforms>
        <Transform Algorithm="http://www.w3.org/TR/2001/REC-xml-c14n-20010315"/>
      </Transforms>
      <DigestMethod Algorithm="http://www.w3.org/2001/04/xmlenc#sha256"/>
      <DigestValue>JEPAMZcx/40ESpc6nPz1roDrKJRD623IBR7gvZir6Dw=</DigestValue>
    </Reference>
  </SignedInfo>
  <SignatureValue>YZrhbsGpB/GUwPTda+bYpplG/9xiCEo/Z6mAo3sYGAgJe/cWiAeIvmdt+lnIqOwiVEyYSf5/JSGq
Ja7NF+4ReeRqIam75Zlk5LlREbvRI+jMTGCtPBt7SrptThClcTJ23AxteUA0eLdoAddkeB0IdRbo
YLXK62unMjdrX9+QzJFX1O6nQhU5BkDiZ0nWbZbteG8P84/+dPABO/vPRXcDmxjwwl43CqmamxHz
P5W6V4gl60O84TZefEDuDo6HBmAL7gzohufttx91pqgZtt4Z65Wrj3BOWIUVle1u1uf8tsBLeLla
hGUqxYV6ydQ7f2Z+0F2FbZq9aagvA/BJmY+D8Q==</SignatureValue>
  <KeyInfo>
    <X509Data>
      <X509Certificate>MIIIjTCCBnWgAwIBAgIQHBs3j5jc0k1mM8brJ/68DDANBgkqhkiG9w0BAQsFADCBgTEWMBQGA1UEBRMNUlVDODAwODAwOTktMDERMA8GA1UEAxMIVklUIFMuQS4xODA2BgNVBAsML1ByZXN0YWRvciBDdWFsaWZpY2FkbyBkZSBTZXJ2aWNpb3MgZGUgQ29uZmlhbnphMQ0wCwYDVQQKDARJQ1BQMQswCQYDVQQGEwJQWTAeFw0yNDA1MDIxNzAxMzFaFw0yNjA1MDIxNzAxMzFaMIG9MRYwFAYDVQQqDA1KQVZJRVIgQU5EUkVTMRcwFQYDVQQEDA5CRU5JVEVaIERVQVJURTESMBAGA1UEBRMJQ0kxMjIzNjAxMSUwIwYDVQQDDBxKQVZJRVIgQU5EUkVTIEJFTklURVogRFVBUlRFMQswCQYDVQQLDAJGMjE1MDMGA1UECgwsQ0VSVElGSUNBRE8gQ1VBTElGSUNBRE8gREUgRklSTUEgRUxFQ1RST05JQ0ExCzAJBgNVBAYTAlBZMIIBIjANBgkqhkiG9w0BAQEFAAOCAQ8AMIIBCgKCAQEA1AkL17K47Q/fliaNrsfLpEVcjVLN9HjGCJnKxEm2yGw7e1hwvSoCz7zHbE1SeaGrHhoFnyPDFpZQPEIHN9Yu7uuy1fttNCj2qyuKxwuIO6UUNx37ZdKjEVxycMx+PHZqXkAWQuHYzEg1RAqHIuHGmXOcEorTTT0YiD4QbSK/YEBbJUyMNfQh9mjwO0VqVQWcoz4WMHGp1lus+vBfSqC7RWHECp6+GTVefqPs+yj/g0xCjyp6cIk7+UwcGtaioqM/9mcQZlgU8OcFYEJavE0kJLeCmyRCtuGunzrItWV70Xz+6GSrzhF88UM6A5kB+TJPiVQssHCIKBLF1tRSymycGQIDAQABo4IDwTCCA70wDAYDVR0TAQH/BAIwADAOBgNVHQ8BAf8EBAMCBeAwLAYDVR0lAQH/BCIwIAYIKwYBBQUHAwQGCCsGAQUFBwMCBgorBgEEAYI3FAICMB0GA1UdDgQWBBT9+WX0WBLd/QXCdfK0uSaO8pM0fDAfBgNVHSMEGDAWgBS7ZRErZ+2GOCAcKGcZFARl6pGhszCCAesGA1UdIASCAeIwggHeMIIB2gYMKwYBBAGC2UoBAQEHMIIByDAxBggrBgEFBQcCARYlaHR0cHM6Ly93d3cuZWZpcm1hLmNvbS5weS9yZXBvc2l0b3JpbzCBzwYIKwYBBQUHAgIwgcIagb9DZXJ0aWZpY2FkbyBDdWFsaWZpY2FkbyBkZSBGaXJtYSBFbGVjdHLzbmljYSBUaXBvIEYyIChjbGF2ZXMgZW4gZGlzcG9zaXRpdm8gY3VhbGlmaWNhZG8pLCBzdWpldGEgYSBsYXMgY29uZGljaW9uZXMgZGUgdXNvIGV4cHVlc3RhcyBlbiBsYSBEZWNsYXJhY2nzbiBkZSBQcuFjdGljYXMgZGUgQ2VydGlmaWNhY2nzbiBkZSBWSVQgUy5BLjCBwAYIKwYBBQUHAgIwgbMagbBRdWFsaWZpZWQgY2VydGlmaWNhdGUgb2YgZWxlY3Ryb25pYyBzaWduYXR1cmUgdHlwZSBGMiAoa2V5cyBpbiBxdWFsaWZpZWQgZGV2aWNlKSwgc3ViZHVlZCB0byB0aGUgY29uZGl0aW9ucyBvZiB1c2Ugc2V0IGZvcnRoIGluIHRoZSBDZXJ0aWZpY2F0aW9uIFByYWN0aWNlIFN0YXRlbWVudCBvZiBWSVQgUy5BLjBKBgNVHREEQzBBgRNKQkVOSVRFWkBCQ0EuQ09NLlBZpCowKDEmMCQGA1UEDQwdRklSTUEgRUxFQ1RST05JQ0EgQ1VBTElGSUNBREEwdwYIKwYBBQUHAQEEazBpMCgGCCsGAQUFBzABhhxodHRwczovL3d3dy5lZmlybWEuY29tLnB5L3ZhMD0GCCsGAQUFBzAChjFodHRwczovL3d3dy5lZmlybWEuY29tLnB5L3JlcG9zaXRvcmlvL2VmaXJtYTEuY3J0MHsGA1UdHwR0MHIwN6A1oDOGMWh0dHBzOi8vd3d3LmVmaXJtYS5jb20ucHkvcmVwb3NpdG9yaW8vZWZpcm1hMi5jcmwwN6A1oDOGMWh0dHBzOi8vd3d3LmVmaXJtYS5jb20ucHkvcmVwb3NpdG9yaW8vZWZpcm1hMy5jcmwwDQYJKoZIhvcNAQELBQADggIBAAEnCviZMGekmp1COCzv1fh1EhlySYLOGwU0C5qyMGql7c9coGc38AASqUhFD0MqamIGernGuYzpobgJiV0j89S35aG780bAGDs+5ItVQLbfVp74f/8GdNgRJixlcGidrfHDik9xM3gCzR69DzdE7V6gktgJC8LaHwfz+oUXRynXECuY3gcdNXgiyooNK1yDo9JB0MyfgDAyO/Mcw4V6cnOeAeptB9vLRTPB56cZ8+tAG+7e/Z+evOWb0GgqpbwginN1JLjVHNo7Gj30A517o0v05YiaElWaJ077Ua7ZeDOWv5Qu7fb6LICPRdNl6asoqIhO7tjPBvELZTcbjv0UszlSg+M0QF+UFy9+zUVEbQG0nV2fiB9aRuRYuBgC0xA2+biMSIrsPF0V3L7JqjRWbDgxY4nB6rJ6vlSyK0poLlJS/w00XXr4Rw51+C0ovLDUi9bvQVJZwyM5+AxYDO15IChDKQucJbKtDXVJJ90kLWYopZwhJHUw8xlMWzl5E/2ldAV9ENSLF+16mft+TGNdzJT2QR/iKTCprpiGVeXSOvJkvvixpyFQOSTPKnLY+OKMgTG2wnYWbKaEifzl7lUrDgfVxNCmMjo5Mc1E8hMrAGYXJCo8xrJUgcmkekYraUD7LToR2hz4bj79+GlOAwQSB7RQl5Ch+PfXnZNW9rJepHQp</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Transform>
          <Transform Algorithm="http://www.w3.org/TR/2001/REC-xml-c14n-20010315"/>
        </Transforms>
        <DigestMethod Algorithm="http://www.w3.org/2001/04/xmlenc#sha256"/>
        <DigestValue>SvtLgLHWwOe2+41fuNrh9MPG5Bh3+j+tOUplp0lR7Bs=</DigestValue>
      </Reference>
      <Reference URI="/xl/calcChain.xml?ContentType=application/vnd.openxmlformats-officedocument.spreadsheetml.calcChain+xml">
        <DigestMethod Algorithm="http://www.w3.org/2001/04/xmlenc#sha256"/>
        <DigestValue>UZQUkF59z/HGiR2tKVcFTYBeGurzG8/lBgFskBT5sJY=</DigestValue>
      </Reference>
      <Reference URI="/xl/printerSettings/printerSettings1.bin?ContentType=application/vnd.openxmlformats-officedocument.spreadsheetml.printerSettings">
        <DigestMethod Algorithm="http://www.w3.org/2001/04/xmlenc#sha256"/>
        <DigestValue>2b9ogg66u/8uliR3r77S+hb4ioqOzWAgk9s2CVhMtgw=</DigestValue>
      </Reference>
      <Reference URI="/xl/printerSettings/printerSettings2.bin?ContentType=application/vnd.openxmlformats-officedocument.spreadsheetml.printerSettings">
        <DigestMethod Algorithm="http://www.w3.org/2001/04/xmlenc#sha256"/>
        <DigestValue>iYHiGN1U+t450/64CPSxP1pcLNfPExy4GJhNFJuEffM=</DigestValue>
      </Reference>
      <Reference URI="/xl/printerSettings/printerSettings3.bin?ContentType=application/vnd.openxmlformats-officedocument.spreadsheetml.printerSettings">
        <DigestMethod Algorithm="http://www.w3.org/2001/04/xmlenc#sha256"/>
        <DigestValue>BrHoG2HYGAcEjqNtbArD9STXoKBmyG3GxXKNnTs0C7s=</DigestValue>
      </Reference>
      <Reference URI="/xl/sharedStrings.xml?ContentType=application/vnd.openxmlformats-officedocument.spreadsheetml.sharedStrings+xml">
        <DigestMethod Algorithm="http://www.w3.org/2001/04/xmlenc#sha256"/>
        <DigestValue>/4n5wgca+phiqhLPXLLxVlEAFbuuemLsbjTWrLmA3xQ=</DigestValue>
      </Reference>
      <Reference URI="/xl/styles.xml?ContentType=application/vnd.openxmlformats-officedocument.spreadsheetml.styles+xml">
        <DigestMethod Algorithm="http://www.w3.org/2001/04/xmlenc#sha256"/>
        <DigestValue>0y4hDQ6Cdzr8OMltFBktcZMpxnFrw19xNF8EV08++8g=</DigestValue>
      </Reference>
      <Reference URI="/xl/theme/theme1.xml?ContentType=application/vnd.openxmlformats-officedocument.theme+xml">
        <DigestMethod Algorithm="http://www.w3.org/2001/04/xmlenc#sha256"/>
        <DigestValue>HZGzVGgBlb8TdKHWKTdHf9neJld6NxNtX99TLOInslw=</DigestValue>
      </Reference>
      <Reference URI="/xl/workbook.xml?ContentType=application/vnd.openxmlformats-officedocument.spreadsheetml.sheet.main+xml">
        <DigestMethod Algorithm="http://www.w3.org/2001/04/xmlenc#sha256"/>
        <DigestValue>r/Qq9CmEXqTYvv8B+vP34PcpXE6JVOWviswjVe9NgcQ=</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sheet1.xml?ContentType=application/vnd.openxmlformats-officedocument.spreadsheetml.worksheet+xml">
        <DigestMethod Algorithm="http://www.w3.org/2001/04/xmlenc#sha256"/>
        <DigestValue>1N5u/DePpcY6MiIcM4xAn0fPGVgoHKS+abtunYblSXs=</DigestValue>
      </Reference>
      <Reference URI="/xl/worksheets/sheet2.xml?ContentType=application/vnd.openxmlformats-officedocument.spreadsheetml.worksheet+xml">
        <DigestMethod Algorithm="http://www.w3.org/2001/04/xmlenc#sha256"/>
        <DigestValue>Xb2sVrh7phUxh6RpfYGrIDqWbqMhpmyv6RM4pgtjAfk=</DigestValue>
      </Reference>
      <Reference URI="/xl/worksheets/sheet3.xml?ContentType=application/vnd.openxmlformats-officedocument.spreadsheetml.worksheet+xml">
        <DigestMethod Algorithm="http://www.w3.org/2001/04/xmlenc#sha256"/>
        <DigestValue>yi36+kDWQc1p/ERt+6fME0YQ3eP4iebeszWPfYn1/KA=</DigestValue>
      </Reference>
      <Reference URI="/xl/worksheets/sheet4.xml?ContentType=application/vnd.openxmlformats-officedocument.spreadsheetml.worksheet+xml">
        <DigestMethod Algorithm="http://www.w3.org/2001/04/xmlenc#sha256"/>
        <DigestValue>eSxwbNqis3Cfdlqtxghx4fQpQ4RYPk4CYYBovuIhjpY=</DigestValue>
      </Reference>
      <Reference URI="/xl/worksheets/sheet5.xml?ContentType=application/vnd.openxmlformats-officedocument.spreadsheetml.worksheet+xml">
        <DigestMethod Algorithm="http://www.w3.org/2001/04/xmlenc#sha256"/>
        <DigestValue>lP1Q1fwJDzHdpqUWi+297YrLgYPVqVIrVvJciWucgwQ=</DigestValue>
      </Reference>
    </Manifest>
    <SignatureProperties>
      <SignatureProperty Id="idSignatureTime" Target="#idPackageSignature">
        <mdssi:SignatureTime xmlns:mdssi="http://schemas.openxmlformats.org/package/2006/digital-signature">
          <mdssi:Format>YYYY-MM-DDThh:mm:ssTZD</mdssi:Format>
          <mdssi:Value>2026-03-31T12:12:33Z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BCA-Solo para identificación</SignatureComments>
          <WindowsVersion>10.0</WindowsVersion>
          <OfficeVersion>16.0.14334/22</OfficeVersion>
          <ApplicationVersion>16.0.14334</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2026-03-31T12:12:33Z</xd:SigningTime>
          <xd:SigningCertificate>
            <xd:Cert>
              <xd:CertDigest>
                <DigestMethod Algorithm="http://www.w3.org/2001/04/xmlenc#sha256"/>
                <DigestValue>Ez+NBCkBckkDl7xQqXPZ1rf3YEKZs3VVfxk8Du0nwt8=</DigestValue>
              </xd:CertDigest>
              <xd:IssuerSerial>
                <X509IssuerName>C=PY, O=ICPP, OU=Prestador Cualificado de Servicios de Confianza, CN=VIT S.A., SERIALNUMBER=RUC80080099-0</X509IssuerName>
                <X509SerialNumber>37359702806622203466835327759048162316</X509SerialNumber>
              </xd:IssuerSerial>
            </xd:Cert>
          </xd:SigningCertificate>
          <xd:SignaturePolicyIdentifier>
            <xd:SignaturePolicyImplied/>
          </xd:SignaturePolicyIdentifier>
        </xd:SignedSignatureProperties>
        <xd:SignedDataObjectProperties>
          <xd:CommitmentTypeIndication>
            <xd:CommitmentTypeId>
              <xd:Identifier>http://uri.etsi.org/01903/v1.2.2#ProofOfApproval</xd:Identifier>
              <xd:Description>Aprobó este documento</xd:Description>
            </xd:CommitmentTypeId>
            <xd:AllSignedDataObjects/>
            <xd:CommitmentTypeQualifiers>
              <xd:CommitmentTypeQualifier>BCA-Solo para identificación</xd:CommitmentTypeQualifier>
            </xd:CommitmentTypeQualifiers>
          </xd:CommitmentTypeIndication>
        </xd:SignedDataObjectProperties>
      </xd:SignedProperties>
      <xd:UnsignedProperties>
        <xd:UnsignedSignatureProperties>
          <xd:CertificateValues>
            <xd:EncapsulatedX509Certificate>MIIHbjCCBVagAwIBAgIQSpdgnP2qBmVjBPSSUfh9kDANBgkqhkiG9w0BAQsFADBvMQswCQYDVQQGEwJQWTErMCkGA1UECgwiTWluaXN0ZXJpbyBkZSBJbmR1c3RyaWEgeSBDb21lcmNpbzEzMDEGA1UEAwwqQXV0b3JpZGFkIENlcnRpZmljYWRvcmEgUmHDrXogZGVsIFBhcmFndWF5MB4XDTIyMDgyMzE1Mzg1OFoXDTMxMDgyMzE1Mzg1OFowgYExFjAUBgNVBAUTDVJVQzgwMDgwMDk5LTAxETAPBgNVBAMTCFZJVCBTLkEuMTgwNgYDVQQLDC9QcmVzdGFkb3IgQ3VhbGlmaWNhZG8gZGUgU2VydmljaW9zIGRlIENvbmZpYW56YTENMAsGA1UECgwESUNQUDELMAkGA1UEBhMCUFkwggIiMA0GCSqGSIb3DQEBAQUAA4ICDwAwggIKAoICAQC/gCyq2lnZYFppRkpouXyzTwSNUIVxFKpnpqOz+6n31PMACcPFkGhFT5ruiaujjLBzAh+ctneA/SN3qOZ4hqOe+AcWNhErBtkD+h0NiMZHDBxpBdhlSxnzR/BeDIELfRGCBPuFSLFqOVZ2+alyEU5KzHXjzLR+1AmJtFxAzAiulTMRnxNIvPxScqYJqjRfkrQ9376s9HhI0Yeig4YwzKG9TpSXNnKYoPgwTeCVGCLK7TVwFW7RH7FXP9awg6mSbz7kjtotCqTk1HzfHFTkI0tetMgK+lvD2xjICkUmqCmcXVtTwEDxdSkiiC+uz3w4NonjtbsHEoqQpkO0jeACTu3fTUNkOPqh7dLvHnTve4G9Yg+hYjHR6TQ/VtAu83fHfYGQZZg+dW34KCYzjtnGNnbXXfajvb4OGzg8T5WSPqV/BBjHs+PGORc4I5EgF08Rx6vLujJSz/thP2oNcMi3RIQMCkAptZiaeTK/CW/HvxQWSqsRpYYnkf1ivlU3RWx0zUtdBSopFcIlOqfRhB+1zqvzGxC0rpoGbkkw3lERMPDQjUQlmQd5ikxYuzWfzJSx4icRhBzgXCRbAa/KC4FhGU3mRZyuiyZ7MR6kRSVD5qK4EUwuf+DzoVHmh2xU7ue89btRyCZ1Frir4WZGpalM0N3ycyLj6rRsxnlGX6cdKtu3OQIDAQABo4IB8TCCAe0wEgYDVR0TAQH/BAgwBgEB/wIBADAOBgNVHQ8BAf8EBAMCAQYwHQYDVR0OBBYEFLtlEStn7YY4IBwoZxkUBGXqkaGzMB8GA1UdIwQYMBaAFMLEEfIqaEQMACjsTNYp25L7Xr3WMHkGCCsGAQUFBwEBBG0wazA/BggrBgEFBQcwAoYzaHR0cHM6Ly93d3cuYWNyYWl6Lmdvdi5weS9jcnQvYWNfcmFpel9weV9zaGEyNTYuY3J0MCgGCCsGAQUFBzABhhxodHRwczovL3d3dy5lZmlybWEuY29tLnB5L3ZhMIHNBgNVHSAEgcUwgcIwgb8GA1UdIDCBtzA5BggrBgEFBQcCARYtaHR0cHM6Ly93d3cuYWNyYWl6Lmdvdi5weS9kcGMvRE9DLUlDUFAtMDEucGRmMHoGCCsGAQUFBwICMG4abFN1amV0byBhIGxhcyBjb25kaWNpb25lcyBkZSB1c28gZXhwdWVzdGFzIGVuIGxhIERlY2xhcmFjafNuIGRlIFBy4WN0aWNhcyBkZSBDZXJ0aWZpY2FjafNuIGRlIGxhIEFDIFJh7XogLSBQeTA8BgNVHR8ENTAzMDGgL6AthitodHRwOi8vd3d3LmFjcmFpei5nb3YucHkvYXJsL2FjX3JhaXpfcHkuY3JsMA0GCSqGSIb3DQEBCwUAA4ICAQBoDEALsfLuJkxRCTBEGdn7o5BSZwaFGaDcoCKQ7cXhuybJRLMOnEdS3BXkBpd82s8Ts2wS0yV+EcOOHf9KrZuf/+jtmclFuIZmhCPv3iZohVsmbCCuSo8aYFcvFcKif61s7mJTzyeI3w4KAk8zVAtZLRiq80CbWMAeVE+Ukd0xv15Td9ZS/r1xjAGRdeJHBTnMLdeVcgL8WbB3dSzjijIAJd3qqm86rB9uojSBoy0di9e2I0QJ6j7vSGF+e3ZyS4KIGsNJZfec3/+iJj3kwUCDZ4KE+FXeoRQBE0Cki661bI1tpuEOOUq7It4vWKwuGqE5kAvojULTkKAStepBf5oKeoThue2YImE8dNkhGp3NeQtFj7rJPp9GLvCD+SVKSfw64pdMeLJ/3krqazXBd4L+1ScyrweGp4TnH35gQIwLRYyabw+vogRy32ybJb+iLCROrN+VA70CpykIDuC4x9Cyj8OJ68uatHrmol4wLPflcsg0kNP0+Ri0NYaJnug/vSf/J1xqxkR7sZ8w3WhJAeDWSL5oMVZtQ0Lc48lTXiXAxf7weYaDcZr8SW2pHHJe8kcltKqq72eJUEz/wxdkynhvVJTJKGkJ8sh+jdNqDib/b2RD/ATI4324y+Q6C2mwDZJEIU9WTpbO5+Fq5fVs7sUJ82u543lcwgBlESrd9JK9Zw==</xd:EncapsulatedX509Certificate>
            <xd:EncapsulatedX509Certificate>MIIF+TCCA+GgAwIBAgIQDCG0OEbFG/VQINOr7TNcpTANBgkqhkiG9w0BAQsFADBvMQswCQYDVQQGEwJQWTErMCkGA1UECgwiTWluaXN0ZXJpbyBkZSBJbmR1c3RyaWEgeSBDb21lcmNpbzEzMDEGA1UEAwwqQXV0b3JpZGFkIENlcnRpZmljYWRvcmEgUmHDrXogZGVsIFBhcmFndWF5MB4XDTEyMDgwNzA4MzY1OVoXDTMyMDgwNzA4MzY1OVowbzELMAkGA1UEBhMCUFkxKzApBgNVBAoMIk1pbmlzdGVyaW8gZGUgSW5kdXN0cmlhIHkgQ29tZXJjaW8xMzAxBgNVBAMMKkF1dG9yaWRhZCBDZXJ0aWZpY2Fkb3JhIFJhw616IGRlbCBQYXJhZ3VheTCCAiIwDQYJKoZIhvcNAQEBBQADggIPADCCAgoCggIBAK6HfW/cm6CSmT+jjZqFSsUDVF/dhuVxBS93gNy7t8XCJBugnJ6t+HUiVeziPNNVoVn9tOhVFxeJrOlfJxmvl9TTax0QbTwJUmw3AiPNNd1rdJL1gsQCKV0h4f+5djd/ZbnOV8B9VYtXpU/E6csQHEkYodpkKUQswcftFPjcyhPDub8DoZfx1oBno0MJ0RhqDB6IxO5PHP5vbIggEDtezYneIyJsJyuC/KqeaJO30275dqN4rDZ8smOIOII/9L/z3agbfkiuc9vKgXi9N7UXm0Vcb/tjvBiey9U7cahNA+W5x+mcwC2bnkGLMVVMCrW9JbYvFCjyrg306IjoKQcVMoHcuxrYSME7ILqzglWgws26G45/khG2f9IpS6EDTqt5uaKU9ogocmmUMtHfGqDRvp1yOKRs9jPuYcju6hJlkD9c8McKxkr9NMBR0q/SswzRwNm8KhoPubjzCj0nYx6N2fnLBy6PhCpsmyf+z0LbT36voKNTSDKYYt03Ih2qL2uM0PeaSim5bsw+kwDcIPTX1CS/OxIBgLUHlxAs28VIVKA/OE/m9eHcn6N3lYOt3vEWkHr/wJqhk2JPw0G5apqj4nM74qX4YIONx/lGQSf47elkliPsGftfp4KsHB+9o1bNrRCTfk6EpELx23RPwArCiA1dyjQofa4YW9yqGraAHp5bAgMBAAGjgZAwgY0wDwYDVR0TAQH/BAUwAwEB/zAOBgNVHQ8BAf8EBAMCAQYwSwYDVR0gBEQwQjBABgRVHSAAMDgwNgYIKwYBBQUHAgEWKmh0dHA6Ly93d3cuYWNyYWl6Lmdvdi5weS9jcHMvcG9saXRpY2FzLnBkZjAdBgNVHQ4EFgQUwsQR8ipoRAwAKOxM1inbkvtevdYwDQYJKoZIhvcNAQELBQADggIBAJFz7SmvWakrRTF2RukHs5OMUMDEOyLq2U6qdmmI7G4RPfpwBFVvnCgHs9o6R4aNNUk6i6itTNNwnsaExxiYtAUdx1wwQudv62doKEuBKGAplfjwYuPN1zCEImEhSi2/e9OvgiJE3Hin++Gd2+j0gzIrKZ1xEO7KdvRPrOj9D7xl63oK+VFX6d/FvUISJdPvsRjsvwbEm71FYe7Y5bDRLV1Zsti4pSOJMGl1ZgkCKgLEBfTQpnGuOzRlD30ddt4aCQnj/nSSJBsKHJ5MDed5f09ufzS5g6gRudIeoa6kV0vA2KI+28Fafz1F/TRuE451nhb3M2vRBmcFj/nEZYt7adecYY98gXefxmwosPwOeKZq2EjGL7/Si3l2sOiOazOprbV4XJfeVajBZY7o39U5SoPSMNqrPVeZfELwRqgX/LCUPqFEePTYrHaOdu3A7AoJb7q1rj9SEtB10hfIsg+BKF7ukFcqkoeys9ug5X16A1//LmaNuku471ePVUzKw30WGTawFzOgxc1CsKqyVHxeGfmRdoqDwGl37S16NJSSPU9rloIe77LqiQR7NZfFW/9cWnsPLHS3pCWJEYNbc4UL8pIOOBKt1edM6wK+Wkd8J+/1EBu+LFCdjEgW07kZqe300S6TQYFxgD6KOCSM6ou33kR4rVF20lSWwwhDSf/DLn8e</xd:EncapsulatedX509Certificate>
          </xd:CertificateValues>
        </xd:UnsignedSignatureProperties>
      </xd:UnsignedProperties>
    </xd:QualifyingProperties>
  </Object>
</Signature>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e22f4d1c-4a35-40b6-96d5-1a9c7e49af38" xsi:nil="true"/>
    <lcf76f155ced4ddcb4097134ff3c332f xmlns="50cd21ce-157e-4cef-a9e1-719e8f6c805e">
      <Terms xmlns="http://schemas.microsoft.com/office/infopath/2007/PartnerControls"/>
    </lcf76f155ced4ddcb4097134ff3c332f>
    <_Flow_SignoffStatus xmlns="50cd21ce-157e-4cef-a9e1-719e8f6c805e" xsi:nil="true"/>
    <Hoa xmlns="50cd21ce-157e-4cef-a9e1-719e8f6c805e" xsi:nil="true"/>
    <Cantidaddeitems xmlns="50cd21ce-157e-4cef-a9e1-719e8f6c805e" xsi:nil="true"/>
    <Gerenteencargado xmlns="50cd21ce-157e-4cef-a9e1-719e8f6c805e">
      <UserInfo>
        <DisplayName/>
        <AccountId xsi:nil="true"/>
        <AccountType/>
      </UserInfo>
    </Gerenteencargado>
    <Sector xmlns="50cd21ce-157e-4cef-a9e1-719e8f6c805e" xsi:nil="true"/>
    <Estado xmlns="50cd21ce-157e-4cef-a9e1-719e8f6c805e"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8F96CCBAA34616448FBC297C7A054588" ma:contentTypeVersion="26" ma:contentTypeDescription="Crear nuevo documento." ma:contentTypeScope="" ma:versionID="80989066a5b1253bf5be8e71befe517d">
  <xsd:schema xmlns:xsd="http://www.w3.org/2001/XMLSchema" xmlns:xs="http://www.w3.org/2001/XMLSchema" xmlns:p="http://schemas.microsoft.com/office/2006/metadata/properties" xmlns:ns2="50cd21ce-157e-4cef-a9e1-719e8f6c805e" xmlns:ns3="e22f4d1c-4a35-40b6-96d5-1a9c7e49af38" targetNamespace="http://schemas.microsoft.com/office/2006/metadata/properties" ma:root="true" ma:fieldsID="77ce0cdda78eae269b62b928659884c7" ns2:_="" ns3:_="">
    <xsd:import namespace="50cd21ce-157e-4cef-a9e1-719e8f6c805e"/>
    <xsd:import namespace="e22f4d1c-4a35-40b6-96d5-1a9c7e49af38"/>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3:SharedWithUsers" minOccurs="0"/>
                <xsd:element ref="ns3:SharedWithDetails" minOccurs="0"/>
                <xsd:element ref="ns2:MediaServiceLocation" minOccurs="0"/>
                <xsd:element ref="ns2:MediaServiceOCR" minOccurs="0"/>
                <xsd:element ref="ns2:MediaServiceEventHashCode" minOccurs="0"/>
                <xsd:element ref="ns2:MediaServiceGenerationTime" minOccurs="0"/>
                <xsd:element ref="ns2:_Flow_SignoffStatus" minOccurs="0"/>
                <xsd:element ref="ns2:MediaServiceAutoKeyPoints" minOccurs="0"/>
                <xsd:element ref="ns2:MediaServiceKeyPoints" minOccurs="0"/>
                <xsd:element ref="ns2:Hoa" minOccurs="0"/>
                <xsd:element ref="ns2:MediaLengthInSeconds" minOccurs="0"/>
                <xsd:element ref="ns3:TaxCatchAll" minOccurs="0"/>
                <xsd:element ref="ns2:lcf76f155ced4ddcb4097134ff3c332f" minOccurs="0"/>
                <xsd:element ref="ns2:MediaServiceObjectDetectorVersions" minOccurs="0"/>
                <xsd:element ref="ns2:MediaServiceSearchProperties" minOccurs="0"/>
                <xsd:element ref="ns2:Estado" minOccurs="0"/>
                <xsd:element ref="ns2:Sector" minOccurs="0"/>
                <xsd:element ref="ns2:Gerenteencargado" minOccurs="0"/>
                <xsd:element ref="ns2:Cantidaddeitem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0cd21ce-157e-4cef-a9e1-719e8f6c805e"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DateTaken" ma:index="10" nillable="true" ma:displayName="MediaServiceDateTaken" ma:description="" ma:hidden="true" ma:internalName="MediaServiceDateTaken" ma:readOnly="true">
      <xsd:simpleType>
        <xsd:restriction base="dms:Text"/>
      </xsd:simpleType>
    </xsd:element>
    <xsd:element name="MediaServiceAutoTags" ma:index="11" nillable="true" ma:displayName="MediaServiceAutoTags" ma:description="" ma:internalName="MediaServiceAutoTags" ma:readOnly="true">
      <xsd:simpleType>
        <xsd:restriction base="dms:Text"/>
      </xsd:simpleType>
    </xsd:element>
    <xsd:element name="MediaServiceLocation" ma:index="14" nillable="true" ma:displayName="MediaServiceLocation" ma:description="" ma:internalName="MediaServiceLocation" ma:readOnly="true">
      <xsd:simpleType>
        <xsd:restriction base="dms:Text"/>
      </xsd:simpleType>
    </xsd:element>
    <xsd:element name="MediaServiceOCR" ma:index="15" nillable="true" ma:displayName="MediaServiceOCR" ma:internalName="MediaServiceOCR" ma:readOnly="true">
      <xsd:simpleType>
        <xsd:restriction base="dms:Note">
          <xsd:maxLength value="255"/>
        </xsd:restriction>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_Flow_SignoffStatus" ma:index="18" nillable="true" ma:displayName="Estado de aprobación" ma:internalName="Estado_x0020_de_x0020_aprobaci_x00f3_n">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Hoa" ma:index="21" nillable="true" ma:displayName="Hoa" ma:format="DateTime" ma:internalName="Hoa">
      <xsd:simpleType>
        <xsd:restriction base="dms:DateTime"/>
      </xsd:simpleType>
    </xsd:element>
    <xsd:element name="MediaLengthInSeconds" ma:index="22" nillable="true" ma:displayName="MediaLengthInSeconds" ma:hidden="true" ma:internalName="MediaLengthInSeconds" ma:readOnly="true">
      <xsd:simpleType>
        <xsd:restriction base="dms:Unknown"/>
      </xsd:simpleType>
    </xsd:element>
    <xsd:element name="lcf76f155ced4ddcb4097134ff3c332f" ma:index="25" nillable="true" ma:taxonomy="true" ma:internalName="lcf76f155ced4ddcb4097134ff3c332f" ma:taxonomyFieldName="MediaServiceImageTags" ma:displayName="Etiquetas de imagen" ma:readOnly="false" ma:fieldId="{5cf76f15-5ced-4ddc-b409-7134ff3c332f}" ma:taxonomyMulti="true" ma:sspId="70e97bc6-cb06-4325-887b-92c1d206ea9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element name="Estado" ma:index="28" nillable="true" ma:displayName="Estado" ma:format="Dropdown" ma:internalName="Estado">
      <xsd:simpleType>
        <xsd:restriction base="dms:Choice">
          <xsd:enumeration value="Activo"/>
          <xsd:enumeration value="No activo"/>
        </xsd:restriction>
      </xsd:simpleType>
    </xsd:element>
    <xsd:element name="Sector" ma:index="29" nillable="true" ma:displayName="Sector" ma:format="Dropdown" ma:internalName="Sector">
      <xsd:simpleType>
        <xsd:restriction base="dms:Choice">
          <xsd:enumeration value="Agronegocios (CC21)"/>
          <xsd:enumeration value="Opción 2"/>
          <xsd:enumeration value="Opción 3"/>
        </xsd:restriction>
      </xsd:simpleType>
    </xsd:element>
    <xsd:element name="Gerenteencargado" ma:index="30" nillable="true" ma:displayName="Gerente encargado" ma:format="Dropdown" ma:list="UserInfo" ma:SharePointGroup="0" ma:internalName="Gerenteencargado">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antidaddeitems" ma:index="31" nillable="true" ma:displayName="Cantidad de items" ma:format="Dropdown" ma:internalName="Cantidaddeitems"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e22f4d1c-4a35-40b6-96d5-1a9c7e49af38" elementFormDefault="qualified">
    <xsd:import namespace="http://schemas.microsoft.com/office/2006/documentManagement/types"/>
    <xsd:import namespace="http://schemas.microsoft.com/office/infopath/2007/PartnerControls"/>
    <xsd:element name="SharedWithUsers" ma:index="12"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description="" ma:internalName="SharedWithDetails" ma:readOnly="true">
      <xsd:simpleType>
        <xsd:restriction base="dms:Note">
          <xsd:maxLength value="255"/>
        </xsd:restriction>
      </xsd:simpleType>
    </xsd:element>
    <xsd:element name="TaxCatchAll" ma:index="23" nillable="true" ma:displayName="Taxonomy Catch All Column" ma:hidden="true" ma:list="{feeac11a-efde-4c4f-bb69-b6af8c8fa618}" ma:internalName="TaxCatchAll" ma:showField="CatchAllData" ma:web="e22f4d1c-4a35-40b6-96d5-1a9c7e49af3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EFA8C13-EACC-40A9-BC6F-7259946C7140}">
  <ds:schemaRefs>
    <ds:schemaRef ds:uri="http://schemas.microsoft.com/sharepoint/v3/contenttype/forms"/>
  </ds:schemaRefs>
</ds:datastoreItem>
</file>

<file path=customXml/itemProps2.xml><?xml version="1.0" encoding="utf-8"?>
<ds:datastoreItem xmlns:ds="http://schemas.openxmlformats.org/officeDocument/2006/customXml" ds:itemID="{A1D74D23-4034-49EA-AC4F-C2229FB73D1A}">
  <ds:schemaRefs>
    <ds:schemaRef ds:uri="http://purl.org/dc/terms/"/>
    <ds:schemaRef ds:uri="http://schemas.microsoft.com/office/2006/documentManagement/types"/>
    <ds:schemaRef ds:uri="http://www.w3.org/XML/1998/namespace"/>
    <ds:schemaRef ds:uri="http://schemas.microsoft.com/office/2006/metadata/properties"/>
    <ds:schemaRef ds:uri="http://purl.org/dc/dcmitype/"/>
    <ds:schemaRef ds:uri="http://purl.org/dc/elements/1.1/"/>
    <ds:schemaRef ds:uri="http://schemas.microsoft.com/office/infopath/2007/PartnerControls"/>
    <ds:schemaRef ds:uri="http://schemas.openxmlformats.org/package/2006/metadata/core-properties"/>
    <ds:schemaRef ds:uri="e22f4d1c-4a35-40b6-96d5-1a9c7e49af38"/>
    <ds:schemaRef ds:uri="50cd21ce-157e-4cef-a9e1-719e8f6c805e"/>
  </ds:schemaRefs>
</ds:datastoreItem>
</file>

<file path=customXml/itemProps3.xml><?xml version="1.0" encoding="utf-8"?>
<ds:datastoreItem xmlns:ds="http://schemas.openxmlformats.org/officeDocument/2006/customXml" ds:itemID="{24669F2D-0F50-4740-A22E-517158AE0C5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EAN</vt:lpstr>
      <vt:lpstr>EIE</vt:lpstr>
      <vt:lpstr>EVA</vt:lpstr>
      <vt:lpstr>EFE</vt:lpstr>
      <vt:lpstr>NOTAS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2026-03-29T01:14:32Z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0x0101008F96CCBAA34616448FBC297C7A054588</vt:lpwstr>
  </property>
  <property fmtid="{D5CDD505-2E9C-101B-9397-08002B2CF9AE}" pid="3" name="MediaServiceImageTags">
    <vt:lpwstr/>
  </property>
</Properties>
</file>