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pivotTables/pivotTable1.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xr:revisionPtr revIDLastSave="188" documentId="10_ncr:200_{35C37BAF-883E-4447-89C3-844233C981D2}" xr6:coauthVersionLast="47" xr6:coauthVersionMax="47" xr10:uidLastSave="{60007BBB-D5E2-463E-8EC1-108953441754}"/>
  <bookViews>
    <workbookView xWindow="-120" yWindow="-120" windowWidth="29040" windowHeight="15720" tabRatio="715" activeTab="4" xr2:uid="{00000000-000D-0000-FFFF-FFFF00000000}"/>
  </bookViews>
  <sheets>
    <sheet name="EAN" sheetId="14" r:id="rId1"/>
    <sheet name="EIE" sheetId="16" r:id="rId2"/>
    <sheet name="EVAN" sheetId="19" r:id="rId3"/>
    <sheet name="EFE" sheetId="20" r:id="rId4"/>
    <sheet name="NOTAS" sheetId="21" r:id="rId5"/>
    <sheet name="Hoja1" sheetId="22" state="hidden" r:id="rId6"/>
  </sheets>
  <definedNames>
    <definedName name="_xlnm._FilterDatabase" localSheetId="4" hidden="1">NOTAS!$A$152:$P$542</definedName>
  </definedNames>
  <calcPr calcId="191028"/>
  <pivotCaches>
    <pivotCache cacheId="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0" i="14" l="1"/>
  <c r="B548" i="21" l="1"/>
  <c r="D126" i="21"/>
  <c r="C126" i="21"/>
  <c r="D120" i="21"/>
  <c r="C120" i="21"/>
  <c r="E86" i="21"/>
  <c r="D86" i="21"/>
  <c r="J1072" i="21" l="1"/>
  <c r="K1072" i="21"/>
  <c r="L1072" i="21"/>
  <c r="M1072" i="21"/>
  <c r="C111" i="21"/>
  <c r="D111" i="21"/>
  <c r="D7" i="16" l="1"/>
  <c r="C7" i="16"/>
  <c r="D19" i="14" l="1"/>
  <c r="M32" i="22" l="1"/>
  <c r="M31" i="22"/>
  <c r="M30" i="22"/>
  <c r="M29" i="22"/>
  <c r="M28" i="22"/>
  <c r="M27" i="22"/>
  <c r="M26" i="22"/>
  <c r="M25" i="22"/>
  <c r="M24" i="22"/>
  <c r="M23" i="22"/>
  <c r="M22" i="22"/>
  <c r="M21" i="22"/>
  <c r="M20" i="22"/>
  <c r="M19" i="22"/>
  <c r="M18" i="22"/>
  <c r="M17" i="22"/>
  <c r="M16" i="22"/>
  <c r="M15" i="22"/>
  <c r="M14" i="22"/>
  <c r="M13" i="22"/>
  <c r="M12" i="22"/>
  <c r="M11" i="22"/>
  <c r="M10" i="22"/>
  <c r="M9" i="22"/>
  <c r="M8" i="22"/>
  <c r="M7" i="22"/>
  <c r="M6" i="22"/>
  <c r="M5" i="22"/>
  <c r="M4" i="22"/>
  <c r="M3" i="22"/>
  <c r="J37" i="22"/>
  <c r="K37" i="22" s="1"/>
  <c r="J36" i="22"/>
  <c r="K36" i="22" s="1"/>
  <c r="C33" i="22"/>
  <c r="D33" i="22"/>
  <c r="E11" i="19" l="1"/>
  <c r="E10" i="19"/>
  <c r="C9" i="19" l="1"/>
  <c r="C13" i="19" s="1"/>
  <c r="D9" i="19"/>
  <c r="E9" i="19" l="1"/>
  <c r="D141" i="21"/>
  <c r="M542" i="21" l="1"/>
  <c r="L542" i="21"/>
  <c r="K542" i="21"/>
  <c r="J542" i="21"/>
  <c r="C11" i="16" l="1"/>
  <c r="D105" i="21"/>
  <c r="C105" i="21"/>
  <c r="D11" i="16"/>
  <c r="B148" i="21" l="1"/>
  <c r="C121" i="21" l="1"/>
  <c r="C16" i="16" l="1"/>
  <c r="E8" i="19" l="1"/>
  <c r="B4" i="16" l="1"/>
  <c r="B4" i="20" s="1"/>
  <c r="C19" i="14" l="1"/>
  <c r="D13" i="14" l="1"/>
  <c r="D20" i="14" s="1"/>
  <c r="D22" i="14" s="1"/>
  <c r="C13" i="14"/>
  <c r="C20" i="14" s="1"/>
  <c r="D134" i="21" l="1"/>
  <c r="D127" i="21"/>
  <c r="D121" i="21"/>
  <c r="C18" i="20"/>
  <c r="D22" i="20" l="1"/>
  <c r="D18" i="20"/>
  <c r="D24" i="20" l="1"/>
  <c r="C7" i="20"/>
  <c r="D7" i="20"/>
  <c r="C134" i="21"/>
  <c r="C22" i="20" l="1"/>
  <c r="C24" i="20" s="1"/>
  <c r="E85" i="21" l="1"/>
  <c r="D101" i="21" s="1"/>
  <c r="D85" i="21"/>
  <c r="C101" i="21" s="1"/>
  <c r="C119" i="21" l="1"/>
  <c r="C125" i="21" s="1"/>
  <c r="C132" i="21" s="1"/>
  <c r="B138" i="21" s="1"/>
  <c r="C109" i="21"/>
  <c r="D119" i="21"/>
  <c r="D125" i="21" s="1"/>
  <c r="D132" i="21" s="1"/>
  <c r="D109" i="21"/>
  <c r="E87" i="21" l="1"/>
  <c r="D16" i="16"/>
  <c r="D17" i="16" l="1"/>
  <c r="C17" i="16" l="1"/>
  <c r="D12" i="19" s="1"/>
  <c r="E12" i="19" s="1"/>
  <c r="E14" i="19" s="1"/>
  <c r="C127" i="21"/>
  <c r="D87" i="21"/>
  <c r="D13" i="19" l="1"/>
  <c r="C21" i="14" l="1"/>
</calcChain>
</file>

<file path=xl/sharedStrings.xml><?xml version="1.0" encoding="utf-8"?>
<sst xmlns="http://schemas.openxmlformats.org/spreadsheetml/2006/main" count="7609" uniqueCount="1102">
  <si>
    <t>FONDO MUTUO CRECIMIENTO RENTA FIJA EN GUARANÍES</t>
  </si>
  <si>
    <t>ESTADO DEL ACTIVO NETO</t>
  </si>
  <si>
    <t>ESTADO DE VARIACIÓN DEL ACTIVO NETO</t>
  </si>
  <si>
    <t>ESTADO DE FLUJO DE EFECTIVO</t>
  </si>
  <si>
    <t>NOTAS A LOS ESTADOS FINANCIEROS</t>
  </si>
  <si>
    <t>En Gs.</t>
  </si>
  <si>
    <t>ACTIVO</t>
  </si>
  <si>
    <r>
      <t xml:space="preserve">Disponibilidades </t>
    </r>
    <r>
      <rPr>
        <b/>
        <sz val="11"/>
        <color rgb="FF000000"/>
        <rFont val="Gantari"/>
      </rPr>
      <t>(Nota 4.1)</t>
    </r>
  </si>
  <si>
    <r>
      <t xml:space="preserve">Cuentas por Cobrar </t>
    </r>
    <r>
      <rPr>
        <b/>
        <sz val="11"/>
        <color rgb="FF000000"/>
        <rFont val="Gantari"/>
      </rPr>
      <t>(Nota 4.2)</t>
    </r>
  </si>
  <si>
    <t>TOTAL ACTIVO BRUTO</t>
  </si>
  <si>
    <t>PASIVO</t>
  </si>
  <si>
    <r>
      <t xml:space="preserve">Acreedores por Operaciones </t>
    </r>
    <r>
      <rPr>
        <b/>
        <sz val="11"/>
        <color rgb="FF000000"/>
        <rFont val="Gantari"/>
      </rPr>
      <t>(Nota 4.3)</t>
    </r>
  </si>
  <si>
    <r>
      <t xml:space="preserve">Comisiones a pagar a la administradora </t>
    </r>
    <r>
      <rPr>
        <b/>
        <sz val="11"/>
        <color rgb="FF000000"/>
        <rFont val="Gantari"/>
      </rPr>
      <t>(Nota 4.4)</t>
    </r>
  </si>
  <si>
    <t xml:space="preserve">Rescates a pagar </t>
  </si>
  <si>
    <t>TOTAL PASIVO</t>
  </si>
  <si>
    <t xml:space="preserve">TOTAL ACTIVO NETO </t>
  </si>
  <si>
    <t>CUOTAS PARTES EN CIRCULACIÓN</t>
  </si>
  <si>
    <t xml:space="preserve">VALOR CUOTA PARTE AL CIERRE </t>
  </si>
  <si>
    <t>ESTADO DE INGRESOS Y EGRESOS</t>
  </si>
  <si>
    <t>INGRESO</t>
  </si>
  <si>
    <r>
      <t xml:space="preserve">Resultado por tenencia de inversiones </t>
    </r>
    <r>
      <rPr>
        <b/>
        <sz val="11"/>
        <color theme="1"/>
        <rFont val="Gantari"/>
      </rPr>
      <t>(Nota 4.5)</t>
    </r>
  </si>
  <si>
    <t>Intereses vencimientos de cupones</t>
  </si>
  <si>
    <t>TOTAL INGRESOS</t>
  </si>
  <si>
    <t>EGRESOS</t>
  </si>
  <si>
    <t>Comisión por Administración</t>
  </si>
  <si>
    <t>Intereses Op Repo</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</si>
  <si>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</si>
  <si>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</si>
  <si>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</si>
  <si>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</si>
  <si>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</si>
  <si>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</si>
  <si>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</si>
  <si>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</si>
  <si>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</si>
  <si>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</si>
  <si>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</si>
  <si>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</si>
  <si>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Efectivo al inicio del periodo</t>
  </si>
  <si>
    <t>Causas de las variaciones del efectivo</t>
  </si>
  <si>
    <t>Actividades Operativas</t>
  </si>
  <si>
    <t>Ganancia ordinaria del período</t>
  </si>
  <si>
    <t>Contratos en Reporto</t>
  </si>
  <si>
    <t>Cambios en activos y pasivos operativos</t>
  </si>
  <si>
    <t>Compra de Instrumentos</t>
  </si>
  <si>
    <t>Comisiones pagadas</t>
  </si>
  <si>
    <t>Vencimiento de Instrumentos</t>
  </si>
  <si>
    <t>Ventas de Instrumentos</t>
  </si>
  <si>
    <t>Flujo neto de efectivo generado por actividades operativas</t>
  </si>
  <si>
    <t>Actividades de financiación</t>
  </si>
  <si>
    <t xml:space="preserve">Rescates </t>
  </si>
  <si>
    <t>Flujo neto de efectivo generado por (utilizado) en actividades de financiación</t>
  </si>
  <si>
    <t>Saldo Final de efectivo</t>
  </si>
  <si>
    <t>1) Información Básica del Fondo</t>
  </si>
  <si>
    <t>LA ADMINISTRADORA será responsable de la administración del FONDO MUTUO CRECIMIENTO RENTA FIJA EN GUARANÍES, que en adelante se denominará FONDO CRECIMIENTO, registrado en la Comisión Nacional de Valores de conformidad con la Resolución N.º 17 E/18 de fecha 19 de marzo del 2018, el cual se regirá por el REGLAMENTO INTERNO, aprobado por Resolución 17 E/18 de fecha 19 de marzo del 2018. El objeto del FONDO CRECIMIENTO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</si>
  <si>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2) Información sobre la Administradora</t>
  </si>
  <si>
    <t xml:space="preserve">    2.1) Información General</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</si>
  <si>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</si>
  <si>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 xml:space="preserve">    2.2) Entidad encargada de la Custodia</t>
  </si>
  <si>
    <t>Cadiem AFPISA, es la encargada de la custodia de activos del Fondo. Todos los títulos físicos son resguardados en la Caja de Valores del Paraguay.</t>
  </si>
  <si>
    <t>3) Criterios Contables Aplicados</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</si>
  <si>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</si>
  <si>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</si>
  <si>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</si>
  <si>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</si>
  <si>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</si>
  <si>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Crecimiento Renta Fija en Guaraníes, por ende las operaciones están realizadas exclusivamente en moneda local.</t>
  </si>
  <si>
    <t>Tipo de cambio comprador</t>
  </si>
  <si>
    <t xml:space="preserve">Tipo de cambio vendedor       </t>
  </si>
  <si>
    <t>a) Posición en Moneda Extranjera:</t>
  </si>
  <si>
    <r>
      <t xml:space="preserve">El Fondo Mutuo solo opera en moneda local, por eso no cuenta con reporte sobre </t>
    </r>
    <r>
      <rPr>
        <i/>
        <u/>
        <sz val="11"/>
        <color theme="1"/>
        <rFont val="Gantari"/>
      </rPr>
      <t>Posición en Moneda Extranjera.</t>
    </r>
  </si>
  <si>
    <t>b) Diferencia de Cambio en Moneda Extranjera:</t>
  </si>
  <si>
    <r>
      <t xml:space="preserve">El Fondo Mutuo opera de forma exclusiva en moneda local, razón por la cual no arroja con </t>
    </r>
    <r>
      <rPr>
        <i/>
        <u/>
        <sz val="11"/>
        <color theme="1"/>
        <rFont val="Gantari"/>
      </rPr>
      <t>Diferencia de Cambio en Moneda Extranjera</t>
    </r>
  </si>
  <si>
    <t>TOTAL</t>
  </si>
  <si>
    <t>_Información Estadística</t>
  </si>
  <si>
    <t>MES</t>
  </si>
  <si>
    <t>VALOR CUOTA</t>
  </si>
  <si>
    <t>PATRIMONIO NETO DEL FONDO</t>
  </si>
  <si>
    <t>N° DE PARTICIPES</t>
  </si>
  <si>
    <t>1er. TRIMESTRE</t>
  </si>
  <si>
    <t>Enero</t>
  </si>
  <si>
    <t>Febrero</t>
  </si>
  <si>
    <t>Marzo</t>
  </si>
  <si>
    <t>4) Composición de las Cuentas</t>
  </si>
  <si>
    <r>
      <t xml:space="preserve">    </t>
    </r>
    <r>
      <rPr>
        <b/>
        <sz val="11"/>
        <color theme="1"/>
        <rFont val="Gantari"/>
      </rPr>
      <t xml:space="preserve">4.1) </t>
    </r>
    <r>
      <rPr>
        <b/>
        <u/>
        <sz val="11"/>
        <color theme="1"/>
        <rFont val="Gantari"/>
      </rPr>
      <t>Disponibilidades:</t>
    </r>
    <r>
      <rPr>
        <sz val="11"/>
        <color theme="1"/>
        <rFont val="Gantari"/>
      </rPr>
      <t xml:space="preserve"> Esta cuenta esta compuesta por los saldos en los bancos a la fecha de estos estados financieros</t>
    </r>
  </si>
  <si>
    <t>CUENTAS</t>
  </si>
  <si>
    <t>Banco GNB</t>
  </si>
  <si>
    <r>
      <t xml:space="preserve">    </t>
    </r>
    <r>
      <rPr>
        <b/>
        <sz val="11"/>
        <color theme="1"/>
        <rFont val="Gantari"/>
      </rPr>
      <t xml:space="preserve">4.3) </t>
    </r>
    <r>
      <rPr>
        <b/>
        <u/>
        <sz val="11"/>
        <color theme="1"/>
        <rFont val="Gantari"/>
      </rPr>
      <t>Acreedores por Operación:</t>
    </r>
    <r>
      <rPr>
        <sz val="11"/>
        <color theme="1"/>
        <rFont val="Gantari"/>
      </rPr>
      <t xml:space="preserve"> El saldo de la cuenta es el siguiente:</t>
    </r>
  </si>
  <si>
    <r>
      <t xml:space="preserve">    </t>
    </r>
    <r>
      <rPr>
        <b/>
        <sz val="11"/>
        <color theme="1"/>
        <rFont val="Gantari"/>
      </rPr>
      <t xml:space="preserve">4.4) </t>
    </r>
    <r>
      <rPr>
        <b/>
        <u/>
        <sz val="11"/>
        <color theme="1"/>
        <rFont val="Gantari"/>
      </rPr>
      <t>Comisión a Pagar a la Administradora</t>
    </r>
    <r>
      <rPr>
        <u/>
        <sz val="11"/>
        <color theme="1"/>
        <rFont val="Gantari"/>
      </rPr>
      <t>:</t>
    </r>
    <r>
      <rPr>
        <sz val="11"/>
        <color theme="1"/>
        <rFont val="Gantari"/>
      </rPr>
      <t xml:space="preserve"> Esta compuesta por los saldos de las comisiones por administración del fondo del mes.</t>
    </r>
  </si>
  <si>
    <t>Resultado por Tenencia</t>
  </si>
  <si>
    <t>OTROS INGRESOS</t>
  </si>
  <si>
    <t>Operaciones Financieras</t>
  </si>
  <si>
    <t>Fecha de Operación</t>
  </si>
  <si>
    <t>Monto Inicial</t>
  </si>
  <si>
    <t>Valor Contable</t>
  </si>
  <si>
    <t>Fecha de Vencimiento</t>
  </si>
  <si>
    <t>ANEXO I</t>
  </si>
  <si>
    <t>COMPOSICION DE LAS INVERSIONES DEL FONDO</t>
  </si>
  <si>
    <t>(GUARANIES)</t>
  </si>
  <si>
    <t>Instrumento</t>
  </si>
  <si>
    <t>Emisor</t>
  </si>
  <si>
    <t>Grupo</t>
  </si>
  <si>
    <t>Sector</t>
  </si>
  <si>
    <t>País</t>
  </si>
  <si>
    <t>Fecha
Compra</t>
  </si>
  <si>
    <t>Fecha
 Vto.</t>
  </si>
  <si>
    <t>Moneda</t>
  </si>
  <si>
    <t>Monto</t>
  </si>
  <si>
    <t>Val. Compra</t>
  </si>
  <si>
    <t>Val. Contable</t>
  </si>
  <si>
    <t>Val. Nominal</t>
  </si>
  <si>
    <t>% 
Precio 
de 
Mercado</t>
  </si>
  <si>
    <t>Estado</t>
  </si>
  <si>
    <t>BONOS</t>
  </si>
  <si>
    <t>Paraguay</t>
  </si>
  <si>
    <t>PYG</t>
  </si>
  <si>
    <t>Alamo S.A.</t>
  </si>
  <si>
    <t>17/07/2028</t>
  </si>
  <si>
    <t>16/07/2029</t>
  </si>
  <si>
    <t>CDA</t>
  </si>
  <si>
    <t>BONOS FINANCIEROS</t>
  </si>
  <si>
    <t>10/05/2027</t>
  </si>
  <si>
    <t>Biotec del Paraguay S.A.</t>
  </si>
  <si>
    <t>21/07/2026</t>
  </si>
  <si>
    <t>17/02/2028</t>
  </si>
  <si>
    <t>14/10/2027</t>
  </si>
  <si>
    <t>20/05/2027</t>
  </si>
  <si>
    <t>22/12/2026</t>
  </si>
  <si>
    <t>22/09/2026</t>
  </si>
  <si>
    <t>20/01/2028</t>
  </si>
  <si>
    <t>18/05/2028</t>
  </si>
  <si>
    <t>20/07/2028</t>
  </si>
  <si>
    <t>26/07/2027</t>
  </si>
  <si>
    <t>27/10/2026</t>
  </si>
  <si>
    <t>16/01/2031</t>
  </si>
  <si>
    <t>15/08/2031</t>
  </si>
  <si>
    <t>Electroban S.A.E.C.A.</t>
  </si>
  <si>
    <t>07/07/2026</t>
  </si>
  <si>
    <t>02/12/2027</t>
  </si>
  <si>
    <t>14/09/2027</t>
  </si>
  <si>
    <t>11/04/2028</t>
  </si>
  <si>
    <t>08/08/2028</t>
  </si>
  <si>
    <t>13/06/2028</t>
  </si>
  <si>
    <t>19/08/2030</t>
  </si>
  <si>
    <t>12/10/2028</t>
  </si>
  <si>
    <t>17/03/2026</t>
  </si>
  <si>
    <t>22/11/2030</t>
  </si>
  <si>
    <t>19/06/2029</t>
  </si>
  <si>
    <t>Estelar S.A.E.</t>
  </si>
  <si>
    <t>03/01/2029</t>
  </si>
  <si>
    <t>04/10/2028</t>
  </si>
  <si>
    <t>Financiera FIC S.A.E.C.A.</t>
  </si>
  <si>
    <t>24/08/2027</t>
  </si>
  <si>
    <t>26/08/2026</t>
  </si>
  <si>
    <t>26/04/2027</t>
  </si>
  <si>
    <t>27/04/2027</t>
  </si>
  <si>
    <t>24/05/2027</t>
  </si>
  <si>
    <t>14/06/2027</t>
  </si>
  <si>
    <t>05/04/2027</t>
  </si>
  <si>
    <t>BONOS SUBORDINADOS</t>
  </si>
  <si>
    <t>Financiera Paraguayo Japonesa S.A.E.C.A.</t>
  </si>
  <si>
    <t>24/04/2029</t>
  </si>
  <si>
    <t>16/05/2028</t>
  </si>
  <si>
    <t>19/12/2031</t>
  </si>
  <si>
    <t>21/01/2031</t>
  </si>
  <si>
    <t>20/04/2026</t>
  </si>
  <si>
    <t>17/06/2031</t>
  </si>
  <si>
    <t>15/06/2032</t>
  </si>
  <si>
    <t>23/03/2026</t>
  </si>
  <si>
    <t>06/04/2028</t>
  </si>
  <si>
    <t>REPO</t>
  </si>
  <si>
    <t>31/08/2027</t>
  </si>
  <si>
    <t>16/03/2027</t>
  </si>
  <si>
    <t>16/10/2025</t>
  </si>
  <si>
    <t>Gas Corona S.A.E.C.A.</t>
  </si>
  <si>
    <t>Grupo Vazquez S.A.E.</t>
  </si>
  <si>
    <t>29/06/2026</t>
  </si>
  <si>
    <t>27/06/2028</t>
  </si>
  <si>
    <t>27/06/2031</t>
  </si>
  <si>
    <t>Imperial S.A.E.</t>
  </si>
  <si>
    <t>19/12/2028</t>
  </si>
  <si>
    <t>Index S.A.C.I.</t>
  </si>
  <si>
    <t>22/03/2028</t>
  </si>
  <si>
    <t>04/11/2027</t>
  </si>
  <si>
    <t>02/11/2028</t>
  </si>
  <si>
    <t>Interfisa Banco S.A.E.C.A.</t>
  </si>
  <si>
    <t>06/10/2025</t>
  </si>
  <si>
    <t>ITTI S.A.E.C.A.</t>
  </si>
  <si>
    <t>23/11/2028</t>
  </si>
  <si>
    <t>19/05/2027</t>
  </si>
  <si>
    <t>17/05/2028</t>
  </si>
  <si>
    <t>21/06/2029</t>
  </si>
  <si>
    <t>Izaguirre Barrail Inversora S.A.E.C.A.</t>
  </si>
  <si>
    <t>22/01/2026</t>
  </si>
  <si>
    <t>02/04/2026</t>
  </si>
  <si>
    <t>24/02/2026</t>
  </si>
  <si>
    <t>29/07/2026</t>
  </si>
  <si>
    <t>03/11/2026</t>
  </si>
  <si>
    <t>04/02/2027</t>
  </si>
  <si>
    <t>29/06/2028</t>
  </si>
  <si>
    <t>20/10/2028</t>
  </si>
  <si>
    <t>03/11/2025</t>
  </si>
  <si>
    <t>20/05/2030</t>
  </si>
  <si>
    <t>19/07/2030</t>
  </si>
  <si>
    <t>19/10/2029</t>
  </si>
  <si>
    <t>20/02/2030</t>
  </si>
  <si>
    <t>28/02/2028</t>
  </si>
  <si>
    <t>21/08/2028</t>
  </si>
  <si>
    <t>20/07/2027</t>
  </si>
  <si>
    <t>19/05/2028</t>
  </si>
  <si>
    <t>29/10/2025</t>
  </si>
  <si>
    <t>06/02/2029</t>
  </si>
  <si>
    <t>20/03/2028</t>
  </si>
  <si>
    <t>20/11/2029</t>
  </si>
  <si>
    <t>20/03/2030</t>
  </si>
  <si>
    <t>20/05/2031</t>
  </si>
  <si>
    <t>20/02/2031</t>
  </si>
  <si>
    <t>20/11/2030</t>
  </si>
  <si>
    <t>22/10/2030</t>
  </si>
  <si>
    <t>20/08/2030</t>
  </si>
  <si>
    <t>Kurosu Y Cia. S.A.</t>
  </si>
  <si>
    <t>14/12/2027</t>
  </si>
  <si>
    <t>S.A.C.I. H. Petersen</t>
  </si>
  <si>
    <t>11/09/2028</t>
  </si>
  <si>
    <t>ACCIONES PREFERIDAS</t>
  </si>
  <si>
    <t>Sersa S.A.E.C.A.</t>
  </si>
  <si>
    <t>07/08/2029</t>
  </si>
  <si>
    <t>07/12/2029</t>
  </si>
  <si>
    <t>05/04/2030</t>
  </si>
  <si>
    <t>Solar Banco S.A.E.</t>
  </si>
  <si>
    <t>21/01/2026</t>
  </si>
  <si>
    <t>26/01/2026</t>
  </si>
  <si>
    <t>17/04/2026</t>
  </si>
  <si>
    <t>14/10/2025</t>
  </si>
  <si>
    <t>Sudameris Bank S.A.E.C.A.</t>
  </si>
  <si>
    <t>20/11/2025</t>
  </si>
  <si>
    <t>30/07/2026</t>
  </si>
  <si>
    <t>31/05/2029</t>
  </si>
  <si>
    <t>30/09/2031</t>
  </si>
  <si>
    <t>Tu Financiera S.A.E.C.A.</t>
  </si>
  <si>
    <t>16/12/2025</t>
  </si>
  <si>
    <t>10/03/2026</t>
  </si>
  <si>
    <t>06/08/2027</t>
  </si>
  <si>
    <t>UENO BANK S.A.</t>
  </si>
  <si>
    <t>17/08/2026</t>
  </si>
  <si>
    <t>07/09/2026</t>
  </si>
  <si>
    <t>13/09/2027</t>
  </si>
  <si>
    <t>16/03/2026</t>
  </si>
  <si>
    <t>12/01/2026</t>
  </si>
  <si>
    <t>31/10/2025</t>
  </si>
  <si>
    <t>09/03/2027</t>
  </si>
  <si>
    <t>04/05/2026</t>
  </si>
  <si>
    <t>23/01/2026</t>
  </si>
  <si>
    <t>05/01/2027</t>
  </si>
  <si>
    <t>08/01/2027</t>
  </si>
  <si>
    <t>12/04/2027</t>
  </si>
  <si>
    <t>Zeta Banco S.A.E.C.A.</t>
  </si>
  <si>
    <t>22/11/2027</t>
  </si>
  <si>
    <t>21/11/2028</t>
  </si>
  <si>
    <t>22/11/2029</t>
  </si>
  <si>
    <t>27/10/2025</t>
  </si>
  <si>
    <t>22/12/2025</t>
  </si>
  <si>
    <t>19/11/2025</t>
  </si>
  <si>
    <t>03/05/2028</t>
  </si>
  <si>
    <t>15/05/2028</t>
  </si>
  <si>
    <t>30/06/2031</t>
  </si>
  <si>
    <t>07/08/2028</t>
  </si>
  <si>
    <t>09/10/2025</t>
  </si>
  <si>
    <t>31/08/2026</t>
  </si>
  <si>
    <t>01/06/2026</t>
  </si>
  <si>
    <t>12/11/2025</t>
  </si>
  <si>
    <t>09/03/2026</t>
  </si>
  <si>
    <t>15/12/2026</t>
  </si>
  <si>
    <t>27/04/2026</t>
  </si>
  <si>
    <t>30/11/2026</t>
  </si>
  <si>
    <t>Financiero</t>
  </si>
  <si>
    <t>ENERSUR S.A.</t>
  </si>
  <si>
    <t>11/11/2025</t>
  </si>
  <si>
    <t>04/10/2029</t>
  </si>
  <si>
    <t>03/01/2030</t>
  </si>
  <si>
    <t>22/06/2026</t>
  </si>
  <si>
    <t>23/11/2027</t>
  </si>
  <si>
    <t>13/05/2026</t>
  </si>
  <si>
    <t>12/11/2026</t>
  </si>
  <si>
    <t>13/05/2027</t>
  </si>
  <si>
    <t>12/05/2028</t>
  </si>
  <si>
    <t>11/05/2029</t>
  </si>
  <si>
    <t>10/09/2029</t>
  </si>
  <si>
    <t>09/08/2030</t>
  </si>
  <si>
    <t>11/12/2030</t>
  </si>
  <si>
    <t>11/06/2031</t>
  </si>
  <si>
    <t>28/09/2026</t>
  </si>
  <si>
    <t>24/12/2025</t>
  </si>
  <si>
    <t>A la fecha del presente informe no se cuenta con saldos que reportar</t>
  </si>
  <si>
    <r>
      <t xml:space="preserve">    </t>
    </r>
    <r>
      <rPr>
        <b/>
        <sz val="11"/>
        <color theme="1"/>
        <rFont val="Gantari"/>
      </rPr>
      <t xml:space="preserve">4.6) </t>
    </r>
    <r>
      <rPr>
        <b/>
        <u/>
        <sz val="11"/>
        <color theme="1"/>
        <rFont val="Gantari"/>
      </rPr>
      <t>Otros Ingresos / Otros Egresos</t>
    </r>
    <r>
      <rPr>
        <u/>
        <sz val="11"/>
        <color theme="1"/>
        <rFont val="Gantari"/>
      </rPr>
      <t>:</t>
    </r>
    <r>
      <rPr>
        <sz val="11"/>
        <color theme="1"/>
        <rFont val="Gantari"/>
      </rPr>
      <t xml:space="preserve"> Está cuenta se compone por importes que no son parte de las operaciones ordinarias.</t>
    </r>
  </si>
  <si>
    <r>
      <t xml:space="preserve">    </t>
    </r>
    <r>
      <rPr>
        <b/>
        <sz val="11"/>
        <color theme="1"/>
        <rFont val="Gantari"/>
      </rPr>
      <t>4.7) Operaciones por Reporto</t>
    </r>
    <r>
      <rPr>
        <sz val="11"/>
        <color theme="1"/>
        <rFont val="Gantari"/>
      </rPr>
      <t>: El sado esta compueto por el siguiente detalle.</t>
    </r>
  </si>
  <si>
    <r>
      <t xml:space="preserve">Op Repo </t>
    </r>
    <r>
      <rPr>
        <b/>
        <sz val="11"/>
        <color rgb="FF000000"/>
        <rFont val="Gantari"/>
      </rPr>
      <t>(Nota 4.7)</t>
    </r>
  </si>
  <si>
    <r>
      <t xml:space="preserve">Otros Ingresos </t>
    </r>
    <r>
      <rPr>
        <b/>
        <sz val="11"/>
        <color theme="1"/>
        <rFont val="Gantari"/>
      </rPr>
      <t>(Nota 4.6)</t>
    </r>
  </si>
  <si>
    <r>
      <t xml:space="preserve">Otros Egresos </t>
    </r>
    <r>
      <rPr>
        <b/>
        <sz val="11"/>
        <color theme="1"/>
        <rFont val="Gantari"/>
      </rPr>
      <t>(Nota 4.6)</t>
    </r>
  </si>
  <si>
    <t>Las 4 Notas y el Anexo I que acompañan son parte integrante de estos Estados Financieros</t>
  </si>
  <si>
    <t>Las 4 Notas, y el Anexo I que acompañan son parte integrante de estos Estados Financieros</t>
  </si>
  <si>
    <t>BURSATIL</t>
  </si>
  <si>
    <t>Comercial</t>
  </si>
  <si>
    <r>
      <t xml:space="preserve">La comisión de administración podria alcanzar hasta 2,75% anual </t>
    </r>
    <r>
      <rPr>
        <b/>
        <sz val="11"/>
        <color theme="1"/>
        <rFont val="Gantari"/>
      </rPr>
      <t>IVA incluido</t>
    </r>
    <r>
      <rPr>
        <sz val="11"/>
        <color theme="1"/>
        <rFont val="Gantari"/>
      </rPr>
      <t>. Esta comisión se calcula diariamente de los fondos bajo manejo y se pagan mensualmente a la administradora, generalmente el primer día hábil siguiente al cierre del mes anterior.</t>
    </r>
  </si>
  <si>
    <r>
      <rPr>
        <b/>
        <sz val="11"/>
        <color theme="1"/>
        <rFont val="Gantari"/>
      </rPr>
      <t xml:space="preserve">    4.2) </t>
    </r>
    <r>
      <rPr>
        <b/>
        <u val="singleAccounting"/>
        <sz val="11"/>
        <color theme="1"/>
        <rFont val="Gantari"/>
      </rPr>
      <t xml:space="preserve">Cuentas por cobrar: </t>
    </r>
    <r>
      <rPr>
        <sz val="11"/>
        <color theme="1"/>
        <rFont val="Gantari"/>
      </rPr>
      <t>Esta compuesta por el siguiente detalle:</t>
    </r>
  </si>
  <si>
    <r>
      <t xml:space="preserve">    </t>
    </r>
    <r>
      <rPr>
        <b/>
        <sz val="11"/>
        <color theme="1"/>
        <rFont val="Gantari"/>
      </rPr>
      <t xml:space="preserve">4.5) </t>
    </r>
    <r>
      <rPr>
        <b/>
        <u/>
        <sz val="11"/>
        <color theme="1"/>
        <rFont val="Gantari"/>
      </rPr>
      <t>Resultado por Tenencia de Inversiones</t>
    </r>
    <r>
      <rPr>
        <u/>
        <sz val="11"/>
        <color theme="1"/>
        <rFont val="Gantari"/>
      </rPr>
      <t>:</t>
    </r>
    <r>
      <rPr>
        <sz val="11"/>
        <color theme="1"/>
        <rFont val="Gantari"/>
      </rPr>
      <t xml:space="preserve"> Esta cuenta se compone por el rendimiento de las inversiones de títulos dentro del periodo.</t>
    </r>
  </si>
  <si>
    <t>TOTAL DE LAS INVERSIONES</t>
  </si>
  <si>
    <t>c) Gastos Operacionales y comisión de la Sociedad Administradora:</t>
  </si>
  <si>
    <r>
      <t>Comisión por Administración (</t>
    </r>
    <r>
      <rPr>
        <b/>
        <sz val="11"/>
        <color theme="1"/>
        <rFont val="Gantari"/>
      </rPr>
      <t>Nota 3.C)</t>
    </r>
  </si>
  <si>
    <t>TOTAL GENERAL</t>
  </si>
  <si>
    <t>Tipo de cambio BCP</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</si>
  <si>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</si>
  <si>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Intereses devengados</t>
  </si>
  <si>
    <t>Grupo Cartes Montaña</t>
  </si>
  <si>
    <t>28/08/2026</t>
  </si>
  <si>
    <t>10/12/2026</t>
  </si>
  <si>
    <t>15/01/2026</t>
  </si>
  <si>
    <t>TOTAL 31/12/2025</t>
  </si>
  <si>
    <t>22/07/2024 12:13:38</t>
  </si>
  <si>
    <t>22/07/2024 12:19:47</t>
  </si>
  <si>
    <t>Banco Basa S.A.</t>
  </si>
  <si>
    <t>27/11/2024 11:20:02</t>
  </si>
  <si>
    <t>22/09/2027</t>
  </si>
  <si>
    <t>Banco Familiar S.A.E.C.A.</t>
  </si>
  <si>
    <t>17/09/2024 12:23:46</t>
  </si>
  <si>
    <t>14/08/2025</t>
  </si>
  <si>
    <t>Banco ItaÃº Paraguay S.A.</t>
  </si>
  <si>
    <t>27/04/2021 13:15:53</t>
  </si>
  <si>
    <t>26/12/2024 13:03:40</t>
  </si>
  <si>
    <t>22/12/2028</t>
  </si>
  <si>
    <t>26/12/2024 13:05:31</t>
  </si>
  <si>
    <t>26/12/2024 13:05:32</t>
  </si>
  <si>
    <t>26/12/2024 13:05:33</t>
  </si>
  <si>
    <t>26/12/2024 13:05:34</t>
  </si>
  <si>
    <t>26/12/2024 13:05:35</t>
  </si>
  <si>
    <t>26/12/2024 13:05:36</t>
  </si>
  <si>
    <t>26/12/2024 13:05:37</t>
  </si>
  <si>
    <t>26/12/2024 13:05:38</t>
  </si>
  <si>
    <t>26/12/2024 13:05:39</t>
  </si>
  <si>
    <t>Banco Rio S.A.E.C.A.</t>
  </si>
  <si>
    <t>19/01/2024 15:55:09</t>
  </si>
  <si>
    <t>02/10/2026</t>
  </si>
  <si>
    <t>06/03/2023 17:24:03</t>
  </si>
  <si>
    <t>09/03/2023 16:20:31</t>
  </si>
  <si>
    <t>24/03/2023 16:16:53</t>
  </si>
  <si>
    <t>21/12/2027</t>
  </si>
  <si>
    <t>02/06/2023 13:20:35</t>
  </si>
  <si>
    <t>06/06/2023 16:27:23</t>
  </si>
  <si>
    <t>06/06/2023 17:06:01</t>
  </si>
  <si>
    <t>20/06/2023 15:09:02</t>
  </si>
  <si>
    <t>27/07/2023 15:04:45</t>
  </si>
  <si>
    <t>27/07/2023 15:29:58</t>
  </si>
  <si>
    <t>27/07/2023 15:31:12</t>
  </si>
  <si>
    <t>20/10/2023 13:08:41</t>
  </si>
  <si>
    <t>22/05/2025</t>
  </si>
  <si>
    <t>28/11/2023 15:54:14</t>
  </si>
  <si>
    <t>20/12/2023 15:07:53</t>
  </si>
  <si>
    <t>02/03/2028</t>
  </si>
  <si>
    <t>04/01/2024 12:50:33</t>
  </si>
  <si>
    <t>17/05/2024 12:58:25</t>
  </si>
  <si>
    <t>Cementos ConcepciÃ³n S.A.E.</t>
  </si>
  <si>
    <t>15/06/2021 16:40:14</t>
  </si>
  <si>
    <t>15/07/2021 10:11:52</t>
  </si>
  <si>
    <t>15/07/2021 11:29:43</t>
  </si>
  <si>
    <t>19/08/2021 19:24:05</t>
  </si>
  <si>
    <t>15/12/2021 13:20:56</t>
  </si>
  <si>
    <t>17/12/2021 11:19:00</t>
  </si>
  <si>
    <t>16/01/2023 11:40:25</t>
  </si>
  <si>
    <t>31/07/2019 11:47:26</t>
  </si>
  <si>
    <t>08/08/2019 16:11:03</t>
  </si>
  <si>
    <t>17/06/2025</t>
  </si>
  <si>
    <t>02/09/2019 15:22:16</t>
  </si>
  <si>
    <t>15/04/2021 15:18:46</t>
  </si>
  <si>
    <t>11/09/2025</t>
  </si>
  <si>
    <t>09/12/2021 11:42:44</t>
  </si>
  <si>
    <t>18/01/2022 12:24:17</t>
  </si>
  <si>
    <t>15/02/2022 11:42:29</t>
  </si>
  <si>
    <t>15/02/2022 11:43:26</t>
  </si>
  <si>
    <t>22/03/2022 12:22:00</t>
  </si>
  <si>
    <t>23/11/2022 11:26:49</t>
  </si>
  <si>
    <t>15/06/2023 14:58:56</t>
  </si>
  <si>
    <t>24/07/2023 14:47:35</t>
  </si>
  <si>
    <t>28/11/2023 16:02:08</t>
  </si>
  <si>
    <t>11/03/2024 11:42:34</t>
  </si>
  <si>
    <t>18/03/2024 15:50:08</t>
  </si>
  <si>
    <t>16/12/2024 13:01:48</t>
  </si>
  <si>
    <t>10/10/2024 15:55:28</t>
  </si>
  <si>
    <t>04/12/2024 11:21:50</t>
  </si>
  <si>
    <t>12/12/2024 15:15:57</t>
  </si>
  <si>
    <t>27/12/2024 12:45:26</t>
  </si>
  <si>
    <t>19/07/2023 15:27:08</t>
  </si>
  <si>
    <t>28/07/2023 12:10:31</t>
  </si>
  <si>
    <t>18/09/2023 15:53:41</t>
  </si>
  <si>
    <t>28/11/2023 16:06:52</t>
  </si>
  <si>
    <t>18/01/2024 15:03:44</t>
  </si>
  <si>
    <t>01/07/2025</t>
  </si>
  <si>
    <t>28/02/2024 12:15:58</t>
  </si>
  <si>
    <t>28/02/2024 12:20:27</t>
  </si>
  <si>
    <t>28/02/2024 12:20:29</t>
  </si>
  <si>
    <t>04/04/2024 09:56:27</t>
  </si>
  <si>
    <t>30/04/2024 15:00:27</t>
  </si>
  <si>
    <t>02/05/2024 14:27:03</t>
  </si>
  <si>
    <t>02/05/2024 15:08:00</t>
  </si>
  <si>
    <t>02/05/2024 15:08:04</t>
  </si>
  <si>
    <t>02/05/2024 15:08:07</t>
  </si>
  <si>
    <t>02/05/2024 15:08:09</t>
  </si>
  <si>
    <t>03/05/2024 14:32:47</t>
  </si>
  <si>
    <t>03/05/2024 14:34:42</t>
  </si>
  <si>
    <t>03/05/2024 14:34:43</t>
  </si>
  <si>
    <t>03/05/2024 14:34:44</t>
  </si>
  <si>
    <t>03/05/2024 14:34:45</t>
  </si>
  <si>
    <t>24/05/2024 09:14:28</t>
  </si>
  <si>
    <t>24/05/2024 09:21:50</t>
  </si>
  <si>
    <t>24/05/2024 09:21:51</t>
  </si>
  <si>
    <t>24/05/2024 09:21:53</t>
  </si>
  <si>
    <t>24/05/2024 09:21:54</t>
  </si>
  <si>
    <t>24/05/2024 09:21:56</t>
  </si>
  <si>
    <t>24/05/2024 09:21:57</t>
  </si>
  <si>
    <t>24/05/2024 09:21:58</t>
  </si>
  <si>
    <t>24/05/2024 09:21:59</t>
  </si>
  <si>
    <t>24/05/2024 09:22:00</t>
  </si>
  <si>
    <t>24/05/2024 09:27:30</t>
  </si>
  <si>
    <t>24/05/2024 09:27:31</t>
  </si>
  <si>
    <t>24/05/2024 09:27:32</t>
  </si>
  <si>
    <t>24/05/2024 09:27:33</t>
  </si>
  <si>
    <t>24/05/2024 09:27:34</t>
  </si>
  <si>
    <t>24/05/2024 09:27:35</t>
  </si>
  <si>
    <t>24/05/2024 09:27:36</t>
  </si>
  <si>
    <t>24/05/2024 09:27:37</t>
  </si>
  <si>
    <t>24/05/2024 09:27:38</t>
  </si>
  <si>
    <t>24/05/2024 09:27:40</t>
  </si>
  <si>
    <t>13/06/2024 16:53:56</t>
  </si>
  <si>
    <t>13/06/2024 17:02:46</t>
  </si>
  <si>
    <t>13/06/2024 17:02:48</t>
  </si>
  <si>
    <t>13/06/2024 17:02:49</t>
  </si>
  <si>
    <t>13/06/2024 17:02:51</t>
  </si>
  <si>
    <t>14/06/2024 16:51:47</t>
  </si>
  <si>
    <t>14/06/2024 17:00:22</t>
  </si>
  <si>
    <t>14/06/2024 17:07:44</t>
  </si>
  <si>
    <t>14/06/2024 17:07:47</t>
  </si>
  <si>
    <t>14/06/2024 17:07:48</t>
  </si>
  <si>
    <t>14/06/2024 17:07:52</t>
  </si>
  <si>
    <t>14/06/2024 17:07:53</t>
  </si>
  <si>
    <t>14/06/2024 17:07:54</t>
  </si>
  <si>
    <t>14/06/2024 17:07:55</t>
  </si>
  <si>
    <t>14/06/2024 17:08:01</t>
  </si>
  <si>
    <t>08/08/2024 15:31:44</t>
  </si>
  <si>
    <t>23/08/2024 11:53:32</t>
  </si>
  <si>
    <t>06/09/2024 13:05:52</t>
  </si>
  <si>
    <t>03/05/2022 13:47:32</t>
  </si>
  <si>
    <t>12/07/2022 14:57:53</t>
  </si>
  <si>
    <t>30/10/2023 15:46:10</t>
  </si>
  <si>
    <t>05/01/2024 11:46:55</t>
  </si>
  <si>
    <t>19/01/2024 12:53:17</t>
  </si>
  <si>
    <t>21/02/2024 12:10:48</t>
  </si>
  <si>
    <t>22/03/2024 13:51:20</t>
  </si>
  <si>
    <t>21/06/2024 16:47:24</t>
  </si>
  <si>
    <t>25/06/2024 09:56:57</t>
  </si>
  <si>
    <t>25/06/2024 10:05:43</t>
  </si>
  <si>
    <t>15/07/2024 15:16:18</t>
  </si>
  <si>
    <t>21/07/2025</t>
  </si>
  <si>
    <t>15/07/2024 15:19:08</t>
  </si>
  <si>
    <t>15/07/2024 15:19:10</t>
  </si>
  <si>
    <t>05/08/2024 17:37:29</t>
  </si>
  <si>
    <t>05/08/2027</t>
  </si>
  <si>
    <t>05/08/2024 17:37:48</t>
  </si>
  <si>
    <t>05/08/2024 17:37:49</t>
  </si>
  <si>
    <t>05/08/2024 17:37:50</t>
  </si>
  <si>
    <t>05/08/2024 17:37:51</t>
  </si>
  <si>
    <t>05/08/2024 17:37:52</t>
  </si>
  <si>
    <t>05/08/2024 17:37:53</t>
  </si>
  <si>
    <t>05/08/2024 17:37:54</t>
  </si>
  <si>
    <t>05/08/2024 17:37:56</t>
  </si>
  <si>
    <t>29/10/2024 09:06:11</t>
  </si>
  <si>
    <t>29/10/2024 10:55:53</t>
  </si>
  <si>
    <t>09/02/2026</t>
  </si>
  <si>
    <t>29/10/2024 10:57:36</t>
  </si>
  <si>
    <t>29/10/2024 10:57:37</t>
  </si>
  <si>
    <t>29/10/2024 10:57:38</t>
  </si>
  <si>
    <t>29/10/2024 10:57:41</t>
  </si>
  <si>
    <t>29/10/2024 10:57:42</t>
  </si>
  <si>
    <t>29/10/2024 10:57:43</t>
  </si>
  <si>
    <t>29/10/2024 10:57:44</t>
  </si>
  <si>
    <t>29/10/2024 10:57:46</t>
  </si>
  <si>
    <t>29/10/2024 10:57:47</t>
  </si>
  <si>
    <t>FrigorÃ­fico ConcepciÃ³n S.A.</t>
  </si>
  <si>
    <t>13/10/2023 16:10:57</t>
  </si>
  <si>
    <t>16/10/2023 16:48:47</t>
  </si>
  <si>
    <t>17/10/2023 15:32:36</t>
  </si>
  <si>
    <t>24/10/2023 12:55:19</t>
  </si>
  <si>
    <t>07/11/2023 12:40:00</t>
  </si>
  <si>
    <t>18/12/2023 11:36:51</t>
  </si>
  <si>
    <t>04/01/2024 12:54:39</t>
  </si>
  <si>
    <t>11/01/2024 15:22:03</t>
  </si>
  <si>
    <t>18/03/2024 15:42:18</t>
  </si>
  <si>
    <t>03/07/2024 13:06:47</t>
  </si>
  <si>
    <t>03/07/2024 13:09:12</t>
  </si>
  <si>
    <t>03/07/2024 13:09:13</t>
  </si>
  <si>
    <t>03/07/2024 13:09:14</t>
  </si>
  <si>
    <t>03/07/2024 13:09:15</t>
  </si>
  <si>
    <t>03/07/2024 13:09:16</t>
  </si>
  <si>
    <t>03/07/2024 13:09:17</t>
  </si>
  <si>
    <t>03/07/2024 13:09:22</t>
  </si>
  <si>
    <t>17/07/2024 12:16:40</t>
  </si>
  <si>
    <t>17/07/2024 12:16:41</t>
  </si>
  <si>
    <t>17/07/2024 12:16:42</t>
  </si>
  <si>
    <t>17/07/2024 12:16:43</t>
  </si>
  <si>
    <t>17/07/2024 12:16:44</t>
  </si>
  <si>
    <t>17/07/2024 12:16:45</t>
  </si>
  <si>
    <t>17/07/2024 12:16:46</t>
  </si>
  <si>
    <t>17/07/2024 12:16:47</t>
  </si>
  <si>
    <t>17/07/2024 12:16:49</t>
  </si>
  <si>
    <t>17/09/2024 13:13:27</t>
  </si>
  <si>
    <t>27/11/2024 14:10:08</t>
  </si>
  <si>
    <t>18/07/2024 17:46:26</t>
  </si>
  <si>
    <t>10/07/2025</t>
  </si>
  <si>
    <t>12/11/2024 10:40:00</t>
  </si>
  <si>
    <t>12/11/2024 10:41:05</t>
  </si>
  <si>
    <t>12/11/2024 10:41:50</t>
  </si>
  <si>
    <t>12/11/2024 10:42:52</t>
  </si>
  <si>
    <t>12/11/2024 10:43:49</t>
  </si>
  <si>
    <t>12/11/2024 10:45:00</t>
  </si>
  <si>
    <t>26/09/2024 10:12:03</t>
  </si>
  <si>
    <t>26/09/2024 10:21:59</t>
  </si>
  <si>
    <t>26/09/2024 11:41:45</t>
  </si>
  <si>
    <t>28/12/2021 11:50:17</t>
  </si>
  <si>
    <t>27/09/2023 12:35:00</t>
  </si>
  <si>
    <t>09/11/2023 09:23:53</t>
  </si>
  <si>
    <t>29/11/2023 09:21:05</t>
  </si>
  <si>
    <t>08/04/2024 11:26:15</t>
  </si>
  <si>
    <t>09/08/2024 16:41:17</t>
  </si>
  <si>
    <t>Grupo Vazquez</t>
  </si>
  <si>
    <t>26/09/2024 10:26:36</t>
  </si>
  <si>
    <t>26/09/2024 10:33:05</t>
  </si>
  <si>
    <t>26/06/2025</t>
  </si>
  <si>
    <t>26/09/2024 12:04:15</t>
  </si>
  <si>
    <t>26/09/2024 12:08:18</t>
  </si>
  <si>
    <t>24/06/2027</t>
  </si>
  <si>
    <t>26/09/2024 12:46:33</t>
  </si>
  <si>
    <t>14/11/2024 11:11:54</t>
  </si>
  <si>
    <t>16/05/2018 15:49:38</t>
  </si>
  <si>
    <t>29/06/2018 12:13:06</t>
  </si>
  <si>
    <t>02/07/2018 13:03:18</t>
  </si>
  <si>
    <t>09/07/2018 15:09:46</t>
  </si>
  <si>
    <t>16/07/2018 15:35:27</t>
  </si>
  <si>
    <t>17/07/2018 14:51:35</t>
  </si>
  <si>
    <t>22/08/2018 14:33:08</t>
  </si>
  <si>
    <t>27/08/2018 15:30:04</t>
  </si>
  <si>
    <t>09/10/2018 14:35:08</t>
  </si>
  <si>
    <t>17/10/2018 14:27:41</t>
  </si>
  <si>
    <t>25/10/2018 15:18:19</t>
  </si>
  <si>
    <t>28/12/2018 13:28:59</t>
  </si>
  <si>
    <t>28/12/2018 13:32:55</t>
  </si>
  <si>
    <t>08/07/2025</t>
  </si>
  <si>
    <t>29/01/2019 15:12:11</t>
  </si>
  <si>
    <t>22/02/2019 14:34:45</t>
  </si>
  <si>
    <t>22/02/2019 14:35:24</t>
  </si>
  <si>
    <t>12/04/2019 15:35:40</t>
  </si>
  <si>
    <t>25/07/2019 16:02:18</t>
  </si>
  <si>
    <t>20/08/2019 14:22:13</t>
  </si>
  <si>
    <t>04/10/2019 15:57:50</t>
  </si>
  <si>
    <t>18/12/2019 15:47:46</t>
  </si>
  <si>
    <t>29/10/2020 08:51:43</t>
  </si>
  <si>
    <t>29/04/2021 11:45:55</t>
  </si>
  <si>
    <t>05/07/2021 17:21:59</t>
  </si>
  <si>
    <t>05/07/2021 17:22:50</t>
  </si>
  <si>
    <t>25/08/2022 09:40:59</t>
  </si>
  <si>
    <t>25/08/2022 09:44:49</t>
  </si>
  <si>
    <t>06/12/2022 10:39:20</t>
  </si>
  <si>
    <t>06/12/2022 11:12:38</t>
  </si>
  <si>
    <t>19/12/2022 14:59:07</t>
  </si>
  <si>
    <t>20/02/2023 11:48:32</t>
  </si>
  <si>
    <t>20/02/2023 12:02:00</t>
  </si>
  <si>
    <t>21/02/2023 13:50:20</t>
  </si>
  <si>
    <t>23/06/2023 15:33:19</t>
  </si>
  <si>
    <t>28/08/2023 16:20:42</t>
  </si>
  <si>
    <t>20/09/2023 09:53:06</t>
  </si>
  <si>
    <t>20/09/2023 10:47:44</t>
  </si>
  <si>
    <t>20/09/2023 11:00:14</t>
  </si>
  <si>
    <t>20/09/2023 11:00:16</t>
  </si>
  <si>
    <t>20/09/2023 11:00:17</t>
  </si>
  <si>
    <t>20/09/2023 11:05:48</t>
  </si>
  <si>
    <t>02/10/2023 15:45:04</t>
  </si>
  <si>
    <t>28/11/2023 15:39:42</t>
  </si>
  <si>
    <t>28/11/2023 15:53:29</t>
  </si>
  <si>
    <t>20/12/2023 15:55:55</t>
  </si>
  <si>
    <t>08/01/2024 12:34:38</t>
  </si>
  <si>
    <t>08/04/2024 11:53:07</t>
  </si>
  <si>
    <t>21/05/2024 11:09:56</t>
  </si>
  <si>
    <t>21/05/2024 11:14:33</t>
  </si>
  <si>
    <t>12/08/2024 13:19:34</t>
  </si>
  <si>
    <t>12/08/2024 13:33:07</t>
  </si>
  <si>
    <t>12/08/2024 13:37:52</t>
  </si>
  <si>
    <t>12/08/2024 13:40:49</t>
  </si>
  <si>
    <t>12/08/2024 13:43:03</t>
  </si>
  <si>
    <t>09/01/2024 16:47:25</t>
  </si>
  <si>
    <t>11/01/2024 12:20:43</t>
  </si>
  <si>
    <t>NÃºcleo S.A.</t>
  </si>
  <si>
    <t>17/01/2031</t>
  </si>
  <si>
    <t>21/03/2022 11:54:19</t>
  </si>
  <si>
    <t>15/10/2024 09:49:10</t>
  </si>
  <si>
    <t>21/10/2024 10:32:30</t>
  </si>
  <si>
    <t>09/08/2024 17:39:44</t>
  </si>
  <si>
    <t>05/09/2024 10:29:40</t>
  </si>
  <si>
    <t>23/09/2024 16:17:07</t>
  </si>
  <si>
    <t>07/10/2024 09:12:52</t>
  </si>
  <si>
    <t>11/11/2024 09:25:07</t>
  </si>
  <si>
    <t>25/11/2024 09:51:51</t>
  </si>
  <si>
    <t>05/02/2024 12:33:27</t>
  </si>
  <si>
    <t>03/07/2025</t>
  </si>
  <si>
    <t>03/07/2024 12:20:59</t>
  </si>
  <si>
    <t>14/07/2025</t>
  </si>
  <si>
    <t>03/07/2024 12:41:09</t>
  </si>
  <si>
    <t>15/07/2024 15:21:09</t>
  </si>
  <si>
    <t>09/08/2024 16:37:30</t>
  </si>
  <si>
    <t>09/08/2024 16:39:25</t>
  </si>
  <si>
    <t>22/07/2026</t>
  </si>
  <si>
    <t>07/12/2023 10:16:48</t>
  </si>
  <si>
    <t>07/12/2023 10:25:25</t>
  </si>
  <si>
    <t>07/12/2023 10:27:26</t>
  </si>
  <si>
    <t>07/12/2023 10:29:41</t>
  </si>
  <si>
    <t>11/01/2024 14:37:29</t>
  </si>
  <si>
    <t>13/02/2024 16:28:37</t>
  </si>
  <si>
    <t>Telecel S.A.</t>
  </si>
  <si>
    <t>24/02/2021 13:16:25</t>
  </si>
  <si>
    <t>16/05/2022 10:07:25</t>
  </si>
  <si>
    <t>03/07/2023 17:41:00</t>
  </si>
  <si>
    <t>03/07/2023 17:41:47</t>
  </si>
  <si>
    <t>03/07/2023 17:43:02</t>
  </si>
  <si>
    <t>04/09/2023 15:54:22</t>
  </si>
  <si>
    <t>24/09/2024 10:39:48</t>
  </si>
  <si>
    <t>26/09/2022 12:16:22</t>
  </si>
  <si>
    <t>26/09/2022 12:23:57</t>
  </si>
  <si>
    <t>26/01/2023 12:24:21</t>
  </si>
  <si>
    <t>05/01/2024 16:21:30</t>
  </si>
  <si>
    <t>25/07/2025</t>
  </si>
  <si>
    <t>29/05/2024 11:42:53</t>
  </si>
  <si>
    <t>29/05/2024 11:54:33</t>
  </si>
  <si>
    <t>29/05/2024 11:54:34</t>
  </si>
  <si>
    <t>29/05/2024 11:54:35</t>
  </si>
  <si>
    <t>29/05/2024 11:54:36</t>
  </si>
  <si>
    <t>29/05/2024 11:54:38</t>
  </si>
  <si>
    <t>29/05/2024 11:54:41</t>
  </si>
  <si>
    <t>29/05/2024 11:54:42</t>
  </si>
  <si>
    <t>29/05/2024 11:54:43</t>
  </si>
  <si>
    <t>29/05/2024 11:54:44</t>
  </si>
  <si>
    <t>29/05/2024 11:54:45</t>
  </si>
  <si>
    <t>29/05/2024 11:54:46</t>
  </si>
  <si>
    <t>29/05/2024 11:54:48</t>
  </si>
  <si>
    <t>29/05/2024 11:54:49</t>
  </si>
  <si>
    <t>29/05/2024 11:54:50</t>
  </si>
  <si>
    <t>29/05/2024 11:54:51</t>
  </si>
  <si>
    <t>29/05/2024 11:54:52</t>
  </si>
  <si>
    <t>29/05/2024 11:54:54</t>
  </si>
  <si>
    <t>29/05/2024 11:54:55</t>
  </si>
  <si>
    <t>29/05/2024 11:54:56</t>
  </si>
  <si>
    <t>19/06/2024 10:41:41</t>
  </si>
  <si>
    <t>05/08/2024 17:39:27</t>
  </si>
  <si>
    <t>05/08/2024 17:42:54</t>
  </si>
  <si>
    <t>05/08/2024 17:42:55</t>
  </si>
  <si>
    <t>05/08/2024 17:42:56</t>
  </si>
  <si>
    <t>05/08/2024 17:42:57</t>
  </si>
  <si>
    <t>05/08/2024 17:42:58</t>
  </si>
  <si>
    <t>05/08/2024 17:42:59</t>
  </si>
  <si>
    <t>05/08/2024 17:43:00</t>
  </si>
  <si>
    <t>05/08/2024 17:43:01</t>
  </si>
  <si>
    <t>17/08/2021 16:28:32</t>
  </si>
  <si>
    <t>17/08/2021 16:28:33</t>
  </si>
  <si>
    <t>17/08/2021 16:28:34</t>
  </si>
  <si>
    <t>17/08/2021 16:28:36</t>
  </si>
  <si>
    <t>07/09/2021 15:16:03</t>
  </si>
  <si>
    <t>07/09/2021 15:16:22</t>
  </si>
  <si>
    <t>07/09/2021 15:16:24</t>
  </si>
  <si>
    <t>07/09/2021 15:16:25</t>
  </si>
  <si>
    <t>07/09/2021 15:16:27</t>
  </si>
  <si>
    <t>16/09/2022 09:53:08</t>
  </si>
  <si>
    <t>16/09/2022 09:56:31</t>
  </si>
  <si>
    <t>16/09/2022 09:56:33</t>
  </si>
  <si>
    <t>16/09/2022 09:56:34</t>
  </si>
  <si>
    <t>16/09/2022 09:56:36</t>
  </si>
  <si>
    <t>16/09/2022 09:56:37</t>
  </si>
  <si>
    <t>15/03/2023 11:56:47</t>
  </si>
  <si>
    <t>22/09/2025</t>
  </si>
  <si>
    <t>09/06/2023 16:25:56</t>
  </si>
  <si>
    <t>11/07/2023 12:09:39</t>
  </si>
  <si>
    <t>12/05/2025</t>
  </si>
  <si>
    <t>09/10/2023 17:05:26</t>
  </si>
  <si>
    <t>21/12/2023 12:07:25</t>
  </si>
  <si>
    <t>16/04/2025</t>
  </si>
  <si>
    <t>09/01/2024 10:56:12</t>
  </si>
  <si>
    <t>07/07/2025</t>
  </si>
  <si>
    <t>04/03/2024 16:46:47</t>
  </si>
  <si>
    <t>04/03/2024 16:48:43</t>
  </si>
  <si>
    <t>04/03/2024 16:48:44</t>
  </si>
  <si>
    <t>04/03/2024 16:48:45</t>
  </si>
  <si>
    <t>07/03/2024 11:43:48</t>
  </si>
  <si>
    <t>02/04/2024 14:42:01</t>
  </si>
  <si>
    <t>21/06/2024 16:54:19</t>
  </si>
  <si>
    <t>25/07/2024 15:42:51</t>
  </si>
  <si>
    <t>09/08/2024 16:29:20</t>
  </si>
  <si>
    <t>09/08/2024 16:34:36</t>
  </si>
  <si>
    <t>23/08/2024 12:21:00</t>
  </si>
  <si>
    <t>04/10/2024 11:32:58</t>
  </si>
  <si>
    <t>26/12/2024 12:01:20</t>
  </si>
  <si>
    <t>ueno Holding S.A.E.C.A.</t>
  </si>
  <si>
    <t>18/03/2024 15:27:22</t>
  </si>
  <si>
    <t>18/12/2025</t>
  </si>
  <si>
    <t>26/09/2024 12:51:20</t>
  </si>
  <si>
    <t>26/09/2024 12:56:30</t>
  </si>
  <si>
    <t>02/07/2025</t>
  </si>
  <si>
    <t>26/09/2024 12:59:29</t>
  </si>
  <si>
    <t>26/09/2024 13:14:14</t>
  </si>
  <si>
    <t>26/09/2024 13:18:28</t>
  </si>
  <si>
    <t>19/05/2022 15:32:22</t>
  </si>
  <si>
    <t>29/08/2022 16:46:06</t>
  </si>
  <si>
    <t>17/07/2025</t>
  </si>
  <si>
    <t>22/11/2022 16:21:44</t>
  </si>
  <si>
    <t>22/11/2022 16:35:38</t>
  </si>
  <si>
    <t>22/11/2022 16:54:20</t>
  </si>
  <si>
    <t>02/06/2023 15:52:44</t>
  </si>
  <si>
    <t>07/12/2023 10:11:48</t>
  </si>
  <si>
    <t>05/01/2024 16:05:49</t>
  </si>
  <si>
    <t>31/01/2024 15:26:15</t>
  </si>
  <si>
    <t>31/07/2028</t>
  </si>
  <si>
    <t>31/01/2024 15:44:21</t>
  </si>
  <si>
    <t>31/01/2024 15:47:04</t>
  </si>
  <si>
    <t>31/01/2024 15:47:06</t>
  </si>
  <si>
    <t>31/01/2024 15:59:57</t>
  </si>
  <si>
    <t>31/01/2024 16:04:29</t>
  </si>
  <si>
    <t>31/01/2024 16:07:04</t>
  </si>
  <si>
    <t>02/02/2024 16:05:49</t>
  </si>
  <si>
    <t>05/02/2024 12:19:39</t>
  </si>
  <si>
    <t>05/02/2024 12:27:28</t>
  </si>
  <si>
    <t>05/02/2024 12:29:15</t>
  </si>
  <si>
    <t>05/02/2024 12:37:08</t>
  </si>
  <si>
    <t>05/02/2024 12:41:08</t>
  </si>
  <si>
    <t>07/03/2024 11:58:43</t>
  </si>
  <si>
    <t>18/03/2024 14:51:57</t>
  </si>
  <si>
    <t>18/03/2024 14:56:02</t>
  </si>
  <si>
    <t>08/08/2025</t>
  </si>
  <si>
    <t>27/05/2024 11:53:38</t>
  </si>
  <si>
    <t>19/06/2024 12:14:55</t>
  </si>
  <si>
    <t>21/06/2024 13:05:43</t>
  </si>
  <si>
    <t>24/07/2024 12:48:20</t>
  </si>
  <si>
    <t>24/07/2024 12:52:03</t>
  </si>
  <si>
    <t>31/07/2024 12:16:39</t>
  </si>
  <si>
    <t>09/08/2024 16:26:05</t>
  </si>
  <si>
    <t>09/08/2024 16:27:37</t>
  </si>
  <si>
    <t>09/09/2024 13:36:36</t>
  </si>
  <si>
    <t>19/09/2024 15:00:13</t>
  </si>
  <si>
    <t>19/09/2024 15:13:44</t>
  </si>
  <si>
    <t>19/09/2024 15:25:38</t>
  </si>
  <si>
    <t>04/11/2024 12:08:46</t>
  </si>
  <si>
    <t>05/12/2024 15:12:54</t>
  </si>
  <si>
    <t>Banco GNB Paraguay S.A.</t>
  </si>
  <si>
    <t>Comfar S.A.E.C.A.</t>
  </si>
  <si>
    <t>Emsa Inmobiliaria SA</t>
  </si>
  <si>
    <t>Quimisur S.A.E.C.A.</t>
  </si>
  <si>
    <t>Telecel S.A.E.</t>
  </si>
  <si>
    <t>10/02/2025 15:02:28</t>
  </si>
  <si>
    <t>10/02/2025 15:07:30</t>
  </si>
  <si>
    <t>10/02/2025 15:07:32</t>
  </si>
  <si>
    <t>10/02/2025 15:07:33</t>
  </si>
  <si>
    <t>30/01/2025 14:52:17</t>
  </si>
  <si>
    <t>24/07/2025 12:18:46</t>
  </si>
  <si>
    <t>18/08/2025 13:06:06</t>
  </si>
  <si>
    <t>11/03/2025 16:06:59</t>
  </si>
  <si>
    <t>11/03/2025 16:08:08</t>
  </si>
  <si>
    <t>25/02/2025 09:02:26</t>
  </si>
  <si>
    <t>20/03/2025 09:00:58</t>
  </si>
  <si>
    <t>22/05/2025 09:41:03</t>
  </si>
  <si>
    <t>22/05/2025 09:48:06</t>
  </si>
  <si>
    <t>22/05/2025 09:51:26</t>
  </si>
  <si>
    <t>22/05/2025 09:51:28</t>
  </si>
  <si>
    <t>22/05/2025 09:51:29</t>
  </si>
  <si>
    <t>17/06/2025 09:26:10</t>
  </si>
  <si>
    <t>22/07/2025 10:00:45</t>
  </si>
  <si>
    <t>24/07/2025 14:06:46</t>
  </si>
  <si>
    <t>21/11/2025 15:44:14</t>
  </si>
  <si>
    <t>21/11/2025 15:48:35</t>
  </si>
  <si>
    <t>21/11/2025 15:48:53</t>
  </si>
  <si>
    <t>21/11/2025 15:48:55</t>
  </si>
  <si>
    <t>21/11/2025 15:48:56</t>
  </si>
  <si>
    <t>02/04/2025 13:34:33</t>
  </si>
  <si>
    <t>02/04/2025 13:40:06</t>
  </si>
  <si>
    <t>21/01/2025 10:14:27</t>
  </si>
  <si>
    <t>30/01/2025 14:53:15</t>
  </si>
  <si>
    <t>05/02/2025 09:03:29</t>
  </si>
  <si>
    <t>28/02/2025 09:36:04</t>
  </si>
  <si>
    <t>28/02/2025 09:56:17</t>
  </si>
  <si>
    <t>24/07/2025 11:33:28</t>
  </si>
  <si>
    <t>23/12/2025 13:40:27</t>
  </si>
  <si>
    <t>24/07/2025 11:38:38</t>
  </si>
  <si>
    <t>24/07/2025 11:45:24</t>
  </si>
  <si>
    <t>17/01/2025 10:50:30</t>
  </si>
  <si>
    <t>22/01/2025 12:19:24</t>
  </si>
  <si>
    <t>22/01/2025 12:25:53</t>
  </si>
  <si>
    <t>22/01/2025 12:25:56</t>
  </si>
  <si>
    <t>22/01/2025 12:25:58</t>
  </si>
  <si>
    <t>30/01/2025 15:12:47</t>
  </si>
  <si>
    <t>05/02/2025 16:27:08</t>
  </si>
  <si>
    <t>18/03/2025 11:43:11</t>
  </si>
  <si>
    <t>20/03/2025 13:03:07</t>
  </si>
  <si>
    <t>21/03/2025 12:47:18</t>
  </si>
  <si>
    <t>25/03/2025 09:46:30</t>
  </si>
  <si>
    <t>09/05/2025 12:34:34</t>
  </si>
  <si>
    <t>16/05/2025 11:23:37</t>
  </si>
  <si>
    <t>04/09/2025 12:35:38</t>
  </si>
  <si>
    <t>04/09/2025 12:39:06</t>
  </si>
  <si>
    <t>04/09/2025 12:42:43</t>
  </si>
  <si>
    <t>18/06/2025 13:45:16</t>
  </si>
  <si>
    <t>11/07/2025 12:05:39</t>
  </si>
  <si>
    <t>23/12/2025 13:31:19</t>
  </si>
  <si>
    <t>09/01/2025 09:22:49</t>
  </si>
  <si>
    <t>09/01/2025 09:26:40</t>
  </si>
  <si>
    <t>10/01/2025 11:41:08</t>
  </si>
  <si>
    <t>03/07/2025 10:07:53</t>
  </si>
  <si>
    <t>03/07/2025 10:12:29</t>
  </si>
  <si>
    <t>03/07/2025 10:15:37</t>
  </si>
  <si>
    <t>03/07/2025 10:26:26</t>
  </si>
  <si>
    <t>03/07/2025 10:29:39</t>
  </si>
  <si>
    <t>09/12/2025 16:48:22</t>
  </si>
  <si>
    <t>09/12/2025 16:54:18</t>
  </si>
  <si>
    <t>11/07/2025 11:39:20</t>
  </si>
  <si>
    <t>11/07/2025 11:39:21</t>
  </si>
  <si>
    <t>11/07/2025 11:39:22</t>
  </si>
  <si>
    <t>11/07/2025 11:39:23</t>
  </si>
  <si>
    <t>11/07/2025 11:39:24</t>
  </si>
  <si>
    <t>11/07/2025 11:39:25</t>
  </si>
  <si>
    <t>11/07/2025 11:39:26</t>
  </si>
  <si>
    <t>10/09/2025 11:52:24</t>
  </si>
  <si>
    <t>24/03/2025 09:02:30</t>
  </si>
  <si>
    <t>27/05/2025 09:09:28</t>
  </si>
  <si>
    <t>28/07/2025 09:19:55</t>
  </si>
  <si>
    <t>22/09/2025 10:14:41</t>
  </si>
  <si>
    <t>23/12/2025 13:36:15</t>
  </si>
  <si>
    <t>21/10/2025 12:09:23</t>
  </si>
  <si>
    <t>24/07/2025 12:10:10</t>
  </si>
  <si>
    <t>09/10/2025 12:49:12</t>
  </si>
  <si>
    <t>09/10/2025 13:14:25</t>
  </si>
  <si>
    <t>09/10/2025 13:16:35</t>
  </si>
  <si>
    <t>09/10/2025 13:17:43</t>
  </si>
  <si>
    <t>09/10/2025 13:17:44</t>
  </si>
  <si>
    <t>09/10/2025 13:17:45</t>
  </si>
  <si>
    <t>09/10/2025 13:17:46</t>
  </si>
  <si>
    <t>09/10/2025 13:17:47</t>
  </si>
  <si>
    <t>09/10/2025 13:17:48</t>
  </si>
  <si>
    <t>09/10/2025 13:17:49</t>
  </si>
  <si>
    <t>09/10/2025 13:17:50</t>
  </si>
  <si>
    <t>09/10/2025 13:17:51</t>
  </si>
  <si>
    <t>09/10/2025 13:17:52</t>
  </si>
  <si>
    <t>19/12/2025 09:07:10</t>
  </si>
  <si>
    <t>19/12/2025 09:09:55</t>
  </si>
  <si>
    <t>19/12/2025 11:24:49</t>
  </si>
  <si>
    <t>12/03/2025 10:11:44</t>
  </si>
  <si>
    <t>12/03/2025 10:17:22</t>
  </si>
  <si>
    <t>12/03/2025 10:25:44</t>
  </si>
  <si>
    <t>18/03/2025 10:47:50</t>
  </si>
  <si>
    <t>18/03/2025 11:03:41</t>
  </si>
  <si>
    <t>10/04/2025 15:03:07</t>
  </si>
  <si>
    <t>20/05/2025 09:02:04</t>
  </si>
  <si>
    <t>02/06/2025 15:42:31</t>
  </si>
  <si>
    <t>29/10/2025 12:14:09</t>
  </si>
  <si>
    <t>29/10/2025 12:16:36</t>
  </si>
  <si>
    <t>29/10/2025 12:16:38</t>
  </si>
  <si>
    <t>29/10/2025 12:16:39</t>
  </si>
  <si>
    <t>29/10/2025 12:16:41</t>
  </si>
  <si>
    <t>10/02/2025 11:52:43</t>
  </si>
  <si>
    <t>24/02/2025 14:27:15</t>
  </si>
  <si>
    <t>10/04/2025 15:09:49</t>
  </si>
  <si>
    <t>02/06/2025 15:29:59</t>
  </si>
  <si>
    <t>04/07/2025 17:00:35</t>
  </si>
  <si>
    <t>24/02/2025 14:32:47</t>
  </si>
  <si>
    <t>21/03/2025 11:05:01</t>
  </si>
  <si>
    <t>21/03/2025 11:46:39</t>
  </si>
  <si>
    <t>21/03/2025 11:48:15</t>
  </si>
  <si>
    <t>26/03/2025 13:21:11</t>
  </si>
  <si>
    <t>08/04/2025 09:29:42</t>
  </si>
  <si>
    <t>08/04/2025 09:36:18</t>
  </si>
  <si>
    <t>10/04/2025 14:54:29</t>
  </si>
  <si>
    <t>17/04/2029</t>
  </si>
  <si>
    <t>16/10/2026</t>
  </si>
  <si>
    <t>18/03/2030</t>
  </si>
  <si>
    <t>19/02/2030</t>
  </si>
  <si>
    <t>13/03/2031</t>
  </si>
  <si>
    <t>16/05/2031</t>
  </si>
  <si>
    <t>12/03/2032</t>
  </si>
  <si>
    <t>19/07/2033</t>
  </si>
  <si>
    <t>26/07/2033</t>
  </si>
  <si>
    <t>28/03/2029</t>
  </si>
  <si>
    <t>27/03/2030</t>
  </si>
  <si>
    <t>07/10/2027</t>
  </si>
  <si>
    <t>04/01/2029</t>
  </si>
  <si>
    <t>02/01/2031</t>
  </si>
  <si>
    <t>22/02/2027</t>
  </si>
  <si>
    <t>08/01/2030</t>
  </si>
  <si>
    <t>07/05/2030</t>
  </si>
  <si>
    <t>18/08/2026</t>
  </si>
  <si>
    <t>30/09/2026</t>
  </si>
  <si>
    <t>23/09/2026</t>
  </si>
  <si>
    <t>20/11/2031</t>
  </si>
  <si>
    <t>20/02/2032</t>
  </si>
  <si>
    <t>21/07/2031</t>
  </si>
  <si>
    <t>04/12/2028</t>
  </si>
  <si>
    <t>04/12/2029</t>
  </si>
  <si>
    <t>02/12/2030</t>
  </si>
  <si>
    <t>04/03/2031</t>
  </si>
  <si>
    <t>04/08/2031</t>
  </si>
  <si>
    <t>06/09/2027</t>
  </si>
  <si>
    <t>07/06/2027</t>
  </si>
  <si>
    <t>02/07/2032</t>
  </si>
  <si>
    <t>28/06/2035</t>
  </si>
  <si>
    <t>10/10/2031</t>
  </si>
  <si>
    <t>13/02/2032</t>
  </si>
  <si>
    <t>18/06/2032</t>
  </si>
  <si>
    <t>15/10/2032</t>
  </si>
  <si>
    <t>30/09/2030</t>
  </si>
  <si>
    <t>30/12/2032</t>
  </si>
  <si>
    <t>29/09/2028</t>
  </si>
  <si>
    <t>02/03/2032</t>
  </si>
  <si>
    <t>01/02/2027</t>
  </si>
  <si>
    <t>17/08/2027</t>
  </si>
  <si>
    <t>02/02/2027</t>
  </si>
  <si>
    <t>18/05/2026</t>
  </si>
  <si>
    <t>27/09/2027</t>
  </si>
  <si>
    <t>23/04/2026</t>
  </si>
  <si>
    <t>03/06/2026</t>
  </si>
  <si>
    <t>28/01/2026</t>
  </si>
  <si>
    <t>11/05/2026</t>
  </si>
  <si>
    <t>11/08/2026</t>
  </si>
  <si>
    <t>03/04/2029</t>
  </si>
  <si>
    <t>02/04/2030</t>
  </si>
  <si>
    <t>Tipo de cambio único</t>
  </si>
  <si>
    <t>Total general</t>
  </si>
  <si>
    <t>Suma de Val. Contable</t>
  </si>
  <si>
    <t>%</t>
  </si>
  <si>
    <t>(en blanco)</t>
  </si>
  <si>
    <r>
      <t>Inversiones Repo</t>
    </r>
    <r>
      <rPr>
        <b/>
        <sz val="11"/>
        <rFont val="Gantari"/>
      </rPr>
      <t xml:space="preserve"> Anexo I</t>
    </r>
  </si>
  <si>
    <r>
      <t xml:space="preserve">Inversiones </t>
    </r>
    <r>
      <rPr>
        <b/>
        <sz val="11"/>
        <rFont val="Gantari"/>
      </rPr>
      <t>Anexo I</t>
    </r>
  </si>
  <si>
    <t>Correspondiente al 31/03/2026 con cifras comparativas al 31/03/2025</t>
  </si>
  <si>
    <t>Correspondiente al 31/03/2026 con cifras comparativas al 31/12/2025</t>
  </si>
  <si>
    <t>TOTAL 31/03/2026</t>
  </si>
  <si>
    <t xml:space="preserve">El período que cubre los Estados Contables es del 01 de enero al 31 de marzo del 2026 de forma comparativa con el mismo periodo del año anterior. </t>
  </si>
  <si>
    <t>Ueno Bank</t>
  </si>
  <si>
    <t>Banco Itaú</t>
  </si>
  <si>
    <t>Dividendos</t>
  </si>
  <si>
    <t>27/03/2025 11:18:31</t>
  </si>
  <si>
    <t>16/08/2028</t>
  </si>
  <si>
    <t>03/01/2025 10:31:02</t>
  </si>
  <si>
    <t>03/01/2025 10:32:34</t>
  </si>
  <si>
    <t>03/01/2025 10:32:35</t>
  </si>
  <si>
    <t>15/01/2025 11:34:56</t>
  </si>
  <si>
    <t>15/01/2025 11:34:58</t>
  </si>
  <si>
    <t>15/01/2025 11:34:59</t>
  </si>
  <si>
    <t>15/01/2025 11:35:01</t>
  </si>
  <si>
    <t>20/03/2025 13:55:30</t>
  </si>
  <si>
    <t>25/03/2025 10:03:30</t>
  </si>
  <si>
    <t>25/03/2025 10:04:55</t>
  </si>
  <si>
    <t>25/03/2025 10:04:57</t>
  </si>
  <si>
    <t>28/03/2025 09:57:09</t>
  </si>
  <si>
    <t>16/01/2025 11:48:25</t>
  </si>
  <si>
    <t>17/06/2026</t>
  </si>
  <si>
    <t>21/01/2025 13:02:01</t>
  </si>
  <si>
    <t>25/03/2025 09:50:39</t>
  </si>
  <si>
    <t>25/03/2025 09:52:37</t>
  </si>
  <si>
    <t>25/03/2025 09:52:38</t>
  </si>
  <si>
    <t>25/03/2025 09:52:39</t>
  </si>
  <si>
    <t>25/03/2025 09:52:40</t>
  </si>
  <si>
    <t>25/03/2025 09:52:41</t>
  </si>
  <si>
    <t>25/03/2025 09:52:42</t>
  </si>
  <si>
    <t>25/03/2025 09:52:43</t>
  </si>
  <si>
    <t>25/03/2025 09:52:44</t>
  </si>
  <si>
    <t>25/03/2025 09:52:45</t>
  </si>
  <si>
    <t>25/03/2025 09:52:46</t>
  </si>
  <si>
    <t>25/03/2025 09:52:47</t>
  </si>
  <si>
    <t>25/03/2025 09:52:48</t>
  </si>
  <si>
    <t>16/01/2025 11:42:15</t>
  </si>
  <si>
    <t>03/01/2025 15:46:51</t>
  </si>
  <si>
    <t>16/01/2025 12:04:45</t>
  </si>
  <si>
    <t>06/02/2025 15:05:29</t>
  </si>
  <si>
    <t>07/05/2025</t>
  </si>
  <si>
    <t>12/03/2025 10:21:49</t>
  </si>
  <si>
    <t>12/03/2025 10:23:27</t>
  </si>
  <si>
    <t>12/03/2025 10:27:25</t>
  </si>
  <si>
    <t>12/03/2025 10:29:16</t>
  </si>
  <si>
    <t>12/03/2025 10:29:19</t>
  </si>
  <si>
    <t>12/03/2025 10:29:20</t>
  </si>
  <si>
    <t>18/03/2025 11:03:44</t>
  </si>
  <si>
    <t>18/03/2025 11:03:46</t>
  </si>
  <si>
    <t>18/03/2025 11:03:49</t>
  </si>
  <si>
    <t>18/03/2025 11:03:51</t>
  </si>
  <si>
    <t>25/03/2025 10:49:09</t>
  </si>
  <si>
    <t>25/03/2025 10:53:26</t>
  </si>
  <si>
    <t>25/03/2025 10:53:27</t>
  </si>
  <si>
    <t>25/03/2025 10:53:28</t>
  </si>
  <si>
    <t>31/03/2025 13:08:00</t>
  </si>
  <si>
    <t>05/02/2025 16:30:58</t>
  </si>
  <si>
    <t>05/02/2025 16:38:19</t>
  </si>
  <si>
    <t>05/02/2025 16:38:20</t>
  </si>
  <si>
    <t>05/02/2025 16:38:21</t>
  </si>
  <si>
    <t>05/02/2025 16:38:22</t>
  </si>
  <si>
    <t>05/02/2025 16:38:23</t>
  </si>
  <si>
    <t>05/02/2025 16:38:24</t>
  </si>
  <si>
    <t>05/02/2025 16:38:25</t>
  </si>
  <si>
    <t>05/02/2025 16:38:26</t>
  </si>
  <si>
    <t>05/02/2025 16:38:27</t>
  </si>
  <si>
    <t>05/02/2025 16:38:28</t>
  </si>
  <si>
    <t>05/02/2025 16:38:29</t>
  </si>
  <si>
    <t>12/02/2025 14:42:13</t>
  </si>
  <si>
    <t>12/02/2025 14:42:14</t>
  </si>
  <si>
    <t>12/02/2025 14:42:15</t>
  </si>
  <si>
    <t>12/02/2025 14:42:16</t>
  </si>
  <si>
    <t>12/02/2025 14:42:17</t>
  </si>
  <si>
    <t>12/02/2025 14:42:18</t>
  </si>
  <si>
    <t>12/02/2025 14:42:19</t>
  </si>
  <si>
    <t>12/02/2025 14:42:20</t>
  </si>
  <si>
    <t>19/02/2025 12:55:32</t>
  </si>
  <si>
    <t>15/09/2025</t>
  </si>
  <si>
    <t>19/02/2025 12:58:46</t>
  </si>
  <si>
    <t>19/02/2025 12:58:47</t>
  </si>
  <si>
    <t>19/02/2025 12:58:48</t>
  </si>
  <si>
    <t>19/02/2025 12:58:49</t>
  </si>
  <si>
    <t>19/02/2025 12:58:50</t>
  </si>
  <si>
    <t>03/01/2025 15:40:03</t>
  </si>
  <si>
    <t>21/03/2025 11:12:12</t>
  </si>
  <si>
    <t>Hasta la fecha, la cartera está compuesta por el siguiente saldo, valorizado al costo histórico mas el devengado. La exposición por grupo de empresas se detalla de la siguiente manera: Grupo Vázquez con un 16,88% y Grupo Cartes Montaña con un 4,09% con relación al Patrimonio Total del Fondo.</t>
  </si>
  <si>
    <t>Bancop S.A.</t>
  </si>
  <si>
    <t>CIDESA</t>
  </si>
  <si>
    <t>InverfÃ­n S.A.E.C.A.</t>
  </si>
  <si>
    <t>31/03/2026 16:45:28</t>
  </si>
  <si>
    <t>14/12/2028</t>
  </si>
  <si>
    <t>31/03/2026 16:48:31</t>
  </si>
  <si>
    <t>31/03/2026 16:48:58</t>
  </si>
  <si>
    <t>31/03/2026 16:48:59</t>
  </si>
  <si>
    <t>31/03/2026 16:49:00</t>
  </si>
  <si>
    <t>31/03/2026 16:49:02</t>
  </si>
  <si>
    <t>31/03/2026 16:49:03</t>
  </si>
  <si>
    <t>31/03/2026 16:49:04</t>
  </si>
  <si>
    <t>31/03/2026 16:49:05</t>
  </si>
  <si>
    <t>31/03/2026 16:49:07</t>
  </si>
  <si>
    <t>31/03/2026 16:49:08</t>
  </si>
  <si>
    <t>31/03/2026 16:49:09</t>
  </si>
  <si>
    <t>31/03/2026 16:49:10</t>
  </si>
  <si>
    <t>24/02/2026 10:36:53</t>
  </si>
  <si>
    <t>24/02/2029</t>
  </si>
  <si>
    <t>24/02/2026 10:39:42</t>
  </si>
  <si>
    <t>24/08/2029</t>
  </si>
  <si>
    <t>24/02/2026 10:41:58</t>
  </si>
  <si>
    <t>24/02/2030</t>
  </si>
  <si>
    <t>24/02/2026 10:44:08</t>
  </si>
  <si>
    <t>24/08/2030</t>
  </si>
  <si>
    <t>31/03/2026 16:55:44</t>
  </si>
  <si>
    <t>28/11/2028</t>
  </si>
  <si>
    <t>23/03/2026 14:00:16</t>
  </si>
  <si>
    <t>23/03/2026 14:01:17</t>
  </si>
  <si>
    <t>23/03/2026 14:07:08</t>
  </si>
  <si>
    <t>23/03/2026 14:07:10</t>
  </si>
  <si>
    <t>23/03/2026 14:07:11</t>
  </si>
  <si>
    <t>08/01/2026 09:54:56</t>
  </si>
  <si>
    <t>03/03/2032</t>
  </si>
  <si>
    <t>08/01/2026 09:59:05</t>
  </si>
  <si>
    <t>04/05/2032</t>
  </si>
  <si>
    <t>26/03/2026 11:32:38</t>
  </si>
  <si>
    <t>26/03/2026 11:43:07</t>
  </si>
  <si>
    <t>05/05/2031</t>
  </si>
  <si>
    <t>31/03/2026 17:00:32</t>
  </si>
  <si>
    <t>25/07/2028</t>
  </si>
  <si>
    <t>31/03/2026 17:14:09</t>
  </si>
  <si>
    <t>11/12/2028</t>
  </si>
  <si>
    <t>08/01/2026 09:37:24</t>
  </si>
  <si>
    <t>31/03/2026 17:23:28</t>
  </si>
  <si>
    <t>30/10/2030</t>
  </si>
  <si>
    <t>31/03/2026 17:27:58</t>
  </si>
  <si>
    <t>31/03/2026 17:30:07</t>
  </si>
  <si>
    <t>30/04/2029</t>
  </si>
  <si>
    <t>12/02/2026 15:26:20</t>
  </si>
  <si>
    <t>11/03/2026 09:36:27</t>
  </si>
  <si>
    <t>11/03/2026 09:43:10</t>
  </si>
  <si>
    <t>11/03/2026 09:50:31</t>
  </si>
  <si>
    <t>11/03/2026 09:50:32</t>
  </si>
  <si>
    <t>11/03/2026 10:09:43</t>
  </si>
  <si>
    <t>11/03/2028</t>
  </si>
  <si>
    <t>11/03/2026 10:11:41</t>
  </si>
  <si>
    <t>11/03/2026 10:11:42</t>
  </si>
  <si>
    <t>11/03/2026 10:11:43</t>
  </si>
  <si>
    <t>11/03/2026 10:11:45</t>
  </si>
  <si>
    <t>11/03/2026 10:11:46</t>
  </si>
  <si>
    <t>11/03/2026 10:11:47</t>
  </si>
  <si>
    <t>11/03/2026 10:11:48</t>
  </si>
  <si>
    <t>11/03/2026 10:11:49</t>
  </si>
  <si>
    <t>11/03/2026 10:11:50</t>
  </si>
  <si>
    <t>11/03/2026 10:11:51</t>
  </si>
  <si>
    <t>11/03/2026 10:11:52</t>
  </si>
  <si>
    <t>11/03/2026 10:11:53</t>
  </si>
  <si>
    <t>11/03/2026 10:11:54</t>
  </si>
  <si>
    <t>11/03/2026 10:11:55</t>
  </si>
  <si>
    <t>11/03/2026 10:11:56</t>
  </si>
  <si>
    <t>11/03/2026 10:11:58</t>
  </si>
  <si>
    <t>11/03/2026 10:11:59</t>
  </si>
  <si>
    <t>11/03/2026 10:12:00</t>
  </si>
  <si>
    <t>11/03/2026 10:12:02</t>
  </si>
  <si>
    <t>Hasta la fecha, la cartera está compuesta por el siguiente saldo, valorizado al costo histórico mas el devengado. La exposición por grupo de empresas se detalla de la siguiente manera: Grupo Vázquez con un 12,31% y Grupo Cartes Montaña con un 4,03% con relación al Patrimonio Total del Fondo.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</si>
</sst>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_ * #,##0.000000_ ;_ * \-#,##0.000000_ ;_ * &quot;-&quot;_ ;_ @_ "/>
    <numFmt numFmtId="165" formatCode="_ * #,##0.00_ ;_ * \-#,##0.00_ ;_ * &quot;-&quot;_ ;_ @_ "/>
    <numFmt numFmtId="166" formatCode="_(* #,##0.00_);_(* \(#,##0.00\);_(* &quot;-&quot;??_);_(@_)"/>
    <numFmt numFmtId="167" formatCode="_(* #,##0.00_);_(* \(#,##0.00\);_(* &quot;-&quot;_);_(@_)"/>
    <numFmt numFmtId="168" formatCode="_(* #,##0_);_(* \(#,##0\);_(* &quot;-&quot;_);_(@_)"/>
  </numFmts>
  <fonts count="28"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u/>
      <sz val="11"/>
      <color theme="10"/>
      <name val="Gantari"/>
    </font>
    <font>
      <sz val="11"/>
      <name val="Gantari"/>
    </font>
    <font>
      <b/>
      <sz val="11"/>
      <name val="Gantari"/>
    </font>
    <font>
      <b/>
      <sz val="11"/>
      <color indexed="72"/>
      <name val="Gantari"/>
    </font>
    <font>
      <b/>
      <sz val="11"/>
      <color indexed="8"/>
      <name val="Gantari"/>
    </font>
    <font>
      <sz val="11"/>
      <color indexed="8"/>
      <name val="Gantari"/>
    </font>
    <font>
      <b/>
      <u/>
      <sz val="11"/>
      <color indexed="8"/>
      <name val="Gantari"/>
    </font>
    <font>
      <b/>
      <sz val="11"/>
      <color theme="1"/>
      <name val="Gantari"/>
    </font>
    <font>
      <b/>
      <u/>
      <sz val="11"/>
      <color theme="1"/>
      <name val="Gantari"/>
    </font>
    <font>
      <i/>
      <u/>
      <sz val="11"/>
      <color theme="1"/>
      <name val="Gantari"/>
    </font>
    <font>
      <u/>
      <sz val="11"/>
      <color theme="1"/>
      <name val="Gantari"/>
    </font>
    <font>
      <sz val="11"/>
      <color rgb="FFFF0000"/>
      <name val="Gantari"/>
    </font>
    <font>
      <b/>
      <sz val="8"/>
      <color theme="1"/>
      <name val="Gantari"/>
    </font>
    <font>
      <b/>
      <u/>
      <sz val="8"/>
      <color theme="1"/>
      <name val="Gantari"/>
    </font>
    <font>
      <b/>
      <sz val="11"/>
      <color rgb="FF000000"/>
      <name val="Gantari"/>
    </font>
    <font>
      <sz val="11"/>
      <color rgb="FF000000"/>
      <name val="Gantari"/>
    </font>
    <font>
      <b/>
      <sz val="8"/>
      <color indexed="72"/>
      <name val="Gantari"/>
    </font>
    <font>
      <b/>
      <u val="singleAccounting"/>
      <sz val="11"/>
      <color theme="1"/>
      <name val="Gantari"/>
    </font>
    <font>
      <sz val="10"/>
      <name val="Gantari"/>
    </font>
    <font>
      <b/>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right/>
      <top style="thin">
        <color indexed="64"/>
      </top>
      <bottom style="double">
        <color indexed="64"/>
      </bottom>
      <diagonal/>
    </border>
  </borders>
  <cellStyleXfs count="12">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6"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xf numFmtId="0" fontId="2" fillId="0" borderId="0"/>
  </cellStyleXfs>
  <cellXfs count="215">
    <xf numFmtId="0" fontId="0" fillId="0" borderId="0" xfId="0"/>
    <xf numFmtId="0" fontId="7" fillId="0" borderId="0" xfId="0" applyFont="1"/>
    <xf numFmtId="0" fontId="8" fillId="0" borderId="0" xfId="9" applyFont="1" applyAlignment="1"/>
    <xf numFmtId="0" fontId="9" fillId="0" borderId="0" xfId="0" applyFont="1"/>
    <xf numFmtId="0" fontId="11" fillId="0" borderId="0" xfId="2" applyFont="1" applyBorder="1" applyAlignment="1">
      <alignment horizontal="centerContinuous" vertical="center"/>
    </xf>
    <xf numFmtId="0" fontId="10" fillId="0" borderId="0" xfId="2" applyFont="1" applyBorder="1" applyAlignment="1">
      <alignment horizontal="centerContinuous" vertical="center"/>
    </xf>
    <xf numFmtId="0" fontId="7" fillId="0" borderId="0" xfId="0" applyFont="1" applyAlignment="1">
      <alignment horizontal="center" vertical="center" wrapText="1"/>
    </xf>
    <xf numFmtId="0" fontId="7" fillId="0" borderId="8" xfId="0" applyFont="1" applyBorder="1"/>
    <xf numFmtId="41" fontId="7" fillId="0" borderId="0" xfId="1" applyFont="1" applyBorder="1"/>
    <xf numFmtId="0" fontId="13" fillId="0" borderId="13" xfId="0" applyFont="1" applyBorder="1" applyAlignment="1">
      <alignment horizontal="left" vertical="top"/>
    </xf>
    <xf numFmtId="0" fontId="13" fillId="0" borderId="14" xfId="0" applyFont="1" applyBorder="1" applyAlignment="1">
      <alignment horizontal="left" vertical="top"/>
    </xf>
    <xf numFmtId="0" fontId="8" fillId="0" borderId="0" xfId="9" applyFont="1"/>
    <xf numFmtId="0" fontId="15" fillId="0" borderId="0" xfId="0" applyFont="1" applyAlignment="1">
      <alignment horizontal="left" wrapText="1"/>
    </xf>
    <xf numFmtId="0" fontId="15" fillId="0" borderId="0" xfId="0" applyFont="1" applyAlignment="1">
      <alignment horizontal="left" vertical="center" wrapText="1"/>
    </xf>
    <xf numFmtId="0" fontId="7" fillId="0" borderId="0" xfId="0" applyFont="1" applyAlignment="1">
      <alignment horizontal="left"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0" xfId="0" applyFont="1" applyAlignment="1">
      <alignment wrapText="1"/>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7" fillId="0" borderId="0" xfId="0" applyFont="1" applyAlignment="1">
      <alignment wrapText="1"/>
    </xf>
    <xf numFmtId="0" fontId="7" fillId="0" borderId="10" xfId="0" applyFont="1" applyBorder="1" applyAlignment="1">
      <alignment horizontal="left" vertical="center"/>
    </xf>
    <xf numFmtId="41" fontId="7" fillId="0" borderId="2" xfId="1" applyFont="1" applyBorder="1" applyAlignment="1">
      <alignment horizontal="center" vertical="center"/>
    </xf>
    <xf numFmtId="41" fontId="7" fillId="0" borderId="4" xfId="1" applyFont="1" applyBorder="1" applyAlignment="1">
      <alignment horizontal="center" vertical="center"/>
    </xf>
    <xf numFmtId="41" fontId="15" fillId="0" borderId="1" xfId="1" applyFont="1" applyBorder="1" applyAlignment="1">
      <alignment horizontal="center" vertical="center"/>
    </xf>
    <xf numFmtId="41" fontId="7" fillId="0" borderId="0" xfId="0" applyNumberFormat="1" applyFont="1" applyAlignment="1">
      <alignment wrapText="1"/>
    </xf>
    <xf numFmtId="0" fontId="15" fillId="0" borderId="1" xfId="0" applyFont="1" applyBorder="1" applyAlignment="1">
      <alignment horizontal="center" vertical="center" wrapText="1"/>
    </xf>
    <xf numFmtId="0" fontId="15" fillId="0" borderId="10" xfId="0" applyFont="1" applyBorder="1"/>
    <xf numFmtId="0" fontId="15" fillId="0" borderId="6" xfId="0" applyFont="1" applyBorder="1"/>
    <xf numFmtId="0" fontId="15" fillId="0" borderId="7" xfId="0" applyFont="1" applyBorder="1"/>
    <xf numFmtId="0" fontId="7" fillId="0" borderId="2" xfId="0" applyFont="1" applyBorder="1"/>
    <xf numFmtId="164" fontId="7" fillId="0" borderId="2" xfId="1" applyNumberFormat="1" applyFont="1" applyBorder="1" applyAlignment="1">
      <alignment horizontal="center" vertical="center"/>
    </xf>
    <xf numFmtId="0" fontId="7" fillId="0" borderId="3" xfId="0" applyFont="1" applyBorder="1"/>
    <xf numFmtId="164" fontId="7" fillId="0" borderId="3" xfId="1" applyNumberFormat="1" applyFont="1" applyBorder="1" applyAlignment="1">
      <alignment horizontal="center" vertical="center"/>
    </xf>
    <xf numFmtId="41" fontId="7" fillId="0" borderId="3" xfId="1" applyFont="1" applyBorder="1" applyAlignment="1">
      <alignment horizontal="center" vertical="center"/>
    </xf>
    <xf numFmtId="0" fontId="7" fillId="0" borderId="4" xfId="0" applyFont="1" applyBorder="1"/>
    <xf numFmtId="164" fontId="7" fillId="0" borderId="4" xfId="1" applyNumberFormat="1" applyFont="1" applyBorder="1" applyAlignment="1">
      <alignment horizontal="center" vertical="center"/>
    </xf>
    <xf numFmtId="0" fontId="15" fillId="0" borderId="5" xfId="0" applyFont="1" applyBorder="1"/>
    <xf numFmtId="164" fontId="7" fillId="0" borderId="0" xfId="1" applyNumberFormat="1" applyFont="1" applyBorder="1" applyAlignment="1">
      <alignment horizontal="center" vertical="center"/>
    </xf>
    <xf numFmtId="41" fontId="7" fillId="0" borderId="0" xfId="1" applyFont="1" applyBorder="1" applyAlignment="1">
      <alignment horizontal="center" vertical="center"/>
    </xf>
    <xf numFmtId="0" fontId="15" fillId="0" borderId="2" xfId="0" applyFont="1" applyBorder="1" applyAlignment="1">
      <alignment horizontal="center" vertical="center"/>
    </xf>
    <xf numFmtId="14" fontId="15" fillId="0" borderId="2" xfId="0" applyNumberFormat="1" applyFont="1" applyBorder="1" applyAlignment="1">
      <alignment horizontal="center" vertical="center"/>
    </xf>
    <xf numFmtId="41" fontId="7" fillId="0" borderId="0" xfId="1" applyFont="1"/>
    <xf numFmtId="41" fontId="7" fillId="0" borderId="2" xfId="1" applyFont="1" applyBorder="1"/>
    <xf numFmtId="41" fontId="7" fillId="0" borderId="3" xfId="1" applyFont="1" applyBorder="1"/>
    <xf numFmtId="41" fontId="7" fillId="0" borderId="0" xfId="0" applyNumberFormat="1" applyFont="1"/>
    <xf numFmtId="0" fontId="15" fillId="0" borderId="0" xfId="0" applyFont="1" applyAlignment="1">
      <alignment horizontal="center" vertical="center"/>
    </xf>
    <xf numFmtId="0" fontId="7" fillId="0" borderId="1" xfId="0" applyFont="1" applyBorder="1"/>
    <xf numFmtId="41" fontId="7" fillId="0" borderId="1" xfId="1" applyFont="1" applyBorder="1"/>
    <xf numFmtId="0" fontId="10" fillId="0" borderId="1" xfId="0" applyFont="1" applyBorder="1" applyAlignment="1">
      <alignment horizontal="center" vertical="center" wrapText="1"/>
    </xf>
    <xf numFmtId="0" fontId="19" fillId="0" borderId="0" xfId="0" applyFont="1"/>
    <xf numFmtId="41" fontId="10" fillId="0" borderId="16" xfId="1" applyFont="1" applyFill="1" applyBorder="1"/>
    <xf numFmtId="41" fontId="10" fillId="0" borderId="17" xfId="1" applyFont="1" applyFill="1" applyBorder="1"/>
    <xf numFmtId="41" fontId="19" fillId="0" borderId="0" xfId="0" applyNumberFormat="1" applyFont="1"/>
    <xf numFmtId="0" fontId="15" fillId="0" borderId="0" xfId="0" applyFont="1" applyAlignment="1">
      <alignment horizontal="center"/>
    </xf>
    <xf numFmtId="0" fontId="15" fillId="0" borderId="0" xfId="0" applyFont="1"/>
    <xf numFmtId="165" fontId="7" fillId="0" borderId="0" xfId="1" applyNumberFormat="1" applyFont="1"/>
    <xf numFmtId="0" fontId="15" fillId="0" borderId="1" xfId="0" applyFont="1" applyBorder="1"/>
    <xf numFmtId="0" fontId="16" fillId="0" borderId="8" xfId="0" applyFont="1" applyBorder="1"/>
    <xf numFmtId="0" fontId="15" fillId="0" borderId="8" xfId="0" applyFont="1" applyBorder="1"/>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5" fillId="0" borderId="1" xfId="0" applyFont="1" applyBorder="1" applyAlignment="1">
      <alignment horizontal="center"/>
    </xf>
    <xf numFmtId="0" fontId="15" fillId="0" borderId="2" xfId="0" applyFont="1" applyBorder="1"/>
    <xf numFmtId="0" fontId="15" fillId="0" borderId="4" xfId="0" applyFont="1" applyBorder="1"/>
    <xf numFmtId="0" fontId="22" fillId="2" borderId="1" xfId="0" applyFont="1" applyFill="1" applyBorder="1" applyAlignment="1">
      <alignment horizontal="center" vertical="center"/>
    </xf>
    <xf numFmtId="14" fontId="22" fillId="2" borderId="0" xfId="0" applyNumberFormat="1" applyFont="1" applyFill="1" applyAlignment="1">
      <alignment horizontal="center" vertical="center"/>
    </xf>
    <xf numFmtId="0" fontId="23" fillId="2" borderId="3" xfId="0" applyFont="1" applyFill="1" applyBorder="1" applyAlignment="1">
      <alignment vertical="center"/>
    </xf>
    <xf numFmtId="41" fontId="23" fillId="2" borderId="0" xfId="1" applyFont="1" applyFill="1" applyAlignment="1">
      <alignment horizontal="center" vertical="center"/>
    </xf>
    <xf numFmtId="41" fontId="23" fillId="2" borderId="0" xfId="1" applyFont="1" applyFill="1" applyBorder="1" applyAlignment="1">
      <alignment horizontal="center" vertical="center"/>
    </xf>
    <xf numFmtId="0" fontId="22" fillId="2" borderId="4" xfId="0" applyFont="1" applyFill="1" applyBorder="1" applyAlignment="1">
      <alignment vertical="center"/>
    </xf>
    <xf numFmtId="41" fontId="22" fillId="2" borderId="0" xfId="1" applyFont="1" applyFill="1" applyAlignment="1">
      <alignment horizontal="center" vertical="center"/>
    </xf>
    <xf numFmtId="0" fontId="22" fillId="2" borderId="1" xfId="0" applyFont="1" applyFill="1" applyBorder="1" applyAlignment="1">
      <alignment vertical="center"/>
    </xf>
    <xf numFmtId="0" fontId="23" fillId="2" borderId="2" xfId="0" applyFont="1" applyFill="1" applyBorder="1" applyAlignment="1">
      <alignment vertical="center"/>
    </xf>
    <xf numFmtId="0" fontId="23" fillId="2" borderId="3" xfId="0" applyFont="1" applyFill="1" applyBorder="1" applyAlignment="1">
      <alignment horizontal="left" vertical="center"/>
    </xf>
    <xf numFmtId="164" fontId="22" fillId="2" borderId="0" xfId="1" applyNumberFormat="1" applyFont="1" applyFill="1" applyAlignment="1">
      <alignment horizontal="center" vertical="center"/>
    </xf>
    <xf numFmtId="165" fontId="7" fillId="0" borderId="0" xfId="0" applyNumberFormat="1" applyFont="1"/>
    <xf numFmtId="14" fontId="16" fillId="0" borderId="0" xfId="0" applyNumberFormat="1" applyFont="1"/>
    <xf numFmtId="0" fontId="14" fillId="0" borderId="14" xfId="0" applyFont="1" applyBorder="1" applyAlignment="1">
      <alignment vertical="top"/>
    </xf>
    <xf numFmtId="3" fontId="12" fillId="0" borderId="14" xfId="0" applyNumberFormat="1" applyFont="1" applyBorder="1" applyAlignment="1">
      <alignment vertical="top"/>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0" fontId="7" fillId="0" borderId="0" xfId="10" applyNumberFormat="1" applyFont="1"/>
    <xf numFmtId="0" fontId="7" fillId="0" borderId="9" xfId="0" applyFont="1" applyBorder="1"/>
    <xf numFmtId="0" fontId="7" fillId="0" borderId="15" xfId="0" applyFont="1" applyBorder="1"/>
    <xf numFmtId="0" fontId="7" fillId="0" borderId="10" xfId="0" applyFont="1" applyBorder="1"/>
    <xf numFmtId="0" fontId="11" fillId="0" borderId="0" xfId="2" applyFont="1" applyFill="1" applyBorder="1" applyAlignment="1">
      <alignment horizontal="centerContinuous" vertical="center"/>
    </xf>
    <xf numFmtId="0" fontId="10" fillId="0" borderId="0" xfId="2" applyFont="1" applyFill="1" applyBorder="1" applyAlignment="1">
      <alignment horizontal="centerContinuous" vertical="center"/>
    </xf>
    <xf numFmtId="0" fontId="10" fillId="0" borderId="18" xfId="0" applyFont="1" applyBorder="1" applyAlignment="1">
      <alignment horizontal="centerContinuous" vertical="center"/>
    </xf>
    <xf numFmtId="0" fontId="10" fillId="0" borderId="19" xfId="0" applyFont="1" applyBorder="1" applyAlignment="1">
      <alignment horizontal="centerContinuous" vertical="center"/>
    </xf>
    <xf numFmtId="0" fontId="10" fillId="0" borderId="20" xfId="0" applyFont="1" applyBorder="1" applyAlignment="1">
      <alignment horizontal="centerContinuous" vertical="center"/>
    </xf>
    <xf numFmtId="0" fontId="11" fillId="0" borderId="8" xfId="2" applyFont="1" applyBorder="1" applyAlignment="1">
      <alignment horizontal="centerContinuous" vertical="center"/>
    </xf>
    <xf numFmtId="0" fontId="11" fillId="0" borderId="9" xfId="2" applyFont="1" applyBorder="1" applyAlignment="1">
      <alignment horizontal="centerContinuous" vertical="center"/>
    </xf>
    <xf numFmtId="14" fontId="10" fillId="0" borderId="8" xfId="2" applyNumberFormat="1" applyFont="1" applyBorder="1" applyAlignment="1">
      <alignment horizontal="centerContinuous" vertical="center"/>
    </xf>
    <xf numFmtId="0" fontId="10" fillId="0" borderId="9" xfId="2" applyFont="1" applyBorder="1" applyAlignment="1">
      <alignment horizontal="centerContinuous" vertical="center"/>
    </xf>
    <xf numFmtId="0" fontId="10" fillId="0" borderId="8" xfId="2" applyFont="1" applyBorder="1" applyAlignment="1">
      <alignment horizontal="centerContinuous" vertical="center"/>
    </xf>
    <xf numFmtId="165" fontId="24" fillId="0" borderId="0" xfId="1" applyNumberFormat="1" applyFont="1" applyAlignment="1">
      <alignment vertical="top"/>
    </xf>
    <xf numFmtId="14" fontId="22" fillId="2" borderId="1" xfId="1" applyNumberFormat="1" applyFont="1" applyFill="1" applyBorder="1" applyAlignment="1">
      <alignment horizontal="center" vertical="center"/>
    </xf>
    <xf numFmtId="165" fontId="15" fillId="0" borderId="0" xfId="1" applyNumberFormat="1" applyFont="1" applyAlignment="1">
      <alignment horizontal="center"/>
    </xf>
    <xf numFmtId="165" fontId="15" fillId="0" borderId="6" xfId="1" applyNumberFormat="1" applyFont="1" applyBorder="1"/>
    <xf numFmtId="41" fontId="7" fillId="0" borderId="8" xfId="1" applyFont="1" applyBorder="1"/>
    <xf numFmtId="0" fontId="12" fillId="0" borderId="0" xfId="0" applyFont="1" applyAlignment="1">
      <alignment horizontal="center" vertical="center"/>
    </xf>
    <xf numFmtId="0" fontId="12" fillId="0" borderId="11" xfId="0" applyFont="1" applyBorder="1" applyAlignment="1">
      <alignment horizontal="center" vertical="center"/>
    </xf>
    <xf numFmtId="41" fontId="23" fillId="0" borderId="3" xfId="1" applyFont="1" applyBorder="1" applyAlignment="1">
      <alignment horizontal="center" vertical="center"/>
    </xf>
    <xf numFmtId="41" fontId="23" fillId="2" borderId="4" xfId="1" applyFont="1" applyFill="1" applyBorder="1" applyAlignment="1">
      <alignment horizontal="center" vertical="center"/>
    </xf>
    <xf numFmtId="41" fontId="23" fillId="2" borderId="2" xfId="1" applyFont="1" applyFill="1" applyBorder="1" applyAlignment="1">
      <alignment horizontal="center" vertical="center"/>
    </xf>
    <xf numFmtId="41" fontId="23" fillId="2" borderId="3" xfId="1" applyFont="1" applyFill="1" applyBorder="1" applyAlignment="1">
      <alignment horizontal="center" vertical="center"/>
    </xf>
    <xf numFmtId="41" fontId="22" fillId="2" borderId="1" xfId="1" applyFont="1" applyFill="1" applyBorder="1" applyAlignment="1">
      <alignment horizontal="center" vertical="center"/>
    </xf>
    <xf numFmtId="41" fontId="15" fillId="0" borderId="1" xfId="1" applyFont="1" applyBorder="1"/>
    <xf numFmtId="10" fontId="9" fillId="0" borderId="0" xfId="10" applyNumberFormat="1" applyFont="1"/>
    <xf numFmtId="41" fontId="22" fillId="0" borderId="1" xfId="1" applyFont="1" applyFill="1" applyBorder="1" applyAlignment="1">
      <alignment horizontal="center" vertical="center"/>
    </xf>
    <xf numFmtId="0" fontId="14" fillId="0" borderId="21" xfId="0" applyFont="1" applyBorder="1" applyAlignment="1">
      <alignment vertical="top"/>
    </xf>
    <xf numFmtId="3" fontId="12" fillId="0" borderId="21" xfId="0" applyNumberFormat="1" applyFont="1" applyBorder="1" applyAlignment="1">
      <alignment vertical="top"/>
    </xf>
    <xf numFmtId="0" fontId="13" fillId="0" borderId="0" xfId="0" applyFont="1" applyAlignment="1">
      <alignment horizontal="center" vertical="center"/>
    </xf>
    <xf numFmtId="14" fontId="9" fillId="0" borderId="1" xfId="0" applyNumberFormat="1" applyFont="1" applyBorder="1" applyAlignment="1">
      <alignment horizontal="center" vertical="center" wrapText="1"/>
    </xf>
    <xf numFmtId="41" fontId="9" fillId="0" borderId="1" xfId="1" applyFont="1" applyBorder="1" applyAlignment="1">
      <alignment horizontal="center" vertical="center" wrapText="1"/>
    </xf>
    <xf numFmtId="165" fontId="9" fillId="0" borderId="0" xfId="1" applyNumberFormat="1" applyFont="1"/>
    <xf numFmtId="41" fontId="7" fillId="0" borderId="2" xfId="1" applyFont="1" applyFill="1" applyBorder="1" applyAlignment="1">
      <alignment horizontal="center" vertical="center"/>
    </xf>
    <xf numFmtId="41" fontId="7" fillId="0" borderId="3" xfId="1" applyFont="1" applyFill="1" applyBorder="1" applyAlignment="1">
      <alignment horizontal="center" vertical="center"/>
    </xf>
    <xf numFmtId="41" fontId="7" fillId="0" borderId="4" xfId="1" applyFont="1" applyFill="1" applyBorder="1" applyAlignment="1">
      <alignment horizontal="center" vertical="center"/>
    </xf>
    <xf numFmtId="0" fontId="15" fillId="0" borderId="0" xfId="0" applyFont="1" applyAlignment="1">
      <alignment horizontal="left" vertical="center"/>
    </xf>
    <xf numFmtId="167" fontId="7" fillId="0" borderId="0" xfId="1" applyNumberFormat="1" applyFont="1" applyBorder="1" applyAlignment="1">
      <alignment horizontal="center"/>
    </xf>
    <xf numFmtId="0" fontId="15"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164" fontId="22" fillId="0" borderId="1" xfId="1" applyNumberFormat="1" applyFont="1" applyFill="1" applyBorder="1" applyAlignment="1">
      <alignment horizontal="center" vertical="center"/>
    </xf>
    <xf numFmtId="41" fontId="15" fillId="0" borderId="6" xfId="1" applyFont="1" applyBorder="1"/>
    <xf numFmtId="167" fontId="7" fillId="0" borderId="1" xfId="1" applyNumberFormat="1" applyFont="1" applyBorder="1" applyAlignment="1">
      <alignment horizontal="center"/>
    </xf>
    <xf numFmtId="41" fontId="7" fillId="0" borderId="0" xfId="1" applyFont="1" applyFill="1" applyBorder="1" applyAlignment="1">
      <alignment horizontal="center" vertical="center"/>
    </xf>
    <xf numFmtId="3" fontId="12" fillId="0" borderId="22" xfId="0" applyNumberFormat="1" applyFont="1" applyBorder="1" applyAlignment="1">
      <alignment vertical="top"/>
    </xf>
    <xf numFmtId="0" fontId="18" fillId="0" borderId="0" xfId="9" applyFont="1"/>
    <xf numFmtId="14" fontId="9" fillId="0" borderId="1" xfId="0" applyNumberFormat="1" applyFont="1" applyBorder="1" applyAlignment="1">
      <alignment horizontal="left" vertical="center" wrapText="1"/>
    </xf>
    <xf numFmtId="14" fontId="15" fillId="0" borderId="1" xfId="1" applyNumberFormat="1" applyFont="1" applyBorder="1" applyAlignment="1">
      <alignment horizontal="center" vertical="center"/>
    </xf>
    <xf numFmtId="0" fontId="13" fillId="0" borderId="0" xfId="0" applyFont="1" applyAlignment="1">
      <alignment horizontal="left" vertical="center"/>
    </xf>
    <xf numFmtId="4" fontId="7" fillId="0" borderId="0" xfId="0" applyNumberFormat="1" applyFont="1"/>
    <xf numFmtId="0" fontId="7" fillId="0" borderId="0" xfId="1" applyNumberFormat="1" applyFont="1" applyBorder="1"/>
    <xf numFmtId="41" fontId="7" fillId="0" borderId="9" xfId="1" applyFont="1" applyBorder="1"/>
    <xf numFmtId="0" fontId="26" fillId="0" borderId="8" xfId="2" applyFont="1" applyBorder="1"/>
    <xf numFmtId="0" fontId="26" fillId="0" borderId="0" xfId="2" applyFont="1" applyBorder="1"/>
    <xf numFmtId="0" fontId="26" fillId="0" borderId="0" xfId="2" applyFont="1"/>
    <xf numFmtId="14" fontId="26" fillId="0" borderId="0" xfId="2" applyNumberFormat="1" applyFont="1"/>
    <xf numFmtId="41" fontId="23" fillId="0" borderId="0" xfId="1" applyFont="1"/>
    <xf numFmtId="0" fontId="26" fillId="0" borderId="0" xfId="2" applyNumberFormat="1" applyFont="1"/>
    <xf numFmtId="168" fontId="15" fillId="0" borderId="1" xfId="1" applyNumberFormat="1" applyFont="1" applyFill="1" applyBorder="1"/>
    <xf numFmtId="168" fontId="7" fillId="0" borderId="2" xfId="1" applyNumberFormat="1" applyFont="1" applyFill="1" applyBorder="1"/>
    <xf numFmtId="168" fontId="7" fillId="0" borderId="3" xfId="1" applyNumberFormat="1" applyFont="1" applyFill="1" applyBorder="1"/>
    <xf numFmtId="168" fontId="15" fillId="0" borderId="4" xfId="1" applyNumberFormat="1" applyFont="1" applyFill="1" applyBorder="1"/>
    <xf numFmtId="168" fontId="7" fillId="0" borderId="4" xfId="1" applyNumberFormat="1" applyFont="1" applyFill="1" applyBorder="1"/>
    <xf numFmtId="168" fontId="15" fillId="0" borderId="1" xfId="1" applyNumberFormat="1" applyFont="1" applyBorder="1"/>
    <xf numFmtId="168" fontId="15" fillId="0" borderId="2" xfId="1" applyNumberFormat="1" applyFont="1" applyBorder="1"/>
    <xf numFmtId="168" fontId="15" fillId="0" borderId="3" xfId="1" applyNumberFormat="1" applyFont="1" applyBorder="1"/>
    <xf numFmtId="168" fontId="7" fillId="0" borderId="3" xfId="1" applyNumberFormat="1" applyFont="1" applyBorder="1"/>
    <xf numFmtId="168" fontId="15" fillId="0" borderId="1" xfId="1" applyNumberFormat="1" applyFont="1" applyBorder="1" applyAlignment="1">
      <alignment horizontal="center" vertical="center" wrapText="1"/>
    </xf>
    <xf numFmtId="168" fontId="7" fillId="0" borderId="4" xfId="1" applyNumberFormat="1" applyFont="1" applyBorder="1"/>
    <xf numFmtId="168" fontId="7" fillId="0" borderId="9" xfId="1" applyNumberFormat="1" applyFont="1" applyBorder="1" applyAlignment="1">
      <alignment horizontal="center"/>
    </xf>
    <xf numFmtId="168" fontId="15" fillId="0" borderId="1" xfId="1" applyNumberFormat="1" applyFont="1" applyBorder="1" applyAlignment="1">
      <alignment horizontal="center"/>
    </xf>
    <xf numFmtId="0" fontId="0" fillId="0" borderId="0" xfId="0" pivotButton="1"/>
    <xf numFmtId="41" fontId="0" fillId="0" borderId="0" xfId="1" pivotButton="1" applyFont="1"/>
    <xf numFmtId="41" fontId="0" fillId="0" borderId="0" xfId="1" applyFont="1"/>
    <xf numFmtId="9" fontId="0" fillId="0" borderId="0" xfId="10" applyFont="1"/>
    <xf numFmtId="0" fontId="27" fillId="0" borderId="0" xfId="0" applyFont="1"/>
    <xf numFmtId="41" fontId="27" fillId="0" borderId="0" xfId="1" applyFont="1"/>
    <xf numFmtId="41" fontId="15" fillId="0" borderId="0" xfId="1" applyFont="1" applyFill="1" applyBorder="1" applyAlignment="1">
      <alignment horizontal="center" vertical="center"/>
    </xf>
    <xf numFmtId="0" fontId="9" fillId="2" borderId="3" xfId="9" applyFont="1" applyFill="1" applyBorder="1" applyAlignment="1">
      <alignment vertical="center"/>
    </xf>
    <xf numFmtId="0" fontId="9" fillId="2" borderId="4" xfId="9" applyFont="1" applyFill="1" applyBorder="1" applyAlignment="1">
      <alignment vertical="center"/>
    </xf>
    <xf numFmtId="3" fontId="7" fillId="0" borderId="0" xfId="0" applyNumberFormat="1" applyFont="1"/>
    <xf numFmtId="41" fontId="26" fillId="0" borderId="0" xfId="1" applyFont="1"/>
    <xf numFmtId="0" fontId="10" fillId="0" borderId="10" xfId="0" applyFont="1" applyBorder="1" applyAlignment="1">
      <alignment horizontal="centerContinuous" vertical="center"/>
    </xf>
    <xf numFmtId="0" fontId="10" fillId="0" borderId="11" xfId="0" applyFont="1" applyBorder="1" applyAlignment="1">
      <alignment horizontal="centerContinuous" vertical="center"/>
    </xf>
    <xf numFmtId="0" fontId="9" fillId="0" borderId="12" xfId="0" applyFont="1" applyBorder="1" applyAlignment="1">
      <alignment horizontal="centerContinuous"/>
    </xf>
    <xf numFmtId="0" fontId="7" fillId="0" borderId="0" xfId="0" applyFont="1" applyAlignment="1">
      <alignment horizontal="left" vertical="top" wrapText="1"/>
    </xf>
    <xf numFmtId="0" fontId="15" fillId="0" borderId="0" xfId="0" applyFont="1" applyAlignment="1">
      <alignment horizontal="left" wrapText="1"/>
    </xf>
    <xf numFmtId="0" fontId="7" fillId="0" borderId="0" xfId="0" applyFont="1" applyAlignment="1">
      <alignment horizontal="left" vertical="center" wrapText="1"/>
    </xf>
    <xf numFmtId="0" fontId="15" fillId="0" borderId="0" xfId="0" applyFont="1" applyAlignment="1">
      <alignment horizontal="left" vertical="center" wrapText="1"/>
    </xf>
    <xf numFmtId="0" fontId="15" fillId="3" borderId="0" xfId="0" applyFont="1" applyFill="1" applyAlignment="1">
      <alignment horizontal="center"/>
    </xf>
    <xf numFmtId="0" fontId="16" fillId="0" borderId="0" xfId="0" applyFont="1" applyAlignment="1">
      <alignment horizontal="center" wrapText="1"/>
    </xf>
    <xf numFmtId="0" fontId="11" fillId="0" borderId="10" xfId="2" applyFont="1" applyBorder="1" applyAlignment="1">
      <alignment horizontal="center" vertical="top"/>
    </xf>
    <xf numFmtId="0" fontId="11" fillId="0" borderId="11" xfId="2" applyFont="1" applyBorder="1" applyAlignment="1">
      <alignment horizontal="center" vertical="top"/>
    </xf>
    <xf numFmtId="0" fontId="11" fillId="0" borderId="12" xfId="2" applyFont="1" applyBorder="1" applyAlignment="1">
      <alignment horizontal="center" vertical="top"/>
    </xf>
    <xf numFmtId="0" fontId="11" fillId="0" borderId="8" xfId="2" applyFont="1" applyBorder="1" applyAlignment="1">
      <alignment horizontal="center" vertical="top"/>
    </xf>
    <xf numFmtId="0" fontId="11" fillId="0" borderId="0" xfId="2" applyFont="1" applyBorder="1" applyAlignment="1">
      <alignment horizontal="center" vertical="top"/>
    </xf>
    <xf numFmtId="0" fontId="11" fillId="0" borderId="9" xfId="2" applyFont="1" applyBorder="1" applyAlignment="1">
      <alignment horizontal="center" vertical="top"/>
    </xf>
    <xf numFmtId="14" fontId="10" fillId="0" borderId="8"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9" xfId="2" applyFont="1" applyBorder="1" applyAlignment="1">
      <alignment horizontal="center" vertical="center"/>
    </xf>
    <xf numFmtId="0" fontId="9" fillId="0" borderId="8"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9" xfId="2" applyFont="1" applyFill="1" applyBorder="1" applyAlignment="1">
      <alignment horizontal="center" vertical="center" wrapText="1"/>
    </xf>
    <xf numFmtId="0" fontId="9" fillId="0" borderId="13" xfId="2" applyFont="1" applyFill="1" applyBorder="1" applyAlignment="1">
      <alignment horizontal="center" vertical="center" wrapText="1"/>
    </xf>
    <xf numFmtId="0" fontId="9" fillId="0" borderId="14" xfId="2" applyFont="1" applyFill="1" applyBorder="1" applyAlignment="1">
      <alignment horizontal="center" vertical="center" wrapText="1"/>
    </xf>
    <xf numFmtId="0" fontId="9" fillId="0" borderId="15" xfId="2" applyFont="1" applyFill="1" applyBorder="1" applyAlignment="1">
      <alignment horizontal="center" vertical="center" wrapText="1"/>
    </xf>
    <xf numFmtId="0" fontId="7" fillId="0" borderId="0" xfId="0" applyFont="1" applyAlignment="1">
      <alignment horizontal="left" wrapText="1"/>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15" fillId="0" borderId="0" xfId="0" applyFont="1" applyAlignment="1">
      <alignment horizontal="left"/>
    </xf>
    <xf numFmtId="0" fontId="9" fillId="0" borderId="8" xfId="2" applyFont="1" applyFill="1" applyBorder="1" applyAlignment="1">
      <alignment horizontal="left" wrapText="1"/>
    </xf>
    <xf numFmtId="0" fontId="9" fillId="0" borderId="0" xfId="2" applyFont="1" applyFill="1" applyBorder="1" applyAlignment="1">
      <alignment horizontal="left" wrapText="1"/>
    </xf>
    <xf numFmtId="0" fontId="9" fillId="0" borderId="9" xfId="2" applyFont="1" applyFill="1" applyBorder="1" applyAlignment="1">
      <alignment horizontal="left" wrapText="1"/>
    </xf>
    <xf numFmtId="0" fontId="9" fillId="0" borderId="13" xfId="2" applyFont="1" applyFill="1" applyBorder="1" applyAlignment="1">
      <alignment horizontal="left" wrapText="1"/>
    </xf>
    <xf numFmtId="0" fontId="9" fillId="0" borderId="14" xfId="2" applyFont="1" applyFill="1" applyBorder="1" applyAlignment="1">
      <alignment horizontal="left" wrapText="1"/>
    </xf>
    <xf numFmtId="0" fontId="9" fillId="0" borderId="15" xfId="2" applyFont="1" applyFill="1" applyBorder="1" applyAlignment="1">
      <alignment horizontal="left" wrapText="1"/>
    </xf>
    <xf numFmtId="0" fontId="10" fillId="0" borderId="8" xfId="2"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left"/>
    </xf>
    <xf numFmtId="0" fontId="7" fillId="0" borderId="0" xfId="0" applyFont="1" applyAlignment="1">
      <alignment horizontal="center"/>
    </xf>
    <xf numFmtId="0" fontId="16" fillId="0" borderId="0" xfId="0" applyFont="1" applyAlignment="1">
      <alignment horizontal="center"/>
    </xf>
    <xf numFmtId="0" fontId="15" fillId="0" borderId="0" xfId="0" applyFont="1" applyAlignment="1">
      <alignment horizontal="center"/>
    </xf>
    <xf numFmtId="0" fontId="21" fillId="0" borderId="0" xfId="0" applyFont="1" applyAlignment="1">
      <alignment horizontal="left"/>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168" fontId="15" fillId="0" borderId="2" xfId="1" applyNumberFormat="1" applyFont="1" applyBorder="1" applyAlignment="1">
      <alignment horizontal="center" vertical="center"/>
    </xf>
    <xf numFmtId="168" fontId="15" fillId="0" borderId="4" xfId="1" applyNumberFormat="1" applyFont="1" applyBorder="1" applyAlignment="1">
      <alignment horizontal="center" vertical="center"/>
    </xf>
    <xf numFmtId="168" fontId="15" fillId="0" borderId="2" xfId="1" applyNumberFormat="1" applyFont="1" applyBorder="1" applyAlignment="1">
      <alignment horizontal="center"/>
    </xf>
    <xf numFmtId="168" fontId="15" fillId="0" borderId="4" xfId="1" applyNumberFormat="1" applyFont="1" applyBorder="1" applyAlignment="1">
      <alignment horizontal="center"/>
    </xf>
  </cellXfs>
  <cellStyles count="12">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Normal 4" xfId="11" xr:uid="{A23FBEA5-04A8-4C63-88F0-AE70B74F9F7D}"/>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111.487985416665" createdVersion="8" refreshedVersion="8" minRefreshableVersion="3" recordCount="406" xr:uid="{45308CAB-8E8B-5B4F-AE32-18640A5832EA}">
  <cacheSource type="worksheet">
    <worksheetSource ref="B152:O541" sheet="NOTAS"/>
  </cacheSource>
  <cacheFields count="14">
    <cacheField name="Instrumento" numFmtId="0">
      <sharedItems/>
    </cacheField>
    <cacheField name="Emisor" numFmtId="0">
      <sharedItems count="29">
        <s v="Alamo S.A."/>
        <s v="Banco GNB Paraguay S.A."/>
        <s v="Banco ItaÃº Paraguay S.A."/>
        <s v="Biotec del Paraguay S.A."/>
        <s v="Cementos ConcepciÃ³n S.A.E."/>
        <s v="Comfar S.A.E.C.A."/>
        <s v="Electroban S.A.E.C.A."/>
        <s v="Emsa Inmobiliaria SA"/>
        <s v="ENERSUR S.A."/>
        <s v="Estelar S.A.E."/>
        <s v="Financiera FIC S.A.E.C.A."/>
        <s v="Financiera Paraguayo Japonesa S.A.E.C.A."/>
        <s v="FrigorÃ­fico ConcepciÃ³n S.A."/>
        <s v="Gas Corona S.A.E.C.A."/>
        <s v="Grupo Vazquez S.A.E."/>
        <s v="Imperial S.A.E."/>
        <s v="Index S.A.C.I."/>
        <s v="ITTI S.A.E.C.A."/>
        <s v="Izaguirre Barrail Inversora S.A.E.C.A."/>
        <s v="Kurosu Y Cia. S.A."/>
        <s v="Quimisur S.A.E.C.A."/>
        <s v="S.A.C.I. H. Petersen"/>
        <s v="Sersa S.A.E.C.A."/>
        <s v="Solar Banco S.A.E."/>
        <s v="Sudameris Bank S.A.E.C.A."/>
        <s v="Telecel S.A.E."/>
        <s v="Tu Financiera S.A.E.C.A."/>
        <s v="UENO BANK S.A."/>
        <s v="Zeta Banco S.A.E.C.A."/>
      </sharedItems>
    </cacheField>
    <cacheField name="Grupo" numFmtId="0">
      <sharedItems containsBlank="1" count="3">
        <m/>
        <s v="Grupo Cartes Montaña"/>
        <s v="Grupo Vazquez"/>
      </sharedItems>
    </cacheField>
    <cacheField name="Sector" numFmtId="0">
      <sharedItems/>
    </cacheField>
    <cacheField name="País" numFmtId="0">
      <sharedItems containsBlank="1"/>
    </cacheField>
    <cacheField name="Fecha_x000a_Compra" numFmtId="0">
      <sharedItems/>
    </cacheField>
    <cacheField name="Fecha_x000a_ Vto." numFmtId="0">
      <sharedItems/>
    </cacheField>
    <cacheField name="Moneda" numFmtId="0">
      <sharedItems/>
    </cacheField>
    <cacheField name="Monto" numFmtId="4">
      <sharedItems containsSemiMixedTypes="0" containsString="0" containsNumber="1" containsInteger="1" minValue="1302922" maxValue="52723282538"/>
    </cacheField>
    <cacheField name="Val. Compra" numFmtId="4">
      <sharedItems containsSemiMixedTypes="0" containsString="0" containsNumber="1" containsInteger="1" minValue="1023409" maxValue="30327862331"/>
    </cacheField>
    <cacheField name="Val. Contable" numFmtId="0">
      <sharedItems containsSemiMixedTypes="0" containsString="0" containsNumber="1" minValue="1008715.67" maxValue="30324488528.52"/>
    </cacheField>
    <cacheField name="Val. Nominal" numFmtId="41">
      <sharedItems containsSemiMixedTypes="0" containsString="0" containsNumber="1" containsInteger="1" minValue="1302922" maxValue="52723282538"/>
    </cacheField>
    <cacheField name="% _x000a_Precio _x000a_de _x000a_Mercado" numFmtId="0">
      <sharedItems containsSemiMixedTypes="0" containsString="0" containsNumber="1" minValue="48.35" maxValue="99.51"/>
    </cacheField>
    <cacheField name="Estado" numFmtId="41">
      <sharedItems count="2">
        <s v="ACTIVO"/>
        <s v="REP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6">
  <r>
    <s v="BONOS"/>
    <x v="0"/>
    <x v="0"/>
    <s v="Comercial"/>
    <s v="Paraguay"/>
    <s v="22/07/2024 12:13:38"/>
    <s v="17/07/2028"/>
    <s v="PYG"/>
    <n v="8608832880"/>
    <n v="6000000000"/>
    <n v="6128646173.5500002"/>
    <n v="8608832880"/>
    <n v="71.19"/>
    <x v="0"/>
  </r>
  <r>
    <s v="BONOS"/>
    <x v="0"/>
    <x v="0"/>
    <s v="Comercial"/>
    <s v="Paraguay"/>
    <s v="22/07/2024 12:19:47"/>
    <s v="16/07/2029"/>
    <s v="PYG"/>
    <n v="21783616440"/>
    <n v="14000000000"/>
    <n v="14307039536.52"/>
    <n v="21783616440"/>
    <n v="65.680000000000007"/>
    <x v="0"/>
  </r>
  <r>
    <s v="BONOS"/>
    <x v="0"/>
    <x v="0"/>
    <s v="Comercial"/>
    <s v="Paraguay"/>
    <s v="10/02/2025 15:02:28"/>
    <s v="17/04/2029"/>
    <s v="PYG"/>
    <n v="380135274"/>
    <n v="267938700"/>
    <n v="269634571.80000001"/>
    <n v="380135274"/>
    <n v="70.930000000000007"/>
    <x v="0"/>
  </r>
  <r>
    <s v="BONOS"/>
    <x v="0"/>
    <x v="0"/>
    <s v="Comercial"/>
    <s v="Paraguay"/>
    <s v="10/02/2025 15:07:30"/>
    <s v="17/04/2029"/>
    <s v="PYG"/>
    <n v="380135274"/>
    <n v="267938700"/>
    <n v="269634571.80000001"/>
    <n v="380135274"/>
    <n v="70.930000000000007"/>
    <x v="0"/>
  </r>
  <r>
    <s v="BONOS"/>
    <x v="0"/>
    <x v="0"/>
    <s v="Comercial"/>
    <s v="Paraguay"/>
    <s v="10/02/2025 15:07:32"/>
    <s v="17/04/2029"/>
    <s v="PYG"/>
    <n v="380135274"/>
    <n v="267938700"/>
    <n v="269634571.80000001"/>
    <n v="380135274"/>
    <n v="70.930000000000007"/>
    <x v="0"/>
  </r>
  <r>
    <s v="BONOS"/>
    <x v="0"/>
    <x v="0"/>
    <s v="Comercial"/>
    <s v="Paraguay"/>
    <s v="10/02/2025 15:07:33"/>
    <s v="17/04/2029"/>
    <s v="PYG"/>
    <n v="380135274"/>
    <n v="267938700"/>
    <n v="269634571.80000001"/>
    <n v="380135274"/>
    <n v="70.930000000000007"/>
    <x v="0"/>
  </r>
  <r>
    <s v="BONOS FINANCIEROS"/>
    <x v="1"/>
    <x v="0"/>
    <s v="Financiero"/>
    <s v="Paraguay"/>
    <s v="18/12/2025 14:30:57"/>
    <s v="31/05/2027"/>
    <s v="PYG"/>
    <n v="11210808221"/>
    <n v="10046315067"/>
    <n v="10004413718.02"/>
    <n v="11210808221"/>
    <n v="89.24"/>
    <x v="1"/>
  </r>
  <r>
    <s v="CDA"/>
    <x v="2"/>
    <x v="0"/>
    <s v="Financiero"/>
    <s v="Paraguay"/>
    <s v="27/04/2021 13:15:53"/>
    <s v="10/05/2027"/>
    <s v="PYG"/>
    <n v="148996019"/>
    <n v="93851295"/>
    <n v="98203881.680000007"/>
    <n v="148996019"/>
    <n v="65.91"/>
    <x v="0"/>
  </r>
  <r>
    <s v="BONOS FINANCIEROS"/>
    <x v="2"/>
    <x v="0"/>
    <s v="Financiero"/>
    <s v="Paraguay"/>
    <s v="26/06/2025 14:29:10"/>
    <s v="12/09/2028"/>
    <s v="PYG"/>
    <n v="1245479452"/>
    <n v="1020328768"/>
    <n v="1021080558.63"/>
    <n v="1245479452"/>
    <n v="81.98"/>
    <x v="1"/>
  </r>
  <r>
    <s v="BONOS FINANCIEROS"/>
    <x v="2"/>
    <x v="0"/>
    <s v="Financiero"/>
    <s v="Paraguay"/>
    <s v="03/10/2025 09:59:49"/>
    <s v="12/09/2028"/>
    <s v="PYG"/>
    <n v="1210191781"/>
    <n v="1004027396"/>
    <n v="1021007733.0599999"/>
    <n v="1210191781"/>
    <n v="84.37"/>
    <x v="1"/>
  </r>
  <r>
    <s v="BONOS FINANCIEROS"/>
    <x v="2"/>
    <x v="0"/>
    <s v="Financiero"/>
    <s v="Paraguay"/>
    <s v="18/12/2025 14:27:09"/>
    <s v="16/10/2026"/>
    <s v="PYG"/>
    <n v="5367500000"/>
    <n v="5064438356"/>
    <n v="5077124489.1800003"/>
    <n v="5367500000"/>
    <n v="94.59"/>
    <x v="1"/>
  </r>
  <r>
    <s v="BONOS FINANCIEROS"/>
    <x v="2"/>
    <x v="0"/>
    <s v="Financiero"/>
    <s v="Paraguay"/>
    <s v="18/12/2025 14:51:32"/>
    <s v="12/09/2028"/>
    <s v="PYG"/>
    <n v="18152876713"/>
    <n v="15281917809"/>
    <n v="15319338148.41"/>
    <n v="18152876713"/>
    <n v="84.39"/>
    <x v="1"/>
  </r>
  <r>
    <s v="BONOS"/>
    <x v="3"/>
    <x v="0"/>
    <s v="Financiero"/>
    <s v="Paraguay"/>
    <s v="06/03/2023 17:24:03"/>
    <s v="21/07/2026"/>
    <s v="PYG"/>
    <n v="3021323041"/>
    <n v="2141846105"/>
    <n v="2163197558.9499998"/>
    <n v="3021323041"/>
    <n v="71.599999999999994"/>
    <x v="0"/>
  </r>
  <r>
    <s v="BONOS"/>
    <x v="3"/>
    <x v="0"/>
    <s v="Financiero"/>
    <s v="Paraguay"/>
    <s v="09/03/2023 16:20:31"/>
    <s v="17/02/2028"/>
    <s v="PYG"/>
    <n v="6592880"/>
    <n v="4019946"/>
    <n v="4058037.09"/>
    <n v="6592880"/>
    <n v="61.55"/>
    <x v="0"/>
  </r>
  <r>
    <s v="BONOS"/>
    <x v="3"/>
    <x v="0"/>
    <s v="Financiero"/>
    <s v="Paraguay"/>
    <s v="02/06/2023 13:20:35"/>
    <s v="14/10/2027"/>
    <s v="PYG"/>
    <n v="3505212263"/>
    <n v="2253279287"/>
    <n v="2279086112.9200001"/>
    <n v="3505212263"/>
    <n v="65.02"/>
    <x v="0"/>
  </r>
  <r>
    <s v="BONOS"/>
    <x v="3"/>
    <x v="0"/>
    <s v="Financiero"/>
    <s v="Paraguay"/>
    <s v="06/06/2023 16:27:23"/>
    <s v="20/05/2027"/>
    <s v="PYG"/>
    <n v="2900055008"/>
    <n v="1937994960"/>
    <n v="1957127624.0699999"/>
    <n v="2900055008"/>
    <n v="67.489999999999995"/>
    <x v="0"/>
  </r>
  <r>
    <s v="BONOS"/>
    <x v="3"/>
    <x v="0"/>
    <s v="Financiero"/>
    <s v="Paraguay"/>
    <s v="06/06/2023 17:06:01"/>
    <s v="22/12/2026"/>
    <s v="PYG"/>
    <n v="3747236880"/>
    <n v="2605579068"/>
    <n v="2631079312.8499999"/>
    <n v="3747236880"/>
    <n v="70.209999999999994"/>
    <x v="0"/>
  </r>
  <r>
    <s v="BONOS"/>
    <x v="3"/>
    <x v="0"/>
    <s v="Financiero"/>
    <s v="Paraguay"/>
    <s v="20/06/2023 15:09:02"/>
    <s v="22/09/2026"/>
    <s v="PYG"/>
    <n v="2114663012"/>
    <n v="1513142467"/>
    <n v="1520708243.01"/>
    <n v="2114663012"/>
    <n v="71.91"/>
    <x v="0"/>
  </r>
  <r>
    <s v="BONOS"/>
    <x v="3"/>
    <x v="0"/>
    <s v="Financiero"/>
    <s v="Paraguay"/>
    <s v="27/07/2023 15:04:45"/>
    <s v="20/01/2028"/>
    <s v="PYG"/>
    <n v="3862038252"/>
    <n v="2459999998"/>
    <n v="2518837085.8299999"/>
    <n v="3862038252"/>
    <n v="65.22"/>
    <x v="0"/>
  </r>
  <r>
    <s v="BONOS"/>
    <x v="3"/>
    <x v="0"/>
    <s v="Financiero"/>
    <s v="Paraguay"/>
    <s v="27/07/2023 15:29:58"/>
    <s v="18/05/2028"/>
    <s v="PYG"/>
    <n v="4855680824"/>
    <n v="2999999998"/>
    <n v="3072735245.0100002"/>
    <n v="4855680824"/>
    <n v="63.28"/>
    <x v="0"/>
  </r>
  <r>
    <s v="BONOS"/>
    <x v="3"/>
    <x v="0"/>
    <s v="Financiero"/>
    <s v="Paraguay"/>
    <s v="27/07/2023 15:31:12"/>
    <s v="20/07/2028"/>
    <s v="PYG"/>
    <n v="6592876720"/>
    <n v="4000000000"/>
    <n v="4097921322.54"/>
    <n v="6592876720"/>
    <n v="62.16"/>
    <x v="0"/>
  </r>
  <r>
    <s v="BONOS"/>
    <x v="3"/>
    <x v="0"/>
    <s v="Financiero"/>
    <s v="Paraguay"/>
    <s v="28/11/2023 15:54:14"/>
    <s v="17/02/2028"/>
    <s v="PYG"/>
    <n v="12407896"/>
    <n v="8366740"/>
    <n v="8315139.9800000004"/>
    <n v="12407896"/>
    <n v="67.010000000000005"/>
    <x v="0"/>
  </r>
  <r>
    <s v="BONOS"/>
    <x v="3"/>
    <x v="0"/>
    <s v="Financiero"/>
    <s v="Paraguay"/>
    <s v="04/01/2024 12:50:33"/>
    <s v="26/07/2027"/>
    <s v="PYG"/>
    <n v="147446168"/>
    <n v="102426029"/>
    <n v="102230731.29000001"/>
    <n v="147446168"/>
    <n v="69.33"/>
    <x v="0"/>
  </r>
  <r>
    <s v="BONOS"/>
    <x v="3"/>
    <x v="0"/>
    <s v="Financiero"/>
    <s v="Paraguay"/>
    <s v="17/05/2024 12:58:25"/>
    <s v="27/10/2026"/>
    <s v="PYG"/>
    <n v="39202603"/>
    <n v="30211438"/>
    <n v="30652587.559999999"/>
    <n v="39202603"/>
    <n v="78.19"/>
    <x v="0"/>
  </r>
  <r>
    <s v="BONOS"/>
    <x v="4"/>
    <x v="1"/>
    <s v="Financiero"/>
    <s v="Paraguay"/>
    <s v="15/06/2021 16:40:14"/>
    <s v="16/01/2031"/>
    <s v="PYG"/>
    <n v="4596557942"/>
    <n v="2583450254"/>
    <n v="2546231398.5999999"/>
    <n v="4596557942"/>
    <n v="55.39"/>
    <x v="0"/>
  </r>
  <r>
    <s v="BONOS"/>
    <x v="4"/>
    <x v="1"/>
    <s v="Financiero"/>
    <s v="Paraguay"/>
    <s v="15/07/2021 10:11:52"/>
    <s v="16/01/2031"/>
    <s v="PYG"/>
    <n v="1899404116"/>
    <n v="1094913701"/>
    <n v="1064491554.85"/>
    <n v="1899404116"/>
    <n v="56.04"/>
    <x v="0"/>
  </r>
  <r>
    <s v="BONOS"/>
    <x v="4"/>
    <x v="1"/>
    <s v="Financiero"/>
    <s v="Paraguay"/>
    <s v="15/07/2021 11:29:43"/>
    <s v="16/01/2031"/>
    <s v="PYG"/>
    <n v="3798808232"/>
    <n v="2190185640"/>
    <n v="2129202245.45"/>
    <n v="3798808232"/>
    <n v="56.05"/>
    <x v="0"/>
  </r>
  <r>
    <s v="BONOS"/>
    <x v="4"/>
    <x v="1"/>
    <s v="Financiero"/>
    <s v="Paraguay"/>
    <s v="19/08/2021 19:24:05"/>
    <s v="16/01/2031"/>
    <s v="PYG"/>
    <n v="562902734"/>
    <n v="324246576"/>
    <n v="319461947.50999999"/>
    <n v="562902734"/>
    <n v="56.75"/>
    <x v="0"/>
  </r>
  <r>
    <s v="BONOS"/>
    <x v="4"/>
    <x v="1"/>
    <s v="Financiero"/>
    <s v="Paraguay"/>
    <s v="15/12/2021 13:20:56"/>
    <s v="16/01/2031"/>
    <s v="PYG"/>
    <n v="18532808206"/>
    <n v="10470083835"/>
    <n v="10400938392.42"/>
    <n v="18532808206"/>
    <n v="56.12"/>
    <x v="0"/>
  </r>
  <r>
    <s v="BONOS"/>
    <x v="4"/>
    <x v="1"/>
    <s v="Financiero"/>
    <s v="Paraguay"/>
    <s v="17/12/2021 11:19:00"/>
    <s v="16/01/2031"/>
    <s v="PYG"/>
    <n v="18532808206"/>
    <n v="10475152330"/>
    <n v="10401025069.32"/>
    <n v="18532808206"/>
    <n v="56.12"/>
    <x v="0"/>
  </r>
  <r>
    <s v="BONOS"/>
    <x v="4"/>
    <x v="1"/>
    <s v="Financiero"/>
    <s v="Paraguay"/>
    <s v="16/01/2023 11:40:25"/>
    <s v="15/08/2031"/>
    <s v="PYG"/>
    <n v="10227334795"/>
    <n v="5943107504"/>
    <n v="5926611147.29"/>
    <n v="10227334795"/>
    <n v="57.95"/>
    <x v="0"/>
  </r>
  <r>
    <s v="BONOS"/>
    <x v="4"/>
    <x v="1"/>
    <s v="Financiero"/>
    <s v="Paraguay"/>
    <s v="30/01/2025 14:52:17"/>
    <s v="18/03/2030"/>
    <s v="PYG"/>
    <n v="1628273968"/>
    <n v="1110693149"/>
    <n v="1086940932.05"/>
    <n v="1628273968"/>
    <n v="66.75"/>
    <x v="0"/>
  </r>
  <r>
    <s v="BONOS"/>
    <x v="4"/>
    <x v="1"/>
    <s v="Financiero"/>
    <s v="Paraguay"/>
    <s v="24/07/2025 12:18:46"/>
    <s v="16/01/2031"/>
    <s v="PYG"/>
    <n v="896876916"/>
    <n v="617076271"/>
    <n v="626036229.42999995"/>
    <n v="896876916"/>
    <n v="69.8"/>
    <x v="0"/>
  </r>
  <r>
    <s v="BONOS"/>
    <x v="4"/>
    <x v="1"/>
    <s v="Financiero"/>
    <s v="Paraguay"/>
    <s v="18/08/2025 13:06:06"/>
    <s v="18/03/2030"/>
    <s v="PYG"/>
    <n v="70579719"/>
    <n v="45828493"/>
    <n v="45135793.310000002"/>
    <n v="70579719"/>
    <n v="63.95"/>
    <x v="0"/>
  </r>
  <r>
    <s v="BONOS"/>
    <x v="5"/>
    <x v="0"/>
    <s v="Financiero"/>
    <s v="Paraguay"/>
    <s v="11/03/2025 16:06:59"/>
    <s v="21/11/2028"/>
    <s v="PYG"/>
    <n v="844249425"/>
    <n v="614352004"/>
    <n v="612489615.05999994"/>
    <n v="844249425"/>
    <n v="72.55"/>
    <x v="0"/>
  </r>
  <r>
    <s v="BONOS"/>
    <x v="5"/>
    <x v="0"/>
    <s v="Financiero"/>
    <s v="Paraguay"/>
    <s v="11/03/2025 16:08:08"/>
    <s v="20/11/2029"/>
    <s v="PYG"/>
    <n v="612967472"/>
    <n v="415177839"/>
    <n v="414112754.86000001"/>
    <n v="612967472"/>
    <n v="67.56"/>
    <x v="0"/>
  </r>
  <r>
    <s v="BONOS"/>
    <x v="6"/>
    <x v="0"/>
    <s v="Financiero"/>
    <s v="Paraguay"/>
    <s v="31/07/2019 11:47:26"/>
    <s v="07/07/2026"/>
    <s v="PYG"/>
    <n v="3448809244"/>
    <n v="1756540140"/>
    <n v="1793396461.5"/>
    <n v="3448809244"/>
    <n v="52"/>
    <x v="0"/>
  </r>
  <r>
    <s v="BONOS"/>
    <x v="6"/>
    <x v="0"/>
    <s v="Financiero"/>
    <s v="Paraguay"/>
    <s v="09/12/2021 11:42:44"/>
    <s v="02/12/2027"/>
    <s v="PYG"/>
    <n v="4369863016"/>
    <n v="2500000001"/>
    <n v="2522867497.8099999"/>
    <n v="4369863016"/>
    <n v="57.73"/>
    <x v="0"/>
  </r>
  <r>
    <s v="BONOS"/>
    <x v="6"/>
    <x v="0"/>
    <s v="Financiero"/>
    <s v="Paraguay"/>
    <s v="18/01/2022 12:24:17"/>
    <s v="14/09/2027"/>
    <s v="PYG"/>
    <n v="4260907533"/>
    <n v="2500000004"/>
    <n v="2566525667.8400002"/>
    <n v="4260907533"/>
    <n v="60.23"/>
    <x v="0"/>
  </r>
  <r>
    <s v="BONOS"/>
    <x v="6"/>
    <x v="0"/>
    <s v="Financiero"/>
    <s v="Paraguay"/>
    <s v="15/02/2022 11:42:29"/>
    <s v="11/04/2028"/>
    <s v="PYG"/>
    <n v="4431496582"/>
    <n v="2500000001"/>
    <n v="2542819652.3099999"/>
    <n v="4431496582"/>
    <n v="57.38"/>
    <x v="0"/>
  </r>
  <r>
    <s v="BONOS"/>
    <x v="6"/>
    <x v="0"/>
    <s v="Financiero"/>
    <s v="Paraguay"/>
    <s v="15/02/2022 11:43:26"/>
    <s v="08/08/2028"/>
    <s v="PYG"/>
    <n v="4566198628"/>
    <n v="2499999999"/>
    <n v="2543356418.23"/>
    <n v="4566198628"/>
    <n v="55.7"/>
    <x v="0"/>
  </r>
  <r>
    <s v="BONOS"/>
    <x v="6"/>
    <x v="0"/>
    <s v="Financiero"/>
    <s v="Paraguay"/>
    <s v="22/03/2022 12:22:00"/>
    <s v="13/06/2028"/>
    <s v="PYG"/>
    <n v="4471147250"/>
    <n v="2500000000"/>
    <n v="2512828639"/>
    <n v="4471147250"/>
    <n v="56.2"/>
    <x v="0"/>
  </r>
  <r>
    <s v="BONOS"/>
    <x v="6"/>
    <x v="0"/>
    <s v="Financiero"/>
    <s v="Paraguay"/>
    <s v="23/11/2022 11:26:49"/>
    <s v="07/07/2026"/>
    <s v="PYG"/>
    <n v="76458560"/>
    <n v="50833494"/>
    <n v="51647040.890000001"/>
    <n v="76458560"/>
    <n v="67.55"/>
    <x v="0"/>
  </r>
  <r>
    <s v="BONOS"/>
    <x v="6"/>
    <x v="0"/>
    <s v="Financiero"/>
    <s v="Paraguay"/>
    <s v="15/06/2023 14:58:56"/>
    <s v="19/08/2030"/>
    <s v="PYG"/>
    <n v="5855465760"/>
    <n v="3000000001"/>
    <n v="3016212242.9000001"/>
    <n v="5855465760"/>
    <n v="51.51"/>
    <x v="0"/>
  </r>
  <r>
    <s v="BONOS"/>
    <x v="6"/>
    <x v="0"/>
    <s v="Financiero"/>
    <s v="Paraguay"/>
    <s v="24/07/2023 14:47:35"/>
    <s v="12/10/2028"/>
    <s v="PYG"/>
    <n v="3366676721"/>
    <n v="2023939724"/>
    <n v="2010654041.4400001"/>
    <n v="3366676721"/>
    <n v="59.72"/>
    <x v="0"/>
  </r>
  <r>
    <s v="BONOS"/>
    <x v="6"/>
    <x v="0"/>
    <s v="Financiero"/>
    <s v="Paraguay"/>
    <s v="28/11/2023 16:02:08"/>
    <s v="17/03/2026"/>
    <s v="PYG"/>
    <n v="1349040"/>
    <n v="1056348"/>
    <n v="1008715.67"/>
    <n v="1349040"/>
    <n v="74.77"/>
    <x v="0"/>
  </r>
  <r>
    <s v="BONOS"/>
    <x v="6"/>
    <x v="0"/>
    <s v="Financiero"/>
    <s v="Paraguay"/>
    <s v="18/03/2024 15:50:08"/>
    <s v="19/06/2029"/>
    <s v="PYG"/>
    <n v="51178927"/>
    <n v="30516824"/>
    <n v="30689674.390000001"/>
    <n v="51178927"/>
    <n v="59.97"/>
    <x v="0"/>
  </r>
  <r>
    <s v="BONOS"/>
    <x v="6"/>
    <x v="0"/>
    <s v="Financiero"/>
    <s v="Paraguay"/>
    <s v="25/02/2025 09:02:26"/>
    <s v="19/02/2030"/>
    <s v="PYG"/>
    <n v="8241095900"/>
    <n v="4999999999"/>
    <n v="5063492332.5"/>
    <n v="8241095900"/>
    <n v="61.44"/>
    <x v="0"/>
  </r>
  <r>
    <s v="BONOS"/>
    <x v="6"/>
    <x v="0"/>
    <s v="Financiero"/>
    <s v="Paraguay"/>
    <s v="20/03/2025 09:00:58"/>
    <s v="13/03/2031"/>
    <s v="PYG"/>
    <n v="8979068504"/>
    <n v="5000000000"/>
    <n v="5023355102.29"/>
    <n v="8979068504"/>
    <n v="55.95"/>
    <x v="0"/>
  </r>
  <r>
    <s v="BONOS"/>
    <x v="6"/>
    <x v="0"/>
    <s v="Financiero"/>
    <s v="Paraguay"/>
    <s v="22/05/2025 09:41:03"/>
    <s v="16/05/2031"/>
    <s v="PYG"/>
    <n v="17842054801"/>
    <n v="9999999999"/>
    <n v="10145848061.35"/>
    <n v="17842054801"/>
    <n v="56.86"/>
    <x v="0"/>
  </r>
  <r>
    <s v="BONOS"/>
    <x v="6"/>
    <x v="0"/>
    <s v="Financiero"/>
    <s v="Paraguay"/>
    <s v="22/05/2025 09:48:06"/>
    <s v="16/05/2031"/>
    <s v="PYG"/>
    <n v="1784205480"/>
    <n v="999999999"/>
    <n v="1014584806.08"/>
    <n v="1784205480"/>
    <n v="56.86"/>
    <x v="0"/>
  </r>
  <r>
    <s v="BONOS"/>
    <x v="6"/>
    <x v="0"/>
    <s v="Financiero"/>
    <s v="Paraguay"/>
    <s v="22/05/2025 09:51:26"/>
    <s v="16/05/2031"/>
    <s v="PYG"/>
    <n v="1784205480"/>
    <n v="999999999"/>
    <n v="1014584806.08"/>
    <n v="1784205480"/>
    <n v="56.86"/>
    <x v="0"/>
  </r>
  <r>
    <s v="BONOS"/>
    <x v="6"/>
    <x v="0"/>
    <s v="Financiero"/>
    <s v="Paraguay"/>
    <s v="22/05/2025 09:51:28"/>
    <s v="16/05/2031"/>
    <s v="PYG"/>
    <n v="1784205480"/>
    <n v="999999999"/>
    <n v="1014584806.08"/>
    <n v="1784205480"/>
    <n v="56.86"/>
    <x v="0"/>
  </r>
  <r>
    <s v="BONOS"/>
    <x v="6"/>
    <x v="0"/>
    <s v="Financiero"/>
    <s v="Paraguay"/>
    <s v="22/05/2025 09:51:29"/>
    <s v="16/05/2031"/>
    <s v="PYG"/>
    <n v="1784205480"/>
    <n v="999999999"/>
    <n v="1014584806.08"/>
    <n v="1784205480"/>
    <n v="56.86"/>
    <x v="0"/>
  </r>
  <r>
    <s v="BONOS"/>
    <x v="6"/>
    <x v="0"/>
    <s v="Financiero"/>
    <s v="Paraguay"/>
    <s v="17/06/2025 09:26:10"/>
    <s v="12/03/2032"/>
    <s v="PYG"/>
    <n v="9448219172"/>
    <n v="5000000000"/>
    <n v="5026752037.2700005"/>
    <n v="9448219172"/>
    <n v="53.2"/>
    <x v="0"/>
  </r>
  <r>
    <s v="BONOS"/>
    <x v="6"/>
    <x v="0"/>
    <s v="Financiero"/>
    <s v="Paraguay"/>
    <s v="22/07/2025 10:00:45"/>
    <s v="19/07/2033"/>
    <s v="PYG"/>
    <n v="10398150678"/>
    <n v="5000000000"/>
    <n v="5130814815.1999998"/>
    <n v="10398150678"/>
    <n v="49.34"/>
    <x v="0"/>
  </r>
  <r>
    <s v="BONOS"/>
    <x v="6"/>
    <x v="0"/>
    <s v="Financiero"/>
    <s v="Paraguay"/>
    <s v="24/07/2025 14:06:46"/>
    <s v="22/11/2030"/>
    <s v="PYG"/>
    <n v="3463178077"/>
    <n v="2022931505"/>
    <n v="2006800918.1900001"/>
    <n v="3463178077"/>
    <n v="57.95"/>
    <x v="0"/>
  </r>
  <r>
    <s v="BONOS"/>
    <x v="6"/>
    <x v="0"/>
    <s v="Financiero"/>
    <s v="Paraguay"/>
    <s v="21/11/2025 15:44:14"/>
    <s v="26/07/2033"/>
    <s v="PYG"/>
    <n v="6137917816"/>
    <n v="3143282137"/>
    <n v="3186639902.9499998"/>
    <n v="6137917816"/>
    <n v="51.92"/>
    <x v="0"/>
  </r>
  <r>
    <s v="BONOS"/>
    <x v="6"/>
    <x v="0"/>
    <s v="Financiero"/>
    <m/>
    <s v="21/11/2025 15:48:35"/>
    <s v="26/07/2033"/>
    <s v="PYG"/>
    <n v="460343829"/>
    <n v="235746157"/>
    <n v="238997988.13"/>
    <n v="460343829"/>
    <n v="51.92"/>
    <x v="0"/>
  </r>
  <r>
    <s v="BONOS"/>
    <x v="6"/>
    <x v="0"/>
    <s v="Financiero"/>
    <m/>
    <s v="21/11/2025 15:48:53"/>
    <s v="26/07/2033"/>
    <s v="PYG"/>
    <n v="460343829"/>
    <n v="235746157"/>
    <n v="238997988.13"/>
    <n v="460343829"/>
    <n v="51.92"/>
    <x v="0"/>
  </r>
  <r>
    <s v="BONOS"/>
    <x v="6"/>
    <x v="0"/>
    <s v="Financiero"/>
    <m/>
    <s v="21/11/2025 15:48:55"/>
    <s v="26/07/2033"/>
    <s v="PYG"/>
    <n v="460343829"/>
    <n v="235746157"/>
    <n v="238997988.13"/>
    <n v="460343829"/>
    <n v="51.92"/>
    <x v="0"/>
  </r>
  <r>
    <s v="BONOS"/>
    <x v="6"/>
    <x v="0"/>
    <s v="Financiero"/>
    <m/>
    <s v="21/11/2025 15:48:56"/>
    <s v="26/07/2033"/>
    <s v="PYG"/>
    <n v="460343829"/>
    <n v="235746157"/>
    <n v="238997988.13"/>
    <n v="460343829"/>
    <n v="51.92"/>
    <x v="0"/>
  </r>
  <r>
    <s v="BONOS"/>
    <x v="7"/>
    <x v="0"/>
    <s v="Financiero"/>
    <m/>
    <s v="02/04/2025 13:34:33"/>
    <s v="28/03/2029"/>
    <s v="PYG"/>
    <n v="2089380818"/>
    <n v="1499999999"/>
    <n v="1500395091.8499999"/>
    <n v="2089380818"/>
    <n v="71.81"/>
    <x v="0"/>
  </r>
  <r>
    <s v="BONOS"/>
    <x v="7"/>
    <x v="0"/>
    <s v="Financiero"/>
    <m/>
    <s v="02/04/2025 13:40:06"/>
    <s v="27/03/2030"/>
    <s v="PYG"/>
    <n v="2247945200"/>
    <n v="1500000000"/>
    <n v="1500400959.3900001"/>
    <n v="2247945200"/>
    <n v="66.75"/>
    <x v="0"/>
  </r>
  <r>
    <s v="BONOS"/>
    <x v="8"/>
    <x v="0"/>
    <s v="Comercial"/>
    <m/>
    <s v="10/10/2024 15:55:28"/>
    <s v="04/10/2029"/>
    <s v="PYG"/>
    <n v="29972602740"/>
    <n v="20000000000"/>
    <n v="20454300565.34"/>
    <n v="29972602740"/>
    <n v="68.239999999999995"/>
    <x v="0"/>
  </r>
  <r>
    <s v="BONOS"/>
    <x v="8"/>
    <x v="0"/>
    <s v="Comercial"/>
    <m/>
    <s v="04/12/2024 11:21:50"/>
    <s v="03/01/2030"/>
    <s v="PYG"/>
    <n v="30169863014"/>
    <n v="20000000001"/>
    <n v="20453096901.709999"/>
    <n v="30169863014"/>
    <n v="67.790000000000006"/>
    <x v="0"/>
  </r>
  <r>
    <s v="BONOS"/>
    <x v="8"/>
    <x v="0"/>
    <s v="Comercial"/>
    <m/>
    <s v="12/12/2024 15:15:57"/>
    <s v="03/01/2030"/>
    <s v="PYG"/>
    <n v="1506301373"/>
    <n v="1000000001"/>
    <n v="1022661157.11"/>
    <n v="1506301373"/>
    <n v="67.89"/>
    <x v="0"/>
  </r>
  <r>
    <s v="BONOS"/>
    <x v="8"/>
    <x v="0"/>
    <s v="Comercial"/>
    <s v="Paraguay"/>
    <s v="27/12/2024 12:45:26"/>
    <s v="03/01/2030"/>
    <s v="PYG"/>
    <n v="12067945210"/>
    <n v="8050410961"/>
    <n v="8181618379.8199997"/>
    <n v="12067945210"/>
    <n v="67.8"/>
    <x v="0"/>
  </r>
  <r>
    <s v="BONOS"/>
    <x v="8"/>
    <x v="0"/>
    <s v="Comercial"/>
    <s v="Paraguay"/>
    <s v="21/01/2025 10:14:27"/>
    <s v="07/10/2027"/>
    <s v="PYG"/>
    <n v="5042136986"/>
    <n v="4012493151"/>
    <n v="4086407911.75"/>
    <n v="5042136986"/>
    <n v="81.05"/>
    <x v="0"/>
  </r>
  <r>
    <s v="BONOS"/>
    <x v="8"/>
    <x v="0"/>
    <s v="Comercial"/>
    <s v="Paraguay"/>
    <s v="30/01/2025 14:53:15"/>
    <s v="07/10/2027"/>
    <s v="PYG"/>
    <n v="1260534252"/>
    <n v="1005465752"/>
    <n v="1021614129.97"/>
    <n v="1260534252"/>
    <n v="81.05"/>
    <x v="0"/>
  </r>
  <r>
    <s v="BONOS"/>
    <x v="8"/>
    <x v="0"/>
    <s v="Comercial"/>
    <s v="Paraguay"/>
    <s v="05/02/2025 09:03:29"/>
    <s v="04/01/2029"/>
    <s v="PYG"/>
    <n v="1019311391"/>
    <n v="741890449"/>
    <n v="756431978.13999999"/>
    <n v="1019311391"/>
    <n v="74.209999999999994"/>
    <x v="0"/>
  </r>
  <r>
    <s v="BONOS"/>
    <x v="8"/>
    <x v="0"/>
    <s v="Comercial"/>
    <s v="Paraguay"/>
    <s v="28/02/2025 09:36:04"/>
    <s v="02/01/2031"/>
    <s v="PYG"/>
    <n v="9515631175"/>
    <n v="6018257876"/>
    <n v="6110378316.8100004"/>
    <n v="9515631175"/>
    <n v="64.209999999999994"/>
    <x v="0"/>
  </r>
  <r>
    <s v="BONOS"/>
    <x v="8"/>
    <x v="0"/>
    <s v="Comercial"/>
    <s v="Paraguay"/>
    <s v="28/02/2025 09:56:17"/>
    <s v="04/01/2029"/>
    <s v="PYG"/>
    <n v="5527945210"/>
    <n v="4063643836"/>
    <n v="4119438704.1100001"/>
    <n v="5527945210"/>
    <n v="74.52"/>
    <x v="0"/>
  </r>
  <r>
    <s v="BONOS"/>
    <x v="9"/>
    <x v="0"/>
    <s v="BURSATIL"/>
    <s v="Paraguay"/>
    <s v="19/07/2023 15:27:08"/>
    <s v="03/01/2029"/>
    <s v="PYG"/>
    <n v="7025891179"/>
    <n v="3988790630"/>
    <n v="4096998796.6700001"/>
    <n v="7025891179"/>
    <n v="58.31"/>
    <x v="0"/>
  </r>
  <r>
    <s v="BONOS"/>
    <x v="9"/>
    <x v="0"/>
    <s v="BURSATIL"/>
    <s v="Paraguay"/>
    <s v="18/09/2023 15:53:41"/>
    <s v="04/10/2028"/>
    <s v="PYG"/>
    <n v="3770978182"/>
    <n v="2232754850"/>
    <n v="2246171719"/>
    <n v="3770978182"/>
    <n v="59.56"/>
    <x v="0"/>
  </r>
  <r>
    <s v="BONOS"/>
    <x v="9"/>
    <x v="0"/>
    <s v="BURSATIL"/>
    <s v="Paraguay"/>
    <s v="28/11/2023 16:06:52"/>
    <s v="04/10/2028"/>
    <s v="PYG"/>
    <n v="1698080"/>
    <n v="1023409"/>
    <n v="1035512.57"/>
    <n v="1698080"/>
    <n v="60.98"/>
    <x v="0"/>
  </r>
  <r>
    <s v="BONOS FINANCIEROS"/>
    <x v="10"/>
    <x v="0"/>
    <s v="Financiero"/>
    <s v="Paraguay"/>
    <s v="28/02/2024 12:15:58"/>
    <s v="24/08/2027"/>
    <s v="PYG"/>
    <n v="1997383565"/>
    <n v="1500390412"/>
    <n v="1549238986.8"/>
    <n v="1997383565"/>
    <n v="77.56"/>
    <x v="0"/>
  </r>
  <r>
    <s v="BONOS FINANCIEROS"/>
    <x v="10"/>
    <x v="0"/>
    <s v="Financiero"/>
    <s v="Paraguay"/>
    <s v="28/02/2024 12:20:27"/>
    <s v="24/08/2027"/>
    <s v="PYG"/>
    <n v="1997383565"/>
    <n v="1500390412"/>
    <n v="1549238986.8"/>
    <n v="1997383565"/>
    <n v="77.56"/>
    <x v="0"/>
  </r>
  <r>
    <s v="BONOS FINANCIEROS"/>
    <x v="10"/>
    <x v="0"/>
    <s v="Financiero"/>
    <s v="Paraguay"/>
    <s v="28/02/2024 12:20:29"/>
    <s v="24/08/2027"/>
    <s v="PYG"/>
    <n v="1997383565"/>
    <n v="1500390412"/>
    <n v="1549238986.8"/>
    <n v="1997383565"/>
    <n v="77.56"/>
    <x v="0"/>
  </r>
  <r>
    <s v="BONOS FINANCIEROS"/>
    <x v="10"/>
    <x v="0"/>
    <s v="Financiero"/>
    <s v="Paraguay"/>
    <s v="04/04/2024 09:56:27"/>
    <s v="26/08/2026"/>
    <s v="PYG"/>
    <n v="1228373974"/>
    <n v="1009275342"/>
    <n v="1031913398.61"/>
    <n v="1228373974"/>
    <n v="84.01"/>
    <x v="0"/>
  </r>
  <r>
    <s v="BONOS FINANCIEROS"/>
    <x v="10"/>
    <x v="0"/>
    <s v="Financiero"/>
    <s v="Paraguay"/>
    <s v="30/04/2024 15:00:27"/>
    <s v="24/08/2027"/>
    <s v="PYG"/>
    <n v="1711091918"/>
    <n v="1314962679"/>
    <n v="1332096458.99"/>
    <n v="1711091918"/>
    <n v="77.849999999999994"/>
    <x v="0"/>
  </r>
  <r>
    <s v="CDA"/>
    <x v="10"/>
    <x v="0"/>
    <s v="Financiero"/>
    <s v="Paraguay"/>
    <s v="03/05/2024 14:32:47"/>
    <s v="27/04/2027"/>
    <s v="PYG"/>
    <n v="1268767123"/>
    <n v="1000246576"/>
    <n v="1016707895.75"/>
    <n v="1268767123"/>
    <n v="80.13"/>
    <x v="0"/>
  </r>
  <r>
    <s v="CDA"/>
    <x v="10"/>
    <x v="0"/>
    <s v="Financiero"/>
    <s v="Paraguay"/>
    <s v="03/05/2024 14:34:42"/>
    <s v="27/04/2027"/>
    <s v="PYG"/>
    <n v="1268767123"/>
    <n v="1000246576"/>
    <n v="1016707895.75"/>
    <n v="1268767123"/>
    <n v="80.13"/>
    <x v="0"/>
  </r>
  <r>
    <s v="CDA"/>
    <x v="10"/>
    <x v="0"/>
    <s v="Financiero"/>
    <s v="Paraguay"/>
    <s v="03/05/2024 14:34:43"/>
    <s v="27/04/2027"/>
    <s v="PYG"/>
    <n v="1268767123"/>
    <n v="1000246576"/>
    <n v="1016707895.75"/>
    <n v="1268767123"/>
    <n v="80.13"/>
    <x v="0"/>
  </r>
  <r>
    <s v="CDA"/>
    <x v="10"/>
    <x v="0"/>
    <s v="Financiero"/>
    <s v="Paraguay"/>
    <s v="03/05/2024 14:34:44"/>
    <s v="27/04/2027"/>
    <s v="PYG"/>
    <n v="1268767123"/>
    <n v="1000246576"/>
    <n v="1016707895.75"/>
    <n v="1268767123"/>
    <n v="80.13"/>
    <x v="0"/>
  </r>
  <r>
    <s v="CDA"/>
    <x v="10"/>
    <x v="0"/>
    <s v="Financiero"/>
    <s v="Paraguay"/>
    <s v="03/05/2024 14:34:45"/>
    <s v="27/04/2027"/>
    <s v="PYG"/>
    <n v="1268767123"/>
    <n v="1000246576"/>
    <n v="1016707895.75"/>
    <n v="1268767123"/>
    <n v="80.13"/>
    <x v="0"/>
  </r>
  <r>
    <s v="CDA"/>
    <x v="10"/>
    <x v="0"/>
    <s v="Financiero"/>
    <s v="Paraguay"/>
    <s v="24/05/2024 09:14:28"/>
    <s v="24/05/2027"/>
    <s v="PYG"/>
    <n v="1273249315"/>
    <n v="1000243839"/>
    <n v="1011480344.16"/>
    <n v="1273249315"/>
    <n v="79.44"/>
    <x v="0"/>
  </r>
  <r>
    <s v="CDA"/>
    <x v="10"/>
    <x v="0"/>
    <s v="Financiero"/>
    <s v="Paraguay"/>
    <s v="24/05/2024 09:21:50"/>
    <s v="24/05/2027"/>
    <s v="PYG"/>
    <n v="1273249315"/>
    <n v="1000243839"/>
    <n v="1011480344.16"/>
    <n v="1273249315"/>
    <n v="79.44"/>
    <x v="0"/>
  </r>
  <r>
    <s v="CDA"/>
    <x v="10"/>
    <x v="0"/>
    <s v="Financiero"/>
    <s v="Paraguay"/>
    <s v="24/05/2024 09:21:51"/>
    <s v="24/05/2027"/>
    <s v="PYG"/>
    <n v="1273249315"/>
    <n v="1000243839"/>
    <n v="1011480344.16"/>
    <n v="1273249315"/>
    <n v="79.44"/>
    <x v="0"/>
  </r>
  <r>
    <s v="CDA"/>
    <x v="10"/>
    <x v="0"/>
    <s v="Financiero"/>
    <s v="Paraguay"/>
    <s v="24/05/2024 09:21:53"/>
    <s v="24/05/2027"/>
    <s v="PYG"/>
    <n v="1273249315"/>
    <n v="1000243839"/>
    <n v="1011480344.16"/>
    <n v="1273249315"/>
    <n v="79.44"/>
    <x v="0"/>
  </r>
  <r>
    <s v="CDA"/>
    <x v="10"/>
    <x v="0"/>
    <s v="Financiero"/>
    <s v="Paraguay"/>
    <s v="24/05/2024 09:21:54"/>
    <s v="24/05/2027"/>
    <s v="PYG"/>
    <n v="1273249315"/>
    <n v="1000243839"/>
    <n v="1011480344.16"/>
    <n v="1273249315"/>
    <n v="79.44"/>
    <x v="0"/>
  </r>
  <r>
    <s v="CDA"/>
    <x v="10"/>
    <x v="0"/>
    <s v="Financiero"/>
    <s v="Paraguay"/>
    <s v="24/05/2024 09:21:56"/>
    <s v="24/05/2027"/>
    <s v="PYG"/>
    <n v="1273249315"/>
    <n v="1000243839"/>
    <n v="1011480344.16"/>
    <n v="1273249315"/>
    <n v="79.44"/>
    <x v="0"/>
  </r>
  <r>
    <s v="CDA"/>
    <x v="10"/>
    <x v="0"/>
    <s v="Financiero"/>
    <s v="Paraguay"/>
    <s v="24/05/2024 09:21:57"/>
    <s v="24/05/2027"/>
    <s v="PYG"/>
    <n v="1273249315"/>
    <n v="1000243839"/>
    <n v="1011480344.16"/>
    <n v="1273249315"/>
    <n v="79.44"/>
    <x v="0"/>
  </r>
  <r>
    <s v="CDA"/>
    <x v="10"/>
    <x v="0"/>
    <s v="Financiero"/>
    <s v="Paraguay"/>
    <s v="24/05/2024 09:21:58"/>
    <s v="24/05/2027"/>
    <s v="PYG"/>
    <n v="1273249315"/>
    <n v="1000243839"/>
    <n v="1011480344.16"/>
    <n v="1273249315"/>
    <n v="79.44"/>
    <x v="0"/>
  </r>
  <r>
    <s v="CDA"/>
    <x v="10"/>
    <x v="0"/>
    <s v="Financiero"/>
    <s v="Paraguay"/>
    <s v="24/05/2024 09:21:59"/>
    <s v="24/05/2027"/>
    <s v="PYG"/>
    <n v="1273249315"/>
    <n v="1000243839"/>
    <n v="1011480344.16"/>
    <n v="1273249315"/>
    <n v="79.44"/>
    <x v="0"/>
  </r>
  <r>
    <s v="CDA"/>
    <x v="10"/>
    <x v="0"/>
    <s v="Financiero"/>
    <s v="Paraguay"/>
    <s v="24/05/2024 09:22:00"/>
    <s v="24/05/2027"/>
    <s v="PYG"/>
    <n v="1273249315"/>
    <n v="1000243839"/>
    <n v="1011480344.16"/>
    <n v="1273249315"/>
    <n v="79.44"/>
    <x v="0"/>
  </r>
  <r>
    <s v="CDA"/>
    <x v="10"/>
    <x v="0"/>
    <s v="Financiero"/>
    <s v="Paraguay"/>
    <s v="24/05/2024 09:27:30"/>
    <s v="24/05/2027"/>
    <s v="PYG"/>
    <n v="254649863"/>
    <n v="200048768"/>
    <n v="202296070.55000001"/>
    <n v="254649863"/>
    <n v="79.44"/>
    <x v="0"/>
  </r>
  <r>
    <s v="CDA"/>
    <x v="10"/>
    <x v="0"/>
    <s v="Financiero"/>
    <s v="Paraguay"/>
    <s v="24/05/2024 09:27:31"/>
    <s v="24/05/2027"/>
    <s v="PYG"/>
    <n v="254649863"/>
    <n v="200048768"/>
    <n v="202296070.55000001"/>
    <n v="254649863"/>
    <n v="79.44"/>
    <x v="0"/>
  </r>
  <r>
    <s v="CDA"/>
    <x v="10"/>
    <x v="0"/>
    <s v="Financiero"/>
    <s v="Paraguay"/>
    <s v="24/05/2024 09:27:32"/>
    <s v="24/05/2027"/>
    <s v="PYG"/>
    <n v="254649863"/>
    <n v="200048768"/>
    <n v="202296070.55000001"/>
    <n v="254649863"/>
    <n v="79.44"/>
    <x v="0"/>
  </r>
  <r>
    <s v="CDA"/>
    <x v="10"/>
    <x v="0"/>
    <s v="Financiero"/>
    <s v="Paraguay"/>
    <s v="24/05/2024 09:27:33"/>
    <s v="24/05/2027"/>
    <s v="PYG"/>
    <n v="254649863"/>
    <n v="200048768"/>
    <n v="202296070.55000001"/>
    <n v="254649863"/>
    <n v="79.44"/>
    <x v="0"/>
  </r>
  <r>
    <s v="CDA"/>
    <x v="10"/>
    <x v="0"/>
    <s v="Financiero"/>
    <s v="Paraguay"/>
    <s v="24/05/2024 09:27:34"/>
    <s v="24/05/2027"/>
    <s v="PYG"/>
    <n v="254649863"/>
    <n v="200048768"/>
    <n v="202296070.55000001"/>
    <n v="254649863"/>
    <n v="79.44"/>
    <x v="0"/>
  </r>
  <r>
    <s v="CDA"/>
    <x v="10"/>
    <x v="0"/>
    <s v="Financiero"/>
    <s v="Paraguay"/>
    <s v="24/05/2024 09:27:35"/>
    <s v="24/05/2027"/>
    <s v="PYG"/>
    <n v="254649863"/>
    <n v="200048768"/>
    <n v="202296070.55000001"/>
    <n v="254649863"/>
    <n v="79.44"/>
    <x v="0"/>
  </r>
  <r>
    <s v="CDA"/>
    <x v="10"/>
    <x v="0"/>
    <s v="Financiero"/>
    <s v="Paraguay"/>
    <s v="24/05/2024 09:27:36"/>
    <s v="24/05/2027"/>
    <s v="PYG"/>
    <n v="254649863"/>
    <n v="200048768"/>
    <n v="202296070.55000001"/>
    <n v="254649863"/>
    <n v="79.44"/>
    <x v="0"/>
  </r>
  <r>
    <s v="CDA"/>
    <x v="10"/>
    <x v="0"/>
    <s v="Financiero"/>
    <s v="Paraguay"/>
    <s v="24/05/2024 09:27:37"/>
    <s v="24/05/2027"/>
    <s v="PYG"/>
    <n v="254649863"/>
    <n v="200048768"/>
    <n v="202296070.55000001"/>
    <n v="254649863"/>
    <n v="79.44"/>
    <x v="0"/>
  </r>
  <r>
    <s v="CDA"/>
    <x v="10"/>
    <x v="0"/>
    <s v="Financiero"/>
    <s v="Paraguay"/>
    <s v="24/05/2024 09:27:38"/>
    <s v="24/05/2027"/>
    <s v="PYG"/>
    <n v="254649863"/>
    <n v="200048768"/>
    <n v="202296070.55000001"/>
    <n v="254649863"/>
    <n v="79.44"/>
    <x v="0"/>
  </r>
  <r>
    <s v="CDA"/>
    <x v="10"/>
    <x v="0"/>
    <s v="Financiero"/>
    <s v="Paraguay"/>
    <s v="24/05/2024 09:27:40"/>
    <s v="24/05/2027"/>
    <s v="PYG"/>
    <n v="254649863"/>
    <n v="200048768"/>
    <n v="202296070.55000001"/>
    <n v="254649863"/>
    <n v="79.44"/>
    <x v="0"/>
  </r>
  <r>
    <s v="CDA"/>
    <x v="10"/>
    <x v="0"/>
    <s v="Financiero"/>
    <s v="Paraguay"/>
    <s v="13/06/2024 16:53:56"/>
    <s v="14/06/2027"/>
    <s v="PYG"/>
    <n v="1270246575"/>
    <n v="1000000000"/>
    <n v="1006336833.46"/>
    <n v="1270246575"/>
    <n v="79.22"/>
    <x v="0"/>
  </r>
  <r>
    <s v="CDA"/>
    <x v="10"/>
    <x v="0"/>
    <s v="Financiero"/>
    <s v="Paraguay"/>
    <s v="13/06/2024 17:02:46"/>
    <s v="14/06/2027"/>
    <s v="PYG"/>
    <n v="1270246575"/>
    <n v="1000000000"/>
    <n v="1006336833.46"/>
    <n v="1270246575"/>
    <n v="79.22"/>
    <x v="0"/>
  </r>
  <r>
    <s v="CDA"/>
    <x v="10"/>
    <x v="0"/>
    <s v="Financiero"/>
    <s v="Paraguay"/>
    <s v="13/06/2024 17:02:48"/>
    <s v="14/06/2027"/>
    <s v="PYG"/>
    <n v="1270246575"/>
    <n v="1000000000"/>
    <n v="1006336833.46"/>
    <n v="1270246575"/>
    <n v="79.22"/>
    <x v="0"/>
  </r>
  <r>
    <s v="CDA"/>
    <x v="10"/>
    <x v="0"/>
    <s v="Financiero"/>
    <s v="Paraguay"/>
    <s v="13/06/2024 17:02:49"/>
    <s v="14/06/2027"/>
    <s v="PYG"/>
    <n v="1270246575"/>
    <n v="1000000000"/>
    <n v="1006336833.46"/>
    <n v="1270246575"/>
    <n v="79.22"/>
    <x v="0"/>
  </r>
  <r>
    <s v="CDA"/>
    <x v="10"/>
    <x v="0"/>
    <s v="Financiero"/>
    <s v="Paraguay"/>
    <s v="13/06/2024 17:02:51"/>
    <s v="14/06/2027"/>
    <s v="PYG"/>
    <n v="1270246575"/>
    <n v="1000000000"/>
    <n v="1006336833.46"/>
    <n v="1270246575"/>
    <n v="79.22"/>
    <x v="0"/>
  </r>
  <r>
    <s v="CDA"/>
    <x v="10"/>
    <x v="0"/>
    <s v="Financiero"/>
    <s v="Paraguay"/>
    <s v="14/06/2024 16:51:47"/>
    <s v="13/06/2028"/>
    <s v="PYG"/>
    <n v="1356000000"/>
    <n v="1000000001"/>
    <n v="1005582377.3099999"/>
    <n v="1356000000"/>
    <n v="74.16"/>
    <x v="0"/>
  </r>
  <r>
    <s v="CDA"/>
    <x v="10"/>
    <x v="0"/>
    <s v="Financiero"/>
    <s v="Paraguay"/>
    <s v="14/06/2024 17:00:22"/>
    <s v="13/06/2028"/>
    <s v="PYG"/>
    <n v="1356000000"/>
    <n v="1000000001"/>
    <n v="1005582377.3099999"/>
    <n v="1356000000"/>
    <n v="74.16"/>
    <x v="0"/>
  </r>
  <r>
    <s v="CDA"/>
    <x v="10"/>
    <x v="0"/>
    <s v="Financiero"/>
    <s v="Paraguay"/>
    <s v="14/06/2024 17:07:44"/>
    <s v="13/06/2028"/>
    <s v="PYG"/>
    <n v="1356000000"/>
    <n v="1000000001"/>
    <n v="1005582377.3099999"/>
    <n v="1356000000"/>
    <n v="74.16"/>
    <x v="0"/>
  </r>
  <r>
    <s v="CDA"/>
    <x v="10"/>
    <x v="0"/>
    <s v="Financiero"/>
    <s v="Paraguay"/>
    <s v="14/06/2024 17:07:47"/>
    <s v="13/06/2028"/>
    <s v="PYG"/>
    <n v="1356000000"/>
    <n v="1000000001"/>
    <n v="1005582377.3099999"/>
    <n v="1356000000"/>
    <n v="74.16"/>
    <x v="0"/>
  </r>
  <r>
    <s v="CDA"/>
    <x v="10"/>
    <x v="0"/>
    <s v="Financiero"/>
    <s v="Paraguay"/>
    <s v="14/06/2024 17:07:48"/>
    <s v="13/06/2028"/>
    <s v="PYG"/>
    <n v="1356000000"/>
    <n v="1000000001"/>
    <n v="1005582377.3099999"/>
    <n v="1356000000"/>
    <n v="74.16"/>
    <x v="0"/>
  </r>
  <r>
    <s v="CDA"/>
    <x v="10"/>
    <x v="0"/>
    <s v="Financiero"/>
    <s v="Paraguay"/>
    <s v="14/06/2024 17:07:52"/>
    <s v="13/06/2028"/>
    <s v="PYG"/>
    <n v="1356000000"/>
    <n v="1000000001"/>
    <n v="1005582377.3099999"/>
    <n v="1356000000"/>
    <n v="74.16"/>
    <x v="0"/>
  </r>
  <r>
    <s v="CDA"/>
    <x v="10"/>
    <x v="0"/>
    <s v="Financiero"/>
    <s v="Paraguay"/>
    <s v="14/06/2024 17:07:53"/>
    <s v="13/06/2028"/>
    <s v="PYG"/>
    <n v="1356000000"/>
    <n v="1000000001"/>
    <n v="1005582377.3099999"/>
    <n v="1356000000"/>
    <n v="74.16"/>
    <x v="0"/>
  </r>
  <r>
    <s v="CDA"/>
    <x v="10"/>
    <x v="0"/>
    <s v="Financiero"/>
    <s v="Paraguay"/>
    <s v="14/06/2024 17:07:54"/>
    <s v="13/06/2028"/>
    <s v="PYG"/>
    <n v="1356000000"/>
    <n v="1000000001"/>
    <n v="1005582377.3099999"/>
    <n v="1356000000"/>
    <n v="74.16"/>
    <x v="0"/>
  </r>
  <r>
    <s v="CDA"/>
    <x v="10"/>
    <x v="0"/>
    <s v="Financiero"/>
    <s v="Paraguay"/>
    <s v="14/06/2024 17:07:55"/>
    <s v="13/06/2028"/>
    <s v="PYG"/>
    <n v="1356000000"/>
    <n v="1000000001"/>
    <n v="1005582377.3099999"/>
    <n v="1356000000"/>
    <n v="74.16"/>
    <x v="0"/>
  </r>
  <r>
    <s v="CDA"/>
    <x v="10"/>
    <x v="0"/>
    <s v="Financiero"/>
    <s v="Paraguay"/>
    <s v="14/06/2024 17:08:01"/>
    <s v="13/06/2028"/>
    <s v="PYG"/>
    <n v="1356000000"/>
    <n v="1000000001"/>
    <n v="1005582377.3099999"/>
    <n v="1356000000"/>
    <n v="74.16"/>
    <x v="0"/>
  </r>
  <r>
    <s v="CDA"/>
    <x v="10"/>
    <x v="0"/>
    <s v="Financiero"/>
    <s v="Paraguay"/>
    <s v="23/08/2024 11:53:32"/>
    <s v="05/04/2027"/>
    <s v="PYG"/>
    <n v="187245206"/>
    <n v="151923471"/>
    <n v="150263670.19"/>
    <n v="187245206"/>
    <n v="80.25"/>
    <x v="0"/>
  </r>
  <r>
    <s v="BONOS FINANCIEROS"/>
    <x v="10"/>
    <x v="0"/>
    <s v="Financiero"/>
    <s v="Paraguay"/>
    <s v="06/09/2024 13:05:52"/>
    <s v="26/08/2026"/>
    <s v="PYG"/>
    <n v="1183000001"/>
    <n v="1011607533"/>
    <n v="1034992494.63"/>
    <n v="1183000001"/>
    <n v="87.49"/>
    <x v="0"/>
  </r>
  <r>
    <s v="BONOS FINANCIEROS"/>
    <x v="10"/>
    <x v="0"/>
    <s v="Financiero"/>
    <s v="Paraguay"/>
    <s v="24/07/2025 11:33:28"/>
    <s v="26/08/2026"/>
    <s v="PYG"/>
    <n v="864405261"/>
    <n v="793482703"/>
    <n v="787282916.07000005"/>
    <n v="864405261"/>
    <n v="91.08"/>
    <x v="0"/>
  </r>
  <r>
    <s v="CDA"/>
    <x v="10"/>
    <x v="0"/>
    <s v="Financiero"/>
    <s v="Paraguay"/>
    <s v="11/09/2025 10:32:16"/>
    <s v="26/04/2027"/>
    <s v="PYG"/>
    <n v="1158054795"/>
    <n v="1012012974"/>
    <n v="1017204860.47"/>
    <n v="1158054795"/>
    <n v="87.84"/>
    <x v="0"/>
  </r>
  <r>
    <s v="CDA"/>
    <x v="10"/>
    <x v="0"/>
    <s v="Financiero"/>
    <s v="Paraguay"/>
    <s v="11/09/2025 10:34:46"/>
    <s v="26/04/2027"/>
    <s v="PYG"/>
    <n v="1158054795"/>
    <n v="1012012974"/>
    <n v="1017204860.47"/>
    <n v="1158054795"/>
    <n v="87.84"/>
    <x v="0"/>
  </r>
  <r>
    <s v="CDA"/>
    <x v="10"/>
    <x v="0"/>
    <s v="Financiero"/>
    <s v="Paraguay"/>
    <s v="11/09/2025 10:34:47"/>
    <s v="26/04/2027"/>
    <s v="PYG"/>
    <n v="1158054795"/>
    <n v="1012012974"/>
    <n v="1017204860.47"/>
    <n v="1158054795"/>
    <n v="87.84"/>
    <x v="0"/>
  </r>
  <r>
    <s v="CDA"/>
    <x v="10"/>
    <x v="0"/>
    <s v="Financiero"/>
    <s v="Paraguay"/>
    <s v="11/09/2025 10:34:48"/>
    <s v="26/04/2027"/>
    <s v="PYG"/>
    <n v="1158054795"/>
    <n v="1012012974"/>
    <n v="1017204860.47"/>
    <n v="1158054795"/>
    <n v="87.84"/>
    <x v="0"/>
  </r>
  <r>
    <s v="CDA"/>
    <x v="10"/>
    <x v="0"/>
    <s v="Financiero"/>
    <s v="Paraguay"/>
    <s v="11/09/2025 10:34:49"/>
    <s v="26/04/2027"/>
    <s v="PYG"/>
    <n v="1158054795"/>
    <n v="1012012974"/>
    <n v="1017204860.47"/>
    <n v="1158054795"/>
    <n v="87.84"/>
    <x v="0"/>
  </r>
  <r>
    <s v="CDA"/>
    <x v="10"/>
    <x v="0"/>
    <s v="Financiero"/>
    <s v="Paraguay"/>
    <s v="23/12/2025 13:40:27"/>
    <s v="22/02/2027"/>
    <s v="PYG"/>
    <n v="122639452"/>
    <n v="108108502"/>
    <n v="108377485.15000001"/>
    <n v="122639452"/>
    <n v="88.37"/>
    <x v="0"/>
  </r>
  <r>
    <s v="BONOS SUBORDINADOS"/>
    <x v="11"/>
    <x v="0"/>
    <s v="Financiero"/>
    <s v="Paraguay"/>
    <s v="03/05/2022 13:47:32"/>
    <s v="24/04/2029"/>
    <s v="PYG"/>
    <n v="8315890410"/>
    <n v="5000000000"/>
    <n v="5082040971.3999996"/>
    <n v="8315890410"/>
    <n v="61.11"/>
    <x v="0"/>
  </r>
  <r>
    <s v="BONOS SUBORDINADOS"/>
    <x v="11"/>
    <x v="0"/>
    <s v="Financiero"/>
    <s v="Paraguay"/>
    <s v="12/07/2022 14:57:53"/>
    <s v="24/04/2029"/>
    <s v="PYG"/>
    <n v="2710980278"/>
    <n v="1659697259"/>
    <n v="1656984601.1300001"/>
    <n v="2710980278"/>
    <n v="61.12"/>
    <x v="0"/>
  </r>
  <r>
    <s v="BONOS SUBORDINADOS"/>
    <x v="11"/>
    <x v="0"/>
    <s v="Financiero"/>
    <s v="Paraguay"/>
    <s v="30/10/2023 15:46:10"/>
    <s v="16/05/2028"/>
    <s v="PYG"/>
    <n v="4616383560"/>
    <n v="3415726026"/>
    <n v="3330794268.1599998"/>
    <n v="4616383560"/>
    <n v="72.150000000000006"/>
    <x v="0"/>
  </r>
  <r>
    <s v="BONOS SUBORDINADOS"/>
    <x v="11"/>
    <x v="0"/>
    <s v="Financiero"/>
    <s v="Paraguay"/>
    <s v="05/01/2024 11:46:55"/>
    <s v="19/12/2031"/>
    <s v="PYG"/>
    <n v="3755780819"/>
    <n v="2004821915"/>
    <n v="2004796118.3099999"/>
    <n v="3755780819"/>
    <n v="53.38"/>
    <x v="0"/>
  </r>
  <r>
    <s v="BONOS SUBORDINADOS"/>
    <x v="11"/>
    <x v="0"/>
    <s v="Financiero"/>
    <s v="Paraguay"/>
    <s v="19/01/2024 12:53:17"/>
    <s v="19/12/2031"/>
    <s v="PYG"/>
    <n v="3755780819"/>
    <n v="2013260275"/>
    <n v="2004859439.4400001"/>
    <n v="3755780819"/>
    <n v="53.38"/>
    <x v="0"/>
  </r>
  <r>
    <s v="BONOS SUBORDINADOS"/>
    <x v="11"/>
    <x v="0"/>
    <s v="Financiero"/>
    <s v="Paraguay"/>
    <s v="21/02/2024 12:10:48"/>
    <s v="21/01/2031"/>
    <s v="PYG"/>
    <n v="10188493148"/>
    <n v="6036164383"/>
    <n v="6105088144.1499996"/>
    <n v="10188493148"/>
    <n v="59.92"/>
    <x v="0"/>
  </r>
  <r>
    <s v="CDA"/>
    <x v="11"/>
    <x v="0"/>
    <s v="Financiero"/>
    <s v="Paraguay"/>
    <s v="21/06/2024 16:47:24"/>
    <s v="20/04/2026"/>
    <s v="PYG"/>
    <n v="193830136"/>
    <n v="163084736"/>
    <n v="163917521.11000001"/>
    <n v="193830136"/>
    <n v="84.57"/>
    <x v="0"/>
  </r>
  <r>
    <s v="BONOS SUBORDINADOS"/>
    <x v="11"/>
    <x v="0"/>
    <s v="Financiero"/>
    <s v="Paraguay"/>
    <s v="25/06/2024 09:56:57"/>
    <s v="17/06/2031"/>
    <s v="PYG"/>
    <n v="24424109576"/>
    <n v="15000000001"/>
    <n v="15029290521.469999"/>
    <n v="24424109576"/>
    <n v="61.53"/>
    <x v="0"/>
  </r>
  <r>
    <s v="BONOS SUBORDINADOS"/>
    <x v="11"/>
    <x v="0"/>
    <s v="Financiero"/>
    <s v="Paraguay"/>
    <s v="25/06/2024 10:05:43"/>
    <s v="15/06/2032"/>
    <s v="PYG"/>
    <n v="24331616448"/>
    <n v="13999999997"/>
    <n v="14028089370.139999"/>
    <n v="24331616448"/>
    <n v="57.65"/>
    <x v="0"/>
  </r>
  <r>
    <s v="CDA"/>
    <x v="11"/>
    <x v="0"/>
    <s v="Financiero"/>
    <s v="Paraguay"/>
    <s v="29/10/2024 09:06:11"/>
    <s v="22/06/2026"/>
    <s v="PYG"/>
    <n v="240328768"/>
    <n v="207232826"/>
    <n v="210937681.81"/>
    <n v="240328768"/>
    <n v="87.77"/>
    <x v="0"/>
  </r>
  <r>
    <s v="BONOS SUBORDINADOS"/>
    <x v="11"/>
    <x v="0"/>
    <s v="Financiero"/>
    <s v="Paraguay"/>
    <s v="24/07/2025 11:38:38"/>
    <s v="16/05/2028"/>
    <s v="PYG"/>
    <n v="123934246"/>
    <n v="101424659"/>
    <n v="100943781.08"/>
    <n v="123934246"/>
    <n v="81.45"/>
    <x v="0"/>
  </r>
  <r>
    <s v="BONOS SUBORDINADOS"/>
    <x v="11"/>
    <x v="0"/>
    <s v="Financiero"/>
    <s v="Paraguay"/>
    <s v="24/07/2025 11:45:24"/>
    <s v="24/04/2029"/>
    <s v="PYG"/>
    <n v="151685480"/>
    <n v="115306456"/>
    <n v="114388822.17"/>
    <n v="151685480"/>
    <n v="75.41"/>
    <x v="0"/>
  </r>
  <r>
    <s v="BONOS"/>
    <x v="12"/>
    <x v="0"/>
    <s v="Financiero"/>
    <s v="Paraguay"/>
    <s v="17/10/2023 15:32:36"/>
    <s v="06/04/2028"/>
    <s v="PYG"/>
    <n v="5188187670"/>
    <n v="3305763700"/>
    <n v="3395594099.8400002"/>
    <n v="5188187670"/>
    <n v="65.45"/>
    <x v="0"/>
  </r>
  <r>
    <s v="BONOS"/>
    <x v="12"/>
    <x v="0"/>
    <s v="Financiero"/>
    <s v="Paraguay"/>
    <s v="24/10/2023 12:55:19"/>
    <s v="31/08/2027"/>
    <s v="PYG"/>
    <n v="11510352"/>
    <n v="8118137"/>
    <n v="8069629.8099999996"/>
    <n v="11510352"/>
    <n v="70.11"/>
    <x v="0"/>
  </r>
  <r>
    <s v="BONOS"/>
    <x v="12"/>
    <x v="0"/>
    <s v="Financiero"/>
    <s v="Paraguay"/>
    <s v="07/11/2023 12:40:00"/>
    <s v="06/04/2028"/>
    <s v="PYG"/>
    <n v="4716534252"/>
    <n v="3027246575"/>
    <n v="3087036005.8699999"/>
    <n v="4716534252"/>
    <n v="65.45"/>
    <x v="0"/>
  </r>
  <r>
    <s v="BONOS"/>
    <x v="12"/>
    <x v="0"/>
    <s v="Financiero"/>
    <s v="Paraguay"/>
    <s v="04/01/2024 12:54:39"/>
    <s v="31/08/2027"/>
    <s v="PYG"/>
    <n v="22581925"/>
    <n v="16144658"/>
    <n v="16139210.49"/>
    <n v="22581925"/>
    <n v="71.47"/>
    <x v="0"/>
  </r>
  <r>
    <s v="BONOS"/>
    <x v="12"/>
    <x v="0"/>
    <s v="Financiero"/>
    <s v="Paraguay"/>
    <s v="11/01/2024 15:22:03"/>
    <s v="23/03/2026"/>
    <s v="PYG"/>
    <n v="50346849"/>
    <n v="40239438"/>
    <n v="40100579.420000002"/>
    <n v="50346849"/>
    <n v="79.650000000000006"/>
    <x v="0"/>
  </r>
  <r>
    <s v="BONOS"/>
    <x v="12"/>
    <x v="0"/>
    <s v="Financiero"/>
    <s v="Paraguay"/>
    <s v="18/03/2024 15:42:18"/>
    <s v="06/04/2028"/>
    <s v="PYG"/>
    <n v="73938736"/>
    <n v="49123394"/>
    <n v="49392629.979999997"/>
    <n v="73938736"/>
    <n v="66.8"/>
    <x v="0"/>
  </r>
  <r>
    <s v="BONOS"/>
    <x v="12"/>
    <x v="0"/>
    <s v="Financiero"/>
    <s v="Paraguay"/>
    <s v="03/07/2024 13:09:13"/>
    <s v="16/03/2027"/>
    <s v="PYG"/>
    <n v="1322239731"/>
    <n v="1004828765"/>
    <n v="1004798890.52"/>
    <n v="1322239731"/>
    <n v="75.989999999999995"/>
    <x v="0"/>
  </r>
  <r>
    <s v="BONOS"/>
    <x v="12"/>
    <x v="0"/>
    <s v="Financiero"/>
    <s v="Paraguay"/>
    <s v="03/07/2024 13:09:14"/>
    <s v="16/03/2027"/>
    <s v="PYG"/>
    <n v="1322239731"/>
    <n v="1004828765"/>
    <n v="1004798890.52"/>
    <n v="1322239731"/>
    <n v="75.989999999999995"/>
    <x v="0"/>
  </r>
  <r>
    <s v="BONOS"/>
    <x v="12"/>
    <x v="0"/>
    <s v="Financiero"/>
    <s v="Paraguay"/>
    <s v="03/07/2024 13:09:15"/>
    <s v="16/03/2027"/>
    <s v="PYG"/>
    <n v="1322239731"/>
    <n v="1004828765"/>
    <n v="1004798890.52"/>
    <n v="1322239731"/>
    <n v="75.989999999999995"/>
    <x v="0"/>
  </r>
  <r>
    <s v="BONOS"/>
    <x v="12"/>
    <x v="0"/>
    <s v="Financiero"/>
    <s v="Paraguay"/>
    <s v="03/07/2024 13:09:16"/>
    <s v="16/03/2027"/>
    <s v="PYG"/>
    <n v="1322239731"/>
    <n v="1004828765"/>
    <n v="1004798890.52"/>
    <n v="1322239731"/>
    <n v="75.989999999999995"/>
    <x v="0"/>
  </r>
  <r>
    <s v="BONOS"/>
    <x v="12"/>
    <x v="0"/>
    <s v="Financiero"/>
    <s v="Paraguay"/>
    <s v="03/07/2024 13:09:17"/>
    <s v="16/03/2027"/>
    <s v="PYG"/>
    <n v="1322239731"/>
    <n v="1004828765"/>
    <n v="1004798890.52"/>
    <n v="1322239731"/>
    <n v="75.989999999999995"/>
    <x v="0"/>
  </r>
  <r>
    <s v="BONOS"/>
    <x v="12"/>
    <x v="0"/>
    <s v="Financiero"/>
    <s v="Paraguay"/>
    <s v="03/07/2024 13:09:22"/>
    <s v="16/03/2027"/>
    <s v="PYG"/>
    <n v="1322239731"/>
    <n v="1004828765"/>
    <n v="1004798890.52"/>
    <n v="1322239731"/>
    <n v="75.989999999999995"/>
    <x v="0"/>
  </r>
  <r>
    <s v="BONOS"/>
    <x v="12"/>
    <x v="0"/>
    <s v="Financiero"/>
    <s v="Paraguay"/>
    <s v="17/07/2024 12:16:40"/>
    <s v="31/08/2027"/>
    <s v="PYG"/>
    <n v="1356520554"/>
    <n v="1012958905"/>
    <n v="1008712496.62"/>
    <n v="1356520554"/>
    <n v="74.36"/>
    <x v="0"/>
  </r>
  <r>
    <s v="BONOS"/>
    <x v="12"/>
    <x v="0"/>
    <s v="Financiero"/>
    <s v="Paraguay"/>
    <s v="17/07/2024 12:16:41"/>
    <s v="31/08/2027"/>
    <s v="PYG"/>
    <n v="1356520554"/>
    <n v="1012958905"/>
    <n v="1008712496.62"/>
    <n v="1356520554"/>
    <n v="74.36"/>
    <x v="0"/>
  </r>
  <r>
    <s v="BONOS"/>
    <x v="12"/>
    <x v="0"/>
    <s v="Financiero"/>
    <s v="Paraguay"/>
    <s v="17/07/2024 12:16:42"/>
    <s v="31/08/2027"/>
    <s v="PYG"/>
    <n v="1356520554"/>
    <n v="1012958905"/>
    <n v="1008712496.62"/>
    <n v="1356520554"/>
    <n v="74.36"/>
    <x v="0"/>
  </r>
  <r>
    <s v="BONOS"/>
    <x v="12"/>
    <x v="0"/>
    <s v="Financiero"/>
    <s v="Paraguay"/>
    <s v="17/07/2024 12:16:43"/>
    <s v="31/08/2027"/>
    <s v="PYG"/>
    <n v="1356520554"/>
    <n v="1012958905"/>
    <n v="1008712496.62"/>
    <n v="1356520554"/>
    <n v="74.36"/>
    <x v="0"/>
  </r>
  <r>
    <s v="BONOS"/>
    <x v="12"/>
    <x v="0"/>
    <s v="Financiero"/>
    <s v="Paraguay"/>
    <s v="17/07/2024 12:16:44"/>
    <s v="31/08/2027"/>
    <s v="PYG"/>
    <n v="1356520554"/>
    <n v="1012958905"/>
    <n v="1008712496.62"/>
    <n v="1356520554"/>
    <n v="74.36"/>
    <x v="0"/>
  </r>
  <r>
    <s v="BONOS"/>
    <x v="12"/>
    <x v="0"/>
    <s v="Financiero"/>
    <s v="Paraguay"/>
    <s v="17/07/2024 12:16:45"/>
    <s v="31/08/2027"/>
    <s v="PYG"/>
    <n v="1356520554"/>
    <n v="1012958905"/>
    <n v="1008712496.62"/>
    <n v="1356520554"/>
    <n v="74.36"/>
    <x v="0"/>
  </r>
  <r>
    <s v="BONOS"/>
    <x v="12"/>
    <x v="0"/>
    <s v="Financiero"/>
    <s v="Paraguay"/>
    <s v="17/07/2024 12:16:46"/>
    <s v="31/08/2027"/>
    <s v="PYG"/>
    <n v="1356520554"/>
    <n v="1012958905"/>
    <n v="1008712496.62"/>
    <n v="1356520554"/>
    <n v="74.36"/>
    <x v="0"/>
  </r>
  <r>
    <s v="BONOS"/>
    <x v="12"/>
    <x v="0"/>
    <s v="Financiero"/>
    <s v="Paraguay"/>
    <s v="17/07/2024 12:16:47"/>
    <s v="31/08/2027"/>
    <s v="PYG"/>
    <n v="1356520554"/>
    <n v="1012958905"/>
    <n v="1008712496.62"/>
    <n v="1356520554"/>
    <n v="74.36"/>
    <x v="0"/>
  </r>
  <r>
    <s v="BONOS"/>
    <x v="12"/>
    <x v="0"/>
    <s v="Financiero"/>
    <s v="Paraguay"/>
    <s v="17/07/2024 12:16:49"/>
    <s v="31/08/2027"/>
    <s v="PYG"/>
    <n v="1356520554"/>
    <n v="1012958905"/>
    <n v="1008712496.62"/>
    <n v="1356520554"/>
    <n v="74.36"/>
    <x v="0"/>
  </r>
  <r>
    <s v="BONOS"/>
    <x v="12"/>
    <x v="0"/>
    <s v="Financiero"/>
    <s v="Paraguay"/>
    <s v="17/09/2024 13:13:27"/>
    <s v="31/08/2027"/>
    <s v="PYG"/>
    <n v="1329095896"/>
    <n v="1004219180"/>
    <n v="1008688350.08"/>
    <n v="1329095896"/>
    <n v="75.89"/>
    <x v="0"/>
  </r>
  <r>
    <s v="BONOS"/>
    <x v="12"/>
    <x v="0"/>
    <s v="Financiero"/>
    <s v="Paraguay"/>
    <s v="27/11/2024 14:10:08"/>
    <s v="23/11/2027"/>
    <s v="PYG"/>
    <n v="27180273968"/>
    <n v="19999999999"/>
    <n v="20230232412.68"/>
    <n v="27180273968"/>
    <n v="74.430000000000007"/>
    <x v="0"/>
  </r>
  <r>
    <s v="BONOS"/>
    <x v="12"/>
    <x v="0"/>
    <s v="Financiero"/>
    <s v="Paraguay"/>
    <s v="17/01/2025 10:50:30"/>
    <s v="31/08/2027"/>
    <s v="PYG"/>
    <n v="846086297"/>
    <n v="658806515"/>
    <n v="655663121.30999994"/>
    <n v="846086297"/>
    <n v="77.489999999999995"/>
    <x v="0"/>
  </r>
  <r>
    <s v="BONOS"/>
    <x v="12"/>
    <x v="0"/>
    <s v="Financiero"/>
    <s v="Paraguay"/>
    <s v="22/01/2025 12:19:24"/>
    <s v="08/01/2030"/>
    <s v="PYG"/>
    <n v="30969863020"/>
    <n v="19748219178"/>
    <n v="20214446048.279999"/>
    <n v="30969863020"/>
    <n v="65.27"/>
    <x v="0"/>
  </r>
  <r>
    <s v="BONOS"/>
    <x v="12"/>
    <x v="0"/>
    <s v="Financiero"/>
    <s v="Paraguay"/>
    <s v="22/01/2025 12:25:53"/>
    <s v="08/01/2030"/>
    <s v="PYG"/>
    <n v="774246580"/>
    <n v="493705479"/>
    <n v="505361154.27999997"/>
    <n v="774246580"/>
    <n v="65.27"/>
    <x v="0"/>
  </r>
  <r>
    <s v="BONOS"/>
    <x v="12"/>
    <x v="0"/>
    <s v="Financiero"/>
    <s v="Paraguay"/>
    <s v="22/01/2025 12:25:56"/>
    <s v="08/01/2030"/>
    <s v="PYG"/>
    <n v="774246580"/>
    <n v="493705479"/>
    <n v="505361154.27999997"/>
    <n v="774246580"/>
    <n v="65.27"/>
    <x v="0"/>
  </r>
  <r>
    <s v="BONOS"/>
    <x v="12"/>
    <x v="0"/>
    <s v="Financiero"/>
    <s v="Paraguay"/>
    <s v="22/01/2025 12:25:58"/>
    <s v="08/01/2030"/>
    <s v="PYG"/>
    <n v="774246580"/>
    <n v="493705479"/>
    <n v="505361154.27999997"/>
    <n v="774246580"/>
    <n v="65.27"/>
    <x v="0"/>
  </r>
  <r>
    <s v="BONOS"/>
    <x v="12"/>
    <x v="0"/>
    <s v="Financiero"/>
    <s v="Paraguay"/>
    <s v="30/01/2025 15:12:47"/>
    <s v="08/01/2030"/>
    <s v="PYG"/>
    <n v="4800328760"/>
    <n v="3068447945"/>
    <n v="3133173945.0799999"/>
    <n v="4800328760"/>
    <n v="65.27"/>
    <x v="0"/>
  </r>
  <r>
    <s v="BONOS"/>
    <x v="12"/>
    <x v="0"/>
    <s v="Financiero"/>
    <s v="Paraguay"/>
    <s v="05/02/2025 16:27:08"/>
    <s v="08/01/2030"/>
    <s v="PYG"/>
    <n v="5574575340"/>
    <n v="3569868492"/>
    <n v="3638455317.4099998"/>
    <n v="5574575340"/>
    <n v="65.27"/>
    <x v="0"/>
  </r>
  <r>
    <s v="BONOS"/>
    <x v="12"/>
    <x v="0"/>
    <s v="Financiero"/>
    <s v="Paraguay"/>
    <s v="18/03/2025 11:43:11"/>
    <s v="08/01/2030"/>
    <s v="PYG"/>
    <n v="1827221920"/>
    <n v="1184932753"/>
    <n v="1192552616.5999999"/>
    <n v="1827221920"/>
    <n v="65.27"/>
    <x v="0"/>
  </r>
  <r>
    <s v="BONOS"/>
    <x v="12"/>
    <x v="0"/>
    <s v="Financiero"/>
    <s v="Paraguay"/>
    <s v="20/03/2025 13:03:07"/>
    <s v="23/03/2026"/>
    <s v="PYG"/>
    <n v="224764387"/>
    <n v="201575400"/>
    <n v="200502835.09999999"/>
    <n v="224764387"/>
    <n v="89.21"/>
    <x v="0"/>
  </r>
  <r>
    <s v="BONOS"/>
    <x v="12"/>
    <x v="0"/>
    <s v="Financiero"/>
    <s v="Paraguay"/>
    <s v="21/03/2025 12:47:18"/>
    <s v="08/01/2030"/>
    <s v="PYG"/>
    <n v="232273980"/>
    <n v="150780815"/>
    <n v="151608350.88"/>
    <n v="232273980"/>
    <n v="65.27"/>
    <x v="0"/>
  </r>
  <r>
    <s v="BONOS"/>
    <x v="12"/>
    <x v="0"/>
    <s v="Financiero"/>
    <s v="Paraguay"/>
    <s v="25/03/2025 09:46:30"/>
    <s v="08/01/2030"/>
    <s v="PYG"/>
    <n v="7742465760"/>
    <n v="4969979453"/>
    <n v="4999121321.9700003"/>
    <n v="7742465760"/>
    <n v="64.569999999999993"/>
    <x v="0"/>
  </r>
  <r>
    <s v="BONOS"/>
    <x v="13"/>
    <x v="0"/>
    <s v="BURSATIL"/>
    <s v="Paraguay"/>
    <s v="12/11/2024 10:41:05"/>
    <s v="13/05/2026"/>
    <s v="PYG"/>
    <n v="1133378082"/>
    <n v="1000000001"/>
    <n v="1011888053.77"/>
    <n v="1133378082"/>
    <n v="89.28"/>
    <x v="0"/>
  </r>
  <r>
    <s v="BONOS"/>
    <x v="13"/>
    <x v="0"/>
    <s v="BURSATIL"/>
    <s v="Paraguay"/>
    <s v="12/11/2024 10:41:50"/>
    <s v="12/11/2026"/>
    <s v="PYG"/>
    <n v="1181000002"/>
    <n v="1000000001"/>
    <n v="1012086381.75"/>
    <n v="1181000002"/>
    <n v="85.7"/>
    <x v="0"/>
  </r>
  <r>
    <s v="BONOS"/>
    <x v="13"/>
    <x v="0"/>
    <s v="BURSATIL"/>
    <s v="Paraguay"/>
    <s v="12/11/2024 10:42:52"/>
    <s v="13/05/2027"/>
    <s v="PYG"/>
    <n v="2459747948"/>
    <n v="1999999999"/>
    <n v="2024572522.95"/>
    <n v="2459747948"/>
    <n v="82.31"/>
    <x v="0"/>
  </r>
  <r>
    <s v="BONOS"/>
    <x v="13"/>
    <x v="0"/>
    <s v="BURSATIL"/>
    <s v="Paraguay"/>
    <s v="12/11/2024 10:43:49"/>
    <s v="12/05/2028"/>
    <s v="PYG"/>
    <n v="2664739726"/>
    <n v="2000000000"/>
    <n v="2025369097.8699999"/>
    <n v="2664739726"/>
    <n v="76.010000000000005"/>
    <x v="0"/>
  </r>
  <r>
    <s v="BONOS"/>
    <x v="13"/>
    <x v="0"/>
    <s v="BURSATIL"/>
    <s v="Paraguay"/>
    <s v="12/11/2024 10:45:00"/>
    <s v="11/05/2029"/>
    <s v="PYG"/>
    <n v="2881194515"/>
    <n v="2000000001"/>
    <n v="2026167009.74"/>
    <n v="2881194515"/>
    <n v="70.319999999999993"/>
    <x v="0"/>
  </r>
  <r>
    <s v="BONOS"/>
    <x v="13"/>
    <x v="0"/>
    <s v="BURSATIL"/>
    <s v="Paraguay"/>
    <s v="24/07/2025 09:28:38"/>
    <s v="20/07/2028"/>
    <s v="PYG"/>
    <n v="1971205476"/>
    <n v="1499999999"/>
    <n v="1529680759.8"/>
    <n v="1971205476"/>
    <n v="77.599999999999994"/>
    <x v="0"/>
  </r>
  <r>
    <s v="BONOS"/>
    <x v="14"/>
    <x v="2"/>
    <s v="Financiero"/>
    <s v="Paraguay"/>
    <s v="26/09/2024 10:12:03"/>
    <s v="29/06/2026"/>
    <s v="PYG"/>
    <n v="4887553560"/>
    <n v="4158885205"/>
    <n v="4155219635.9000001"/>
    <n v="4887553560"/>
    <n v="85.02"/>
    <x v="0"/>
  </r>
  <r>
    <s v="BONOS"/>
    <x v="14"/>
    <x v="2"/>
    <s v="Financiero"/>
    <s v="Paraguay"/>
    <s v="26/09/2024 10:21:59"/>
    <s v="27/06/2028"/>
    <s v="PYG"/>
    <n v="7020410956"/>
    <n v="5043945203"/>
    <n v="5039125512.25"/>
    <n v="7020410956"/>
    <n v="71.78"/>
    <x v="0"/>
  </r>
  <r>
    <s v="BONOS"/>
    <x v="14"/>
    <x v="2"/>
    <s v="Financiero"/>
    <s v="Paraguay"/>
    <s v="26/09/2024 11:41:45"/>
    <s v="27/06/2031"/>
    <s v="PYG"/>
    <n v="52723282538"/>
    <n v="30327862331"/>
    <n v="30324488528.52"/>
    <n v="52723282538"/>
    <n v="57.52"/>
    <x v="0"/>
  </r>
  <r>
    <s v="BONOS"/>
    <x v="14"/>
    <x v="2"/>
    <s v="Financiero"/>
    <s v="Paraguay"/>
    <s v="09/05/2025 12:34:34"/>
    <s v="05/04/2030"/>
    <s v="PYG"/>
    <n v="15983561640"/>
    <n v="10092054793"/>
    <n v="10270037307.379999"/>
    <n v="15983561640"/>
    <n v="64.25"/>
    <x v="0"/>
  </r>
  <r>
    <s v="BONOS"/>
    <x v="14"/>
    <x v="2"/>
    <s v="Financiero"/>
    <s v="Paraguay"/>
    <s v="16/05/2025 11:23:37"/>
    <s v="07/05/2030"/>
    <s v="PYG"/>
    <n v="7352438360"/>
    <n v="4604536985"/>
    <n v="4675172247.2399998"/>
    <n v="7352438360"/>
    <n v="63.59"/>
    <x v="0"/>
  </r>
  <r>
    <s v="BONOS"/>
    <x v="14"/>
    <x v="2"/>
    <s v="Financiero"/>
    <s v="Paraguay"/>
    <s v="04/09/2025 12:33:03"/>
    <s v="15/01/2026"/>
    <s v="PYG"/>
    <n v="127752206"/>
    <n v="121356363"/>
    <n v="122646140.64"/>
    <n v="127752206"/>
    <n v="96"/>
    <x v="0"/>
  </r>
  <r>
    <s v="BONOS"/>
    <x v="14"/>
    <x v="2"/>
    <s v="Financiero"/>
    <s v="Paraguay"/>
    <s v="04/09/2025 12:35:38"/>
    <s v="10/12/2026"/>
    <s v="PYG"/>
    <n v="37413700"/>
    <n v="32148164"/>
    <n v="32102675.989999998"/>
    <n v="37413700"/>
    <n v="85.8"/>
    <x v="0"/>
  </r>
  <r>
    <s v="BONOS"/>
    <x v="14"/>
    <x v="2"/>
    <s v="Financiero"/>
    <s v="Paraguay"/>
    <s v="04/09/2025 12:39:06"/>
    <s v="28/08/2026"/>
    <s v="PYG"/>
    <n v="233183287"/>
    <n v="207044383"/>
    <n v="206456905.16"/>
    <n v="233183287"/>
    <n v="88.54"/>
    <x v="0"/>
  </r>
  <r>
    <s v="BONOS"/>
    <x v="14"/>
    <x v="2"/>
    <s v="Financiero"/>
    <s v="Paraguay"/>
    <s v="04/09/2025 12:42:43"/>
    <s v="18/08/2026"/>
    <s v="PYG"/>
    <n v="11260824"/>
    <n v="10021368"/>
    <n v="10106817.26"/>
    <n v="11260824"/>
    <n v="89.75"/>
    <x v="0"/>
  </r>
  <r>
    <s v="BONOS"/>
    <x v="15"/>
    <x v="0"/>
    <s v="Financiero"/>
    <s v="Paraguay"/>
    <s v="28/12/2021 11:50:17"/>
    <s v="19/12/2028"/>
    <s v="PYG"/>
    <n v="8193726032"/>
    <n v="5000000002"/>
    <n v="5009909565.1400003"/>
    <n v="8193726032"/>
    <n v="61.14"/>
    <x v="0"/>
  </r>
  <r>
    <s v="BONOS"/>
    <x v="16"/>
    <x v="0"/>
    <s v="Comercial"/>
    <s v="Paraguay"/>
    <s v="27/09/2023 12:35:00"/>
    <s v="22/03/2028"/>
    <s v="PYG"/>
    <n v="19091267126"/>
    <n v="12500000000"/>
    <n v="12527793967.67"/>
    <n v="19091267126"/>
    <n v="65.62"/>
    <x v="0"/>
  </r>
  <r>
    <s v="BONOS"/>
    <x v="16"/>
    <x v="0"/>
    <s v="Comercial"/>
    <s v="Paraguay"/>
    <s v="09/11/2023 09:23:53"/>
    <s v="04/11/2027"/>
    <s v="PYG"/>
    <n v="14447780816"/>
    <n v="10000000001"/>
    <n v="10167101603.24"/>
    <n v="14447780816"/>
    <n v="70.37"/>
    <x v="0"/>
  </r>
  <r>
    <s v="BONOS"/>
    <x v="16"/>
    <x v="0"/>
    <s v="Comercial"/>
    <s v="Paraguay"/>
    <s v="29/11/2023 09:21:05"/>
    <s v="02/11/2028"/>
    <s v="PYG"/>
    <n v="15734246580"/>
    <n v="10263013699"/>
    <n v="10300788991.309999"/>
    <n v="15734246580"/>
    <n v="65.47"/>
    <x v="0"/>
  </r>
  <r>
    <s v="BONOS"/>
    <x v="16"/>
    <x v="0"/>
    <s v="Comercial"/>
    <s v="Paraguay"/>
    <s v="08/04/2024 11:26:15"/>
    <s v="02/11/2028"/>
    <s v="PYG"/>
    <n v="6179013708"/>
    <n v="4151216439"/>
    <n v="4120444777.8200002"/>
    <n v="6179013708"/>
    <n v="66.680000000000007"/>
    <x v="0"/>
  </r>
  <r>
    <s v="BONOS"/>
    <x v="16"/>
    <x v="0"/>
    <s v="Comercial"/>
    <s v="Paraguay"/>
    <s v="18/06/2025 13:45:16"/>
    <s v="30/09/2026"/>
    <s v="PYG"/>
    <n v="5822738"/>
    <n v="5132345"/>
    <n v="5013911.58"/>
    <n v="5822738"/>
    <n v="86.11"/>
    <x v="0"/>
  </r>
  <r>
    <s v="BONOS"/>
    <x v="16"/>
    <x v="0"/>
    <s v="Comercial"/>
    <s v="Paraguay"/>
    <s v="18/06/2025 13:51:07"/>
    <s v="04/05/2028"/>
    <s v="PYG"/>
    <n v="86974628"/>
    <n v="65981055"/>
    <n v="66236507.149999999"/>
    <n v="86974628"/>
    <n v="76.16"/>
    <x v="0"/>
  </r>
  <r>
    <s v="BONOS"/>
    <x v="16"/>
    <x v="0"/>
    <s v="Comercial"/>
    <s v="Paraguay"/>
    <s v="11/07/2025 12:05:39"/>
    <s v="23/09/2026"/>
    <s v="PYG"/>
    <n v="404815890"/>
    <n v="357716604"/>
    <n v="356753528.97000003"/>
    <n v="404815890"/>
    <n v="88.13"/>
    <x v="0"/>
  </r>
  <r>
    <s v="BONOS"/>
    <x v="16"/>
    <x v="0"/>
    <s v="Comercial"/>
    <s v="Paraguay"/>
    <s v="23/12/2025 13:31:19"/>
    <s v="23/09/2026"/>
    <s v="PYG"/>
    <n v="221939728"/>
    <n v="205782439"/>
    <n v="200765291.40000001"/>
    <n v="221939728"/>
    <n v="90.46"/>
    <x v="0"/>
  </r>
  <r>
    <s v="BONOS"/>
    <x v="17"/>
    <x v="2"/>
    <s v="Financiero"/>
    <s v="Paraguay"/>
    <s v="26/09/2024 10:26:36"/>
    <s v="23/11/2028"/>
    <s v="PYG"/>
    <n v="7437054788"/>
    <n v="5044109589"/>
    <n v="5053408870.9200001"/>
    <n v="7437054788"/>
    <n v="67.95"/>
    <x v="0"/>
  </r>
  <r>
    <s v="BONOS"/>
    <x v="17"/>
    <x v="2"/>
    <s v="Financiero"/>
    <s v="Paraguay"/>
    <s v="26/09/2024 12:04:15"/>
    <s v="19/05/2027"/>
    <s v="PYG"/>
    <n v="23644615888"/>
    <n v="18000555617"/>
    <n v="18034751078.5"/>
    <n v="23644615888"/>
    <n v="76.27"/>
    <x v="0"/>
  </r>
  <r>
    <s v="BONOS"/>
    <x v="17"/>
    <x v="2"/>
    <s v="Financiero"/>
    <s v="Paraguay"/>
    <s v="26/09/2024 12:08:18"/>
    <s v="17/05/2028"/>
    <s v="PYG"/>
    <n v="3000565890"/>
    <n v="2044887452"/>
    <n v="2049118378.8299999"/>
    <n v="3000565890"/>
    <n v="68.290000000000006"/>
    <x v="0"/>
  </r>
  <r>
    <s v="BONOS"/>
    <x v="17"/>
    <x v="2"/>
    <s v="Financiero"/>
    <s v="Paraguay"/>
    <s v="26/09/2024 12:46:33"/>
    <s v="21/06/2029"/>
    <s v="PYG"/>
    <n v="7267453156"/>
    <n v="4465620493"/>
    <n v="4472045175.96"/>
    <n v="7267453156"/>
    <n v="61.54"/>
    <x v="0"/>
  </r>
  <r>
    <s v="BONOS"/>
    <x v="17"/>
    <x v="2"/>
    <s v="Financiero"/>
    <s v="Paraguay"/>
    <s v="14/11/2024 11:11:54"/>
    <s v="21/06/2029"/>
    <s v="PYG"/>
    <n v="162801375"/>
    <n v="106165069"/>
    <n v="103680937.73999999"/>
    <n v="162801375"/>
    <n v="63.69"/>
    <x v="0"/>
  </r>
  <r>
    <s v="BONOS"/>
    <x v="18"/>
    <x v="0"/>
    <s v="Financiero"/>
    <s v="Paraguay"/>
    <s v="16/05/2018 15:49:38"/>
    <s v="22/01/2026"/>
    <s v="PYG"/>
    <n v="14303693"/>
    <n v="7033503"/>
    <n v="7177931.1799999997"/>
    <n v="14303693"/>
    <n v="50.18"/>
    <x v="0"/>
  </r>
  <r>
    <s v="BONOS"/>
    <x v="18"/>
    <x v="0"/>
    <s v="Financiero"/>
    <s v="Paraguay"/>
    <s v="22/08/2018 14:33:08"/>
    <s v="24/02/2026"/>
    <s v="PYG"/>
    <n v="19944119"/>
    <n v="10174519"/>
    <n v="10029189.029999999"/>
    <n v="19944119"/>
    <n v="50.29"/>
    <x v="0"/>
  </r>
  <r>
    <s v="BONOS"/>
    <x v="18"/>
    <x v="0"/>
    <s v="Financiero"/>
    <s v="Paraguay"/>
    <s v="27/08/2018 15:30:04"/>
    <s v="24/02/2026"/>
    <s v="PYG"/>
    <n v="19944119"/>
    <n v="10192329"/>
    <n v="10029187.9"/>
    <n v="19944119"/>
    <n v="50.29"/>
    <x v="0"/>
  </r>
  <r>
    <s v="BONOS"/>
    <x v="18"/>
    <x v="0"/>
    <s v="Financiero"/>
    <s v="Paraguay"/>
    <s v="09/10/2018 14:35:08"/>
    <s v="24/02/2026"/>
    <s v="PYG"/>
    <n v="133415994"/>
    <n v="68145317"/>
    <n v="68198261.200000003"/>
    <n v="133415994"/>
    <n v="51.12"/>
    <x v="0"/>
  </r>
  <r>
    <s v="BONOS"/>
    <x v="18"/>
    <x v="0"/>
    <s v="Financiero"/>
    <s v="Paraguay"/>
    <s v="17/10/2018 14:27:41"/>
    <s v="24/02/2026"/>
    <s v="PYG"/>
    <n v="105948006"/>
    <n v="54269260"/>
    <n v="54157515.799999997"/>
    <n v="105948006"/>
    <n v="51.12"/>
    <x v="0"/>
  </r>
  <r>
    <s v="BONOS"/>
    <x v="18"/>
    <x v="0"/>
    <s v="Financiero"/>
    <s v="Paraguay"/>
    <s v="25/10/2018 15:18:19"/>
    <s v="24/02/2026"/>
    <s v="PYG"/>
    <n v="153036006"/>
    <n v="78611176"/>
    <n v="78227590.109999999"/>
    <n v="153036006"/>
    <n v="51.12"/>
    <x v="0"/>
  </r>
  <r>
    <s v="BONOS"/>
    <x v="18"/>
    <x v="0"/>
    <s v="Financiero"/>
    <s v="Paraguay"/>
    <s v="28/12/2018 13:28:59"/>
    <s v="22/01/2026"/>
    <s v="PYG"/>
    <n v="98803433"/>
    <n v="51054110"/>
    <n v="51270993.590000004"/>
    <n v="98803433"/>
    <n v="51.89"/>
    <x v="0"/>
  </r>
  <r>
    <s v="BONOS"/>
    <x v="18"/>
    <x v="0"/>
    <s v="Financiero"/>
    <s v="Paraguay"/>
    <s v="22/02/2019 14:35:24"/>
    <s v="24/02/2026"/>
    <s v="PYG"/>
    <n v="19295899"/>
    <n v="10181643"/>
    <n v="10029188.859999999"/>
    <n v="19295899"/>
    <n v="51.98"/>
    <x v="0"/>
  </r>
  <r>
    <s v="BONOS"/>
    <x v="18"/>
    <x v="0"/>
    <s v="Financiero"/>
    <s v="Paraguay"/>
    <s v="20/08/2019 14:22:13"/>
    <s v="22/01/2026"/>
    <s v="PYG"/>
    <n v="56252876"/>
    <n v="32205823"/>
    <n v="30789520.579999998"/>
    <n v="56252876"/>
    <n v="54.73"/>
    <x v="0"/>
  </r>
  <r>
    <s v="BONOS"/>
    <x v="18"/>
    <x v="0"/>
    <s v="Financiero"/>
    <s v="Paraguay"/>
    <s v="04/10/2019 15:57:50"/>
    <s v="24/02/2026"/>
    <s v="PYG"/>
    <n v="93450167"/>
    <n v="51036329"/>
    <n v="51148660.869999997"/>
    <n v="93450167"/>
    <n v="54.73"/>
    <x v="0"/>
  </r>
  <r>
    <s v="BONOS"/>
    <x v="18"/>
    <x v="0"/>
    <s v="Financiero"/>
    <s v="Paraguay"/>
    <s v="29/10/2020 08:51:43"/>
    <s v="27/10/2026"/>
    <s v="PYG"/>
    <n v="1756000007"/>
    <n v="1000345206"/>
    <n v="1022338430.61"/>
    <n v="1756000007"/>
    <n v="58.22"/>
    <x v="0"/>
  </r>
  <r>
    <s v="BONOS"/>
    <x v="18"/>
    <x v="0"/>
    <s v="Financiero"/>
    <s v="Paraguay"/>
    <s v="29/04/2021 11:45:55"/>
    <s v="29/07/2026"/>
    <s v="PYG"/>
    <n v="3087175339"/>
    <n v="2000000000"/>
    <n v="2035592890.53"/>
    <n v="3087175339"/>
    <n v="65.94"/>
    <x v="0"/>
  </r>
  <r>
    <s v="BONOS"/>
    <x v="18"/>
    <x v="0"/>
    <s v="Financiero"/>
    <s v="Paraguay"/>
    <s v="05/07/2021 17:21:59"/>
    <s v="03/11/2026"/>
    <s v="PYG"/>
    <n v="3040178082"/>
    <n v="2000000001"/>
    <n v="2041492433.3800001"/>
    <n v="3040178082"/>
    <n v="67.150000000000006"/>
    <x v="0"/>
  </r>
  <r>
    <s v="BONOS"/>
    <x v="18"/>
    <x v="0"/>
    <s v="Financiero"/>
    <s v="Paraguay"/>
    <s v="05/07/2021 17:22:50"/>
    <s v="04/02/2027"/>
    <s v="PYG"/>
    <n v="3101041097"/>
    <n v="1999999999"/>
    <n v="2041872140.1300001"/>
    <n v="3101041097"/>
    <n v="65.84"/>
    <x v="0"/>
  </r>
  <r>
    <s v="BONOS"/>
    <x v="18"/>
    <x v="0"/>
    <s v="Financiero"/>
    <s v="Paraguay"/>
    <s v="25/08/2022 09:40:59"/>
    <s v="29/06/2028"/>
    <s v="PYG"/>
    <n v="3316095888"/>
    <n v="2000000000"/>
    <n v="2009754218.74"/>
    <n v="3316095888"/>
    <n v="60.61"/>
    <x v="0"/>
  </r>
  <r>
    <s v="BONOS"/>
    <x v="18"/>
    <x v="0"/>
    <s v="Financiero"/>
    <s v="Paraguay"/>
    <s v="25/08/2022 09:44:49"/>
    <s v="20/10/2028"/>
    <s v="PYG"/>
    <n v="3416547952"/>
    <n v="1999999999"/>
    <n v="2009875169.1500001"/>
    <n v="3416547952"/>
    <n v="58.83"/>
    <x v="0"/>
  </r>
  <r>
    <s v="BONOS"/>
    <x v="18"/>
    <x v="0"/>
    <s v="Financiero"/>
    <s v="Paraguay"/>
    <s v="20/02/2023 11:48:32"/>
    <s v="20/05/2030"/>
    <s v="PYG"/>
    <n v="3761583569"/>
    <n v="2000000001"/>
    <n v="2022507333.6700001"/>
    <n v="3761583569"/>
    <n v="53.77"/>
    <x v="0"/>
  </r>
  <r>
    <s v="BONOS"/>
    <x v="18"/>
    <x v="0"/>
    <s v="Financiero"/>
    <s v="Paraguay"/>
    <s v="20/02/2023 12:02:00"/>
    <s v="19/07/2030"/>
    <s v="PYG"/>
    <n v="3801528761"/>
    <n v="1999999998"/>
    <n v="2027208825.5599999"/>
    <n v="3801528761"/>
    <n v="53.33"/>
    <x v="0"/>
  </r>
  <r>
    <s v="BONOS"/>
    <x v="18"/>
    <x v="0"/>
    <s v="Financiero"/>
    <s v="Paraguay"/>
    <s v="21/02/2023 13:50:20"/>
    <s v="19/10/2029"/>
    <s v="PYG"/>
    <n v="2249863008"/>
    <n v="1250410958"/>
    <n v="1272454990.3599999"/>
    <n v="2249863008"/>
    <n v="56.56"/>
    <x v="0"/>
  </r>
  <r>
    <s v="BONOS"/>
    <x v="18"/>
    <x v="0"/>
    <s v="Financiero"/>
    <s v="Paraguay"/>
    <s v="23/06/2023 15:33:19"/>
    <s v="20/02/2030"/>
    <s v="PYG"/>
    <n v="144753980"/>
    <n v="80736437"/>
    <n v="80893315.260000005"/>
    <n v="144753980"/>
    <n v="55.88"/>
    <x v="0"/>
  </r>
  <r>
    <s v="BONOS"/>
    <x v="18"/>
    <x v="0"/>
    <s v="Financiero"/>
    <s v="Paraguay"/>
    <s v="28/08/2023 16:20:42"/>
    <s v="28/02/2028"/>
    <s v="PYG"/>
    <n v="1950758730"/>
    <n v="1310053769"/>
    <n v="1285832024.53"/>
    <n v="1950758730"/>
    <n v="65.91"/>
    <x v="0"/>
  </r>
  <r>
    <s v="BONOS"/>
    <x v="18"/>
    <x v="0"/>
    <s v="Financiero"/>
    <s v="Paraguay"/>
    <s v="20/09/2023 09:53:06"/>
    <s v="21/08/2028"/>
    <s v="PYG"/>
    <n v="3073276715"/>
    <n v="1999999999"/>
    <n v="2015370652.27"/>
    <n v="3073276715"/>
    <n v="65.58"/>
    <x v="0"/>
  </r>
  <r>
    <s v="BONOS"/>
    <x v="18"/>
    <x v="0"/>
    <s v="Financiero"/>
    <s v="Paraguay"/>
    <s v="20/09/2023 10:47:44"/>
    <s v="20/07/2027"/>
    <s v="PYG"/>
    <n v="280490407"/>
    <n v="200000000"/>
    <n v="200107199.41999999"/>
    <n v="280490407"/>
    <n v="71.34"/>
    <x v="0"/>
  </r>
  <r>
    <s v="BONOS"/>
    <x v="18"/>
    <x v="0"/>
    <s v="Financiero"/>
    <s v="Paraguay"/>
    <s v="20/09/2023 11:00:14"/>
    <s v="20/07/2027"/>
    <s v="PYG"/>
    <n v="280490407"/>
    <n v="200000000"/>
    <n v="200107199.41999999"/>
    <n v="280490407"/>
    <n v="71.34"/>
    <x v="0"/>
  </r>
  <r>
    <s v="BONOS"/>
    <x v="18"/>
    <x v="0"/>
    <s v="Financiero"/>
    <s v="Paraguay"/>
    <s v="20/09/2023 11:00:16"/>
    <s v="20/07/2027"/>
    <s v="PYG"/>
    <n v="280490407"/>
    <n v="200000000"/>
    <n v="200107199.41999999"/>
    <n v="280490407"/>
    <n v="71.34"/>
    <x v="0"/>
  </r>
  <r>
    <s v="BONOS"/>
    <x v="18"/>
    <x v="0"/>
    <s v="Financiero"/>
    <s v="Paraguay"/>
    <s v="20/09/2023 11:00:17"/>
    <s v="20/07/2027"/>
    <s v="PYG"/>
    <n v="280490407"/>
    <n v="200000000"/>
    <n v="200107199.41999999"/>
    <n v="280490407"/>
    <n v="71.34"/>
    <x v="0"/>
  </r>
  <r>
    <s v="BONOS"/>
    <x v="18"/>
    <x v="0"/>
    <s v="Financiero"/>
    <s v="Paraguay"/>
    <s v="20/09/2023 11:05:48"/>
    <s v="19/05/2028"/>
    <s v="PYG"/>
    <n v="299847118"/>
    <n v="200000001"/>
    <n v="201510517.59"/>
    <n v="299847118"/>
    <n v="67.2"/>
    <x v="0"/>
  </r>
  <r>
    <s v="BONOS"/>
    <x v="18"/>
    <x v="0"/>
    <s v="Financiero"/>
    <s v="Paraguay"/>
    <s v="28/11/2023 15:39:42"/>
    <s v="22/01/2026"/>
    <s v="PYG"/>
    <n v="1302922"/>
    <n v="1030804"/>
    <n v="1026020.21"/>
    <n v="1302922"/>
    <n v="78.75"/>
    <x v="0"/>
  </r>
  <r>
    <s v="BONOS"/>
    <x v="18"/>
    <x v="0"/>
    <s v="Financiero"/>
    <s v="Paraguay"/>
    <s v="28/11/2023 15:53:29"/>
    <s v="06/02/2029"/>
    <s v="PYG"/>
    <n v="16252696"/>
    <n v="10197891"/>
    <n v="10287273.68"/>
    <n v="16252696"/>
    <n v="63.3"/>
    <x v="0"/>
  </r>
  <r>
    <s v="BONOS"/>
    <x v="18"/>
    <x v="0"/>
    <s v="Financiero"/>
    <s v="Paraguay"/>
    <s v="20/12/2023 15:55:55"/>
    <s v="20/07/2027"/>
    <s v="PYG"/>
    <n v="290393808"/>
    <n v="210999998"/>
    <n v="211113912.00999999"/>
    <n v="290393808"/>
    <n v="72.7"/>
    <x v="0"/>
  </r>
  <r>
    <s v="BONOS"/>
    <x v="18"/>
    <x v="0"/>
    <s v="Financiero"/>
    <s v="Paraguay"/>
    <s v="08/04/2024 11:53:07"/>
    <s v="20/03/2028"/>
    <s v="PYG"/>
    <n v="2642342332"/>
    <n v="1860304247"/>
    <n v="1856499343.49"/>
    <n v="2642342332"/>
    <n v="70.260000000000005"/>
    <x v="0"/>
  </r>
  <r>
    <s v="BONOS"/>
    <x v="18"/>
    <x v="0"/>
    <s v="Financiero"/>
    <s v="Paraguay"/>
    <s v="21/05/2024 11:09:56"/>
    <s v="20/11/2029"/>
    <s v="PYG"/>
    <n v="3122838354"/>
    <n v="1999999999"/>
    <n v="2018348750.5599999"/>
    <n v="3122838354"/>
    <n v="64.63"/>
    <x v="0"/>
  </r>
  <r>
    <s v="BONOS"/>
    <x v="18"/>
    <x v="0"/>
    <s v="Financiero"/>
    <s v="Paraguay"/>
    <s v="21/05/2024 11:14:33"/>
    <s v="20/03/2030"/>
    <s v="PYG"/>
    <n v="3195739729"/>
    <n v="2000000001"/>
    <n v="2018389622.6900001"/>
    <n v="3195739729"/>
    <n v="63.16"/>
    <x v="0"/>
  </r>
  <r>
    <s v="BONOS"/>
    <x v="18"/>
    <x v="0"/>
    <s v="Financiero"/>
    <s v="Paraguay"/>
    <s v="12/08/2024 13:19:34"/>
    <s v="20/05/2031"/>
    <s v="PYG"/>
    <n v="2917427398"/>
    <n v="1750000000"/>
    <n v="1773474170.02"/>
    <n v="2917427398"/>
    <n v="60.79"/>
    <x v="0"/>
  </r>
  <r>
    <s v="BONOS"/>
    <x v="18"/>
    <x v="0"/>
    <s v="Financiero"/>
    <s v="Paraguay"/>
    <s v="12/08/2024 13:33:07"/>
    <s v="20/02/2031"/>
    <s v="PYG"/>
    <n v="3279638349"/>
    <n v="2000000001"/>
    <n v="2026689607.21"/>
    <n v="3279638349"/>
    <n v="61.8"/>
    <x v="0"/>
  </r>
  <r>
    <s v="BONOS"/>
    <x v="18"/>
    <x v="0"/>
    <s v="Financiero"/>
    <s v="Paraguay"/>
    <s v="12/08/2024 13:37:52"/>
    <s v="20/11/2030"/>
    <s v="PYG"/>
    <n v="3218937529"/>
    <n v="1999999999"/>
    <n v="2026446391.0899999"/>
    <n v="3218937529"/>
    <n v="62.95"/>
    <x v="0"/>
  </r>
  <r>
    <s v="BONOS"/>
    <x v="18"/>
    <x v="0"/>
    <s v="Financiero"/>
    <s v="Paraguay"/>
    <s v="12/08/2024 13:40:49"/>
    <s v="22/10/2030"/>
    <s v="PYG"/>
    <n v="3202268488"/>
    <n v="2000000000"/>
    <n v="2026454009.79"/>
    <n v="3202268488"/>
    <n v="63.28"/>
    <x v="0"/>
  </r>
  <r>
    <s v="BONOS"/>
    <x v="18"/>
    <x v="0"/>
    <s v="Financiero"/>
    <s v="Paraguay"/>
    <s v="12/08/2024 13:43:03"/>
    <s v="20/08/2030"/>
    <s v="PYG"/>
    <n v="3162758901"/>
    <n v="2000000002"/>
    <n v="2026283907.25"/>
    <n v="3162758901"/>
    <n v="64.069999999999993"/>
    <x v="0"/>
  </r>
  <r>
    <s v="BONOS"/>
    <x v="18"/>
    <x v="0"/>
    <s v="Financiero"/>
    <s v="Paraguay"/>
    <s v="09/01/2025 09:22:49"/>
    <s v="20/11/2031"/>
    <s v="PYG"/>
    <n v="3352553413"/>
    <n v="2000000001"/>
    <n v="2044780989.52"/>
    <n v="3352553413"/>
    <n v="60.99"/>
    <x v="0"/>
  </r>
  <r>
    <s v="BONOS"/>
    <x v="18"/>
    <x v="0"/>
    <s v="Financiero"/>
    <s v="Paraguay"/>
    <s v="09/01/2025 09:26:40"/>
    <s v="20/02/2032"/>
    <s v="PYG"/>
    <n v="3409326034"/>
    <n v="2000000001"/>
    <n v="2045006743.5"/>
    <n v="3409326034"/>
    <n v="59.98"/>
    <x v="0"/>
  </r>
  <r>
    <s v="BONOS"/>
    <x v="18"/>
    <x v="0"/>
    <s v="Financiero"/>
    <s v="Paraguay"/>
    <s v="10/01/2025 11:41:08"/>
    <s v="21/07/2031"/>
    <s v="PYG"/>
    <n v="3107966130"/>
    <n v="1895508795"/>
    <n v="1937176363.1600001"/>
    <n v="3107966130"/>
    <n v="62.33"/>
    <x v="0"/>
  </r>
  <r>
    <s v="BONOS"/>
    <x v="18"/>
    <x v="0"/>
    <s v="Financiero"/>
    <s v="Paraguay"/>
    <s v="03/07/2025 10:07:53"/>
    <s v="04/12/2028"/>
    <s v="PYG"/>
    <n v="2623786301"/>
    <n v="2000498631"/>
    <n v="2044898889.6199999"/>
    <n v="2623786301"/>
    <n v="77.94"/>
    <x v="0"/>
  </r>
  <r>
    <s v="BONOS"/>
    <x v="18"/>
    <x v="0"/>
    <s v="Financiero"/>
    <s v="Paraguay"/>
    <s v="03/07/2025 10:12:29"/>
    <s v="04/12/2029"/>
    <s v="PYG"/>
    <n v="2827923292"/>
    <n v="2000512327"/>
    <n v="2046129166.02"/>
    <n v="2827923292"/>
    <n v="72.349999999999994"/>
    <x v="0"/>
  </r>
  <r>
    <s v="BONOS"/>
    <x v="18"/>
    <x v="0"/>
    <s v="Financiero"/>
    <s v="Paraguay"/>
    <s v="03/07/2025 10:15:37"/>
    <s v="02/12/2030"/>
    <s v="PYG"/>
    <n v="3041008225"/>
    <n v="2000526027"/>
    <n v="2047361347.0999999"/>
    <n v="3041008225"/>
    <n v="67.33"/>
    <x v="0"/>
  </r>
  <r>
    <s v="BONOS"/>
    <x v="18"/>
    <x v="0"/>
    <s v="Financiero"/>
    <s v="Paraguay"/>
    <s v="03/07/2025 10:26:26"/>
    <s v="04/03/2031"/>
    <s v="PYG"/>
    <n v="3095076711"/>
    <n v="2000528768"/>
    <n v="2047607270.3299999"/>
    <n v="3095076711"/>
    <n v="66.16"/>
    <x v="0"/>
  </r>
  <r>
    <s v="BONOS"/>
    <x v="18"/>
    <x v="0"/>
    <s v="Financiero"/>
    <s v="Paraguay"/>
    <s v="03/07/2025 10:29:39"/>
    <s v="04/08/2031"/>
    <s v="PYG"/>
    <n v="3028756162"/>
    <n v="1900507535"/>
    <n v="1945706788.8"/>
    <n v="3028756162"/>
    <n v="64.239999999999995"/>
    <x v="0"/>
  </r>
  <r>
    <s v="BONOS"/>
    <x v="18"/>
    <x v="0"/>
    <s v="Financiero"/>
    <s v="Paraguay"/>
    <s v="09/12/2025 16:48:22"/>
    <s v="06/09/2027"/>
    <s v="PYG"/>
    <n v="168370822"/>
    <n v="146171729"/>
    <n v="146935918.47999999"/>
    <n v="168370822"/>
    <n v="87.27"/>
    <x v="0"/>
  </r>
  <r>
    <s v="BONOS"/>
    <x v="18"/>
    <x v="0"/>
    <s v="Financiero"/>
    <s v="Paraguay"/>
    <s v="09/12/2025 16:54:18"/>
    <s v="07/06/2027"/>
    <s v="PYG"/>
    <n v="1701575341"/>
    <n v="1500042677"/>
    <n v="1508109909.4300001"/>
    <n v="1701575341"/>
    <n v="88.63"/>
    <x v="0"/>
  </r>
  <r>
    <s v="BONOS"/>
    <x v="19"/>
    <x v="0"/>
    <s v="Financiero"/>
    <s v="Paraguay"/>
    <s v="09/01/2024 16:47:25"/>
    <s v="14/12/2027"/>
    <s v="PYG"/>
    <n v="2815200003"/>
    <n v="2082760273"/>
    <n v="2079616862.23"/>
    <n v="2815200003"/>
    <n v="73.87"/>
    <x v="0"/>
  </r>
  <r>
    <s v="BONOS"/>
    <x v="19"/>
    <x v="0"/>
    <s v="Financiero"/>
    <s v="Paraguay"/>
    <s v="11/01/2024 12:20:43"/>
    <s v="14/12/2027"/>
    <s v="PYG"/>
    <n v="1359999998"/>
    <n v="1006657535"/>
    <n v="1004650080.66"/>
    <n v="1359999998"/>
    <n v="73.87"/>
    <x v="0"/>
  </r>
  <r>
    <s v="BONOS"/>
    <x v="20"/>
    <x v="0"/>
    <s v="Comercial"/>
    <s v="Paraguay"/>
    <s v="11/07/2025 11:39:20"/>
    <s v="02/07/2032"/>
    <s v="PYG"/>
    <n v="866924656"/>
    <n v="500431505"/>
    <n v="512220372.58999997"/>
    <n v="866924656"/>
    <n v="59.08"/>
    <x v="0"/>
  </r>
  <r>
    <s v="BONOS"/>
    <x v="20"/>
    <x v="0"/>
    <s v="Comercial"/>
    <s v="Paraguay"/>
    <s v="11/07/2025 11:39:21"/>
    <s v="02/07/2032"/>
    <s v="PYG"/>
    <n v="866924656"/>
    <n v="500431505"/>
    <n v="512220372.58999997"/>
    <n v="866924656"/>
    <n v="59.08"/>
    <x v="0"/>
  </r>
  <r>
    <s v="BONOS"/>
    <x v="20"/>
    <x v="0"/>
    <s v="Comercial"/>
    <s v="Paraguay"/>
    <s v="11/07/2025 11:39:22"/>
    <s v="02/07/2032"/>
    <s v="PYG"/>
    <n v="866924656"/>
    <n v="500431505"/>
    <n v="512220372.58999997"/>
    <n v="866924656"/>
    <n v="59.08"/>
    <x v="0"/>
  </r>
  <r>
    <s v="BONOS"/>
    <x v="20"/>
    <x v="0"/>
    <s v="Comercial"/>
    <s v="Paraguay"/>
    <s v="11/07/2025 11:39:23"/>
    <s v="02/07/2032"/>
    <s v="PYG"/>
    <n v="866924656"/>
    <n v="500431505"/>
    <n v="512220372.58999997"/>
    <n v="866924656"/>
    <n v="59.08"/>
    <x v="0"/>
  </r>
  <r>
    <s v="BONOS"/>
    <x v="20"/>
    <x v="0"/>
    <s v="Comercial"/>
    <s v="Paraguay"/>
    <s v="11/07/2025 11:39:24"/>
    <s v="02/07/2032"/>
    <s v="PYG"/>
    <n v="866924656"/>
    <n v="500431505"/>
    <n v="512220372.58999997"/>
    <n v="866924656"/>
    <n v="59.08"/>
    <x v="0"/>
  </r>
  <r>
    <s v="BONOS"/>
    <x v="20"/>
    <x v="0"/>
    <s v="Comercial"/>
    <s v="Paraguay"/>
    <s v="11/07/2025 11:39:25"/>
    <s v="02/07/2032"/>
    <s v="PYG"/>
    <n v="866924656"/>
    <n v="500431505"/>
    <n v="512220372.58999997"/>
    <n v="866924656"/>
    <n v="59.08"/>
    <x v="0"/>
  </r>
  <r>
    <s v="BONOS"/>
    <x v="20"/>
    <x v="0"/>
    <s v="Comercial"/>
    <m/>
    <s v="11/07/2025 11:39:26"/>
    <s v="02/07/2032"/>
    <s v="PYG"/>
    <n v="866924656"/>
    <n v="500431505"/>
    <n v="512220372.58999997"/>
    <n v="866924656"/>
    <n v="59.08"/>
    <x v="0"/>
  </r>
  <r>
    <s v="BONOS"/>
    <x v="20"/>
    <x v="0"/>
    <s v="Comercial"/>
    <m/>
    <s v="11/07/2025 11:39:27"/>
    <s v="02/07/2032"/>
    <s v="PYG"/>
    <n v="866924656"/>
    <n v="500431505"/>
    <n v="512220372.58999997"/>
    <n v="866924656"/>
    <n v="59.08"/>
    <x v="0"/>
  </r>
  <r>
    <s v="BONOS"/>
    <x v="20"/>
    <x v="0"/>
    <s v="Comercial"/>
    <m/>
    <s v="10/09/2025 11:52:24"/>
    <s v="28/06/2035"/>
    <s v="PYG"/>
    <n v="6367602753"/>
    <n v="3059178077"/>
    <n v="3078762094.4899998"/>
    <n v="6367602753"/>
    <n v="48.35"/>
    <x v="0"/>
  </r>
  <r>
    <s v="BONOS"/>
    <x v="21"/>
    <x v="0"/>
    <s v="Financiero"/>
    <m/>
    <s v="21/03/2022 11:54:19"/>
    <s v="11/09/2028"/>
    <s v="PYG"/>
    <n v="30525685488"/>
    <n v="19200000000"/>
    <n v="19275883256.279999"/>
    <n v="30525685488"/>
    <n v="63.15"/>
    <x v="0"/>
  </r>
  <r>
    <s v="BONOS"/>
    <x v="21"/>
    <x v="0"/>
    <s v="Financiero"/>
    <m/>
    <s v="15/10/2024 09:49:10"/>
    <s v="10/09/2029"/>
    <s v="PYG"/>
    <n v="14662191780"/>
    <n v="10074287670"/>
    <n v="10041060211.77"/>
    <n v="14662191780"/>
    <n v="68.48"/>
    <x v="0"/>
  </r>
  <r>
    <s v="BONOS"/>
    <x v="21"/>
    <x v="0"/>
    <s v="Financiero"/>
    <m/>
    <s v="21/10/2024 10:32:30"/>
    <s v="10/09/2029"/>
    <s v="PYG"/>
    <n v="14662191780"/>
    <n v="10089657534"/>
    <n v="10041103437.030001"/>
    <n v="14662191780"/>
    <n v="68.48"/>
    <x v="0"/>
  </r>
  <r>
    <s v="ACCIONES PREFERIDAS"/>
    <x v="22"/>
    <x v="0"/>
    <s v="Financiero"/>
    <m/>
    <s v="09/08/2024 17:39:44"/>
    <s v="07/08/2029"/>
    <s v="PYG"/>
    <n v="4108235616"/>
    <n v="2499999998"/>
    <n v="2802141969.8699999"/>
    <n v="4108235616"/>
    <n v="68.209999999999994"/>
    <x v="0"/>
  </r>
  <r>
    <s v="ACCIONES PREFERIDAS"/>
    <x v="22"/>
    <x v="0"/>
    <s v="Financiero"/>
    <m/>
    <s v="05/09/2024 10:29:40"/>
    <s v="07/12/2029"/>
    <s v="PYG"/>
    <n v="4192043837"/>
    <n v="2499999998"/>
    <n v="2801652171.1399999"/>
    <n v="4192043837"/>
    <n v="66.83"/>
    <x v="0"/>
  </r>
  <r>
    <s v="ACCIONES PREFERIDAS"/>
    <x v="22"/>
    <x v="0"/>
    <s v="Financiero"/>
    <m/>
    <s v="23/09/2024 16:17:07"/>
    <s v="05/04/2030"/>
    <s v="PYG"/>
    <n v="4281145207"/>
    <n v="2500000001"/>
    <n v="2801159163.8600001"/>
    <n v="4281145207"/>
    <n v="65.430000000000007"/>
    <x v="0"/>
  </r>
  <r>
    <s v="ACCIONES PREFERIDAS"/>
    <x v="22"/>
    <x v="0"/>
    <s v="Financiero"/>
    <m/>
    <s v="07/10/2024 09:12:52"/>
    <s v="09/08/2030"/>
    <s v="PYG"/>
    <n v="4379950684"/>
    <n v="2500000001"/>
    <n v="2801269919.0500002"/>
    <n v="4379950684"/>
    <n v="63.96"/>
    <x v="0"/>
  </r>
  <r>
    <s v="ACCIONES PREFERIDAS"/>
    <x v="22"/>
    <x v="0"/>
    <s v="Financiero"/>
    <s v="Paraguay"/>
    <s v="11/11/2024 09:25:07"/>
    <s v="11/12/2030"/>
    <s v="PYG"/>
    <n v="4458465752"/>
    <n v="2500000001"/>
    <n v="2801526358.1599998"/>
    <n v="4458465752"/>
    <n v="62.84"/>
    <x v="0"/>
  </r>
  <r>
    <s v="ACCIONES PREFERIDAS"/>
    <x v="22"/>
    <x v="0"/>
    <s v="Financiero"/>
    <s v="Paraguay"/>
    <s v="25/11/2024 09:51:51"/>
    <s v="11/06/2031"/>
    <s v="PYG"/>
    <n v="4606673972"/>
    <n v="2499999999"/>
    <n v="2801948531.3899999"/>
    <n v="4606673972"/>
    <n v="60.82"/>
    <x v="0"/>
  </r>
  <r>
    <s v="ACCIONES PREFERIDAS"/>
    <x v="22"/>
    <x v="0"/>
    <s v="Financiero"/>
    <s v="Paraguay"/>
    <s v="24/03/2025 09:02:30"/>
    <s v="10/10/2031"/>
    <s v="PYG"/>
    <n v="4608438358"/>
    <n v="2500000003"/>
    <n v="2731038288"/>
    <n v="4608438358"/>
    <n v="59.26"/>
    <x v="0"/>
  </r>
  <r>
    <s v="ACCIONES PREFERIDAS"/>
    <x v="22"/>
    <x v="0"/>
    <s v="Financiero"/>
    <s v="Paraguay"/>
    <s v="27/05/2025 09:09:28"/>
    <s v="13/02/2032"/>
    <s v="PYG"/>
    <n v="4664016438"/>
    <n v="2499999999"/>
    <n v="2676967004.4400001"/>
    <n v="4664016438"/>
    <n v="57.4"/>
    <x v="0"/>
  </r>
  <r>
    <s v="ACCIONES PREFERIDAS"/>
    <x v="22"/>
    <x v="0"/>
    <s v="Financiero"/>
    <s v="Paraguay"/>
    <s v="28/07/2025 09:19:55"/>
    <s v="18/06/2032"/>
    <s v="PYG"/>
    <n v="4719594519"/>
    <n v="2499999999"/>
    <n v="2625530036.48"/>
    <n v="4719594519"/>
    <n v="55.63"/>
    <x v="0"/>
  </r>
  <r>
    <s v="ACCIONES PREFERIDAS"/>
    <x v="22"/>
    <x v="0"/>
    <s v="Financiero"/>
    <s v="Paraguay"/>
    <s v="22/09/2025 10:14:41"/>
    <s v="15/10/2032"/>
    <s v="PYG"/>
    <n v="4775172605"/>
    <n v="2500000001"/>
    <n v="2579562437.75"/>
    <n v="4775172605"/>
    <n v="54.02"/>
    <x v="0"/>
  </r>
  <r>
    <s v="CDA"/>
    <x v="23"/>
    <x v="0"/>
    <s v="Financiero"/>
    <s v="Paraguay"/>
    <s v="03/07/2024 12:41:09"/>
    <s v="21/01/2026"/>
    <s v="PYG"/>
    <n v="284793155"/>
    <n v="251517680"/>
    <n v="253855931.21000001"/>
    <n v="284793155"/>
    <n v="89.14"/>
    <x v="0"/>
  </r>
  <r>
    <s v="CDA"/>
    <x v="23"/>
    <x v="0"/>
    <s v="Financiero"/>
    <s v="Paraguay"/>
    <s v="15/07/2024 15:21:09"/>
    <s v="26/01/2026"/>
    <s v="PYG"/>
    <n v="143688356"/>
    <n v="125617715"/>
    <n v="127116173"/>
    <n v="143688356"/>
    <n v="88.47"/>
    <x v="0"/>
  </r>
  <r>
    <s v="CDA"/>
    <x v="23"/>
    <x v="0"/>
    <s v="Financiero"/>
    <s v="Paraguay"/>
    <s v="09/08/2024 16:37:30"/>
    <s v="17/04/2026"/>
    <s v="PYG"/>
    <n v="171970249"/>
    <n v="148824870"/>
    <n v="152074828.00999999"/>
    <n v="171970249"/>
    <n v="88.43"/>
    <x v="0"/>
  </r>
  <r>
    <s v="CDA"/>
    <x v="23"/>
    <x v="0"/>
    <s v="Financiero"/>
    <s v="Paraguay"/>
    <s v="23/12/2025 13:36:15"/>
    <s v="24/05/2027"/>
    <s v="PYG"/>
    <n v="150953671"/>
    <n v="129583040"/>
    <n v="129905453.64"/>
    <n v="150953671"/>
    <n v="86.06"/>
    <x v="0"/>
  </r>
  <r>
    <s v="CDA"/>
    <x v="24"/>
    <x v="0"/>
    <s v="Financiero"/>
    <s v="Paraguay"/>
    <s v="11/01/2024 14:37:29"/>
    <s v="30/07/2026"/>
    <s v="PYG"/>
    <n v="120731506"/>
    <n v="95211592"/>
    <n v="100931658.29000001"/>
    <n v="120731506"/>
    <n v="83.6"/>
    <x v="0"/>
  </r>
  <r>
    <s v="CDA"/>
    <x v="24"/>
    <x v="0"/>
    <s v="Financiero"/>
    <s v="Paraguay"/>
    <s v="21/10/2025 12:09:23"/>
    <s v="22/07/2026"/>
    <s v="PYG"/>
    <n v="213769862"/>
    <n v="203234124"/>
    <n v="205972404.91"/>
    <n v="213769862"/>
    <n v="96.35"/>
    <x v="0"/>
  </r>
  <r>
    <s v="BONOS"/>
    <x v="25"/>
    <x v="0"/>
    <s v="Financiero"/>
    <s v="Paraguay"/>
    <s v="16/05/2022 10:07:25"/>
    <s v="30/09/2031"/>
    <s v="PYG"/>
    <n v="17070547960"/>
    <n v="10034931508"/>
    <n v="10002090256.620001"/>
    <n v="17070547960"/>
    <n v="58.59"/>
    <x v="0"/>
  </r>
  <r>
    <s v="BONOS"/>
    <x v="25"/>
    <x v="0"/>
    <s v="Financiero"/>
    <s v="Paraguay"/>
    <s v="03/07/2023 17:41:00"/>
    <s v="30/09/2031"/>
    <s v="PYG"/>
    <n v="361107259"/>
    <n v="223137179"/>
    <n v="223045853.18000001"/>
    <n v="361107259"/>
    <n v="61.77"/>
    <x v="0"/>
  </r>
  <r>
    <s v="BONOS"/>
    <x v="25"/>
    <x v="0"/>
    <s v="Financiero"/>
    <s v="Paraguay"/>
    <s v="03/07/2023 17:41:47"/>
    <s v="30/09/2031"/>
    <s v="PYG"/>
    <n v="181363294"/>
    <n v="112068900"/>
    <n v="112023032.84"/>
    <n v="181363294"/>
    <n v="61.77"/>
    <x v="0"/>
  </r>
  <r>
    <s v="BONOS"/>
    <x v="25"/>
    <x v="0"/>
    <s v="Financiero"/>
    <s v="Paraguay"/>
    <s v="03/07/2023 17:43:02"/>
    <s v="30/09/2031"/>
    <s v="PYG"/>
    <n v="268806293"/>
    <n v="166102118"/>
    <n v="166034128.61000001"/>
    <n v="268806293"/>
    <n v="61.77"/>
    <x v="0"/>
  </r>
  <r>
    <s v="BONOS"/>
    <x v="25"/>
    <x v="0"/>
    <s v="Financiero"/>
    <s v="Paraguay"/>
    <s v="04/09/2023 15:54:22"/>
    <s v="31/05/2029"/>
    <s v="PYG"/>
    <n v="6301369869"/>
    <n v="4022383561"/>
    <n v="4013009215.25"/>
    <n v="6301369869"/>
    <n v="63.68"/>
    <x v="0"/>
  </r>
  <r>
    <s v="BONOS"/>
    <x v="25"/>
    <x v="0"/>
    <s v="Financiero"/>
    <s v="Paraguay"/>
    <s v="24/09/2024 10:39:48"/>
    <s v="30/09/2031"/>
    <s v="PYG"/>
    <n v="160815420"/>
    <n v="105539386"/>
    <n v="105021764.05"/>
    <n v="160815420"/>
    <n v="65.31"/>
    <x v="0"/>
  </r>
  <r>
    <s v="BONOS"/>
    <x v="25"/>
    <x v="0"/>
    <s v="Financiero"/>
    <s v="Paraguay"/>
    <s v="24/07/2025 12:10:10"/>
    <s v="30/09/2031"/>
    <s v="PYG"/>
    <n v="719863705"/>
    <n v="492416431"/>
    <n v="490102027.07999998"/>
    <n v="719863705"/>
    <n v="68.08"/>
    <x v="0"/>
  </r>
  <r>
    <s v="BONOS"/>
    <x v="25"/>
    <x v="0"/>
    <s v="Financiero"/>
    <s v="Paraguay"/>
    <s v="24/07/2025 14:37:53"/>
    <s v="31/05/2029"/>
    <s v="PYG"/>
    <n v="1531260278"/>
    <n v="1107232879"/>
    <n v="1100306452.74"/>
    <n v="1531260278"/>
    <n v="71.86"/>
    <x v="0"/>
  </r>
  <r>
    <s v="BONOS"/>
    <x v="25"/>
    <x v="0"/>
    <s v="Financiero"/>
    <s v="Paraguay"/>
    <s v="09/10/2025 12:49:12"/>
    <s v="30/09/2030"/>
    <s v="PYG"/>
    <n v="1232097537"/>
    <n v="800000003"/>
    <n v="799994115.63"/>
    <n v="1232097537"/>
    <n v="64.930000000000007"/>
    <x v="0"/>
  </r>
  <r>
    <s v="BONOS"/>
    <x v="25"/>
    <x v="0"/>
    <s v="Financiero"/>
    <s v="Paraguay"/>
    <s v="09/10/2025 13:14:25"/>
    <s v="30/09/2030"/>
    <s v="PYG"/>
    <n v="231018273"/>
    <n v="150000000"/>
    <n v="149998885.09999999"/>
    <n v="231018273"/>
    <n v="64.930000000000007"/>
    <x v="0"/>
  </r>
  <r>
    <s v="BONOS"/>
    <x v="25"/>
    <x v="0"/>
    <s v="Financiero"/>
    <s v="Paraguay"/>
    <s v="09/10/2025 13:16:35"/>
    <s v="30/09/2030"/>
    <s v="PYG"/>
    <n v="77006071"/>
    <n v="49999999"/>
    <n v="49999613.57"/>
    <n v="77006071"/>
    <n v="64.930000000000007"/>
    <x v="0"/>
  </r>
  <r>
    <s v="BONOS"/>
    <x v="25"/>
    <x v="0"/>
    <s v="Financiero"/>
    <s v="Paraguay"/>
    <s v="09/10/2025 13:17:43"/>
    <s v="30/09/2030"/>
    <s v="PYG"/>
    <n v="77006071"/>
    <n v="49999999"/>
    <n v="49999613.57"/>
    <n v="77006071"/>
    <n v="64.930000000000007"/>
    <x v="0"/>
  </r>
  <r>
    <s v="BONOS"/>
    <x v="25"/>
    <x v="0"/>
    <s v="Financiero"/>
    <s v="Paraguay"/>
    <s v="09/10/2025 13:17:44"/>
    <s v="30/09/2030"/>
    <s v="PYG"/>
    <n v="77006071"/>
    <n v="49999999"/>
    <n v="49999613.57"/>
    <n v="77006071"/>
    <n v="64.930000000000007"/>
    <x v="0"/>
  </r>
  <r>
    <s v="BONOS"/>
    <x v="25"/>
    <x v="0"/>
    <s v="Financiero"/>
    <s v="Paraguay"/>
    <s v="09/10/2025 13:17:45"/>
    <s v="30/09/2030"/>
    <s v="PYG"/>
    <n v="77006071"/>
    <n v="49999999"/>
    <n v="49999613.57"/>
    <n v="77006071"/>
    <n v="64.930000000000007"/>
    <x v="0"/>
  </r>
  <r>
    <s v="BONOS"/>
    <x v="25"/>
    <x v="0"/>
    <s v="Financiero"/>
    <s v="Paraguay"/>
    <s v="09/10/2025 13:17:46"/>
    <s v="30/09/2030"/>
    <s v="PYG"/>
    <n v="77006071"/>
    <n v="49999999"/>
    <n v="49999613.57"/>
    <n v="77006071"/>
    <n v="64.930000000000007"/>
    <x v="0"/>
  </r>
  <r>
    <s v="BONOS"/>
    <x v="25"/>
    <x v="0"/>
    <s v="Financiero"/>
    <s v="Paraguay"/>
    <s v="09/10/2025 13:17:47"/>
    <s v="30/09/2030"/>
    <s v="PYG"/>
    <n v="77006071"/>
    <n v="49999999"/>
    <n v="49999613.57"/>
    <n v="77006071"/>
    <n v="64.930000000000007"/>
    <x v="0"/>
  </r>
  <r>
    <s v="BONOS"/>
    <x v="25"/>
    <x v="0"/>
    <s v="Financiero"/>
    <s v="Paraguay"/>
    <s v="09/10/2025 13:17:48"/>
    <s v="30/09/2030"/>
    <s v="PYG"/>
    <n v="77006071"/>
    <n v="49999999"/>
    <n v="49999613.57"/>
    <n v="77006071"/>
    <n v="64.930000000000007"/>
    <x v="0"/>
  </r>
  <r>
    <s v="BONOS"/>
    <x v="25"/>
    <x v="0"/>
    <s v="Financiero"/>
    <s v="Paraguay"/>
    <s v="09/10/2025 13:17:49"/>
    <s v="30/09/2030"/>
    <s v="PYG"/>
    <n v="77006071"/>
    <n v="49999999"/>
    <n v="49999613.57"/>
    <n v="77006071"/>
    <n v="64.930000000000007"/>
    <x v="0"/>
  </r>
  <r>
    <s v="BONOS"/>
    <x v="25"/>
    <x v="0"/>
    <s v="Financiero"/>
    <s v="Paraguay"/>
    <s v="09/10/2025 13:17:50"/>
    <s v="30/09/2030"/>
    <s v="PYG"/>
    <n v="77006071"/>
    <n v="49999999"/>
    <n v="49999613.57"/>
    <n v="77006071"/>
    <n v="64.930000000000007"/>
    <x v="0"/>
  </r>
  <r>
    <s v="BONOS"/>
    <x v="25"/>
    <x v="0"/>
    <s v="Financiero"/>
    <s v="Paraguay"/>
    <s v="09/10/2025 13:17:51"/>
    <s v="30/09/2030"/>
    <s v="PYG"/>
    <n v="77006071"/>
    <n v="49999999"/>
    <n v="49999613.57"/>
    <n v="77006071"/>
    <n v="64.930000000000007"/>
    <x v="0"/>
  </r>
  <r>
    <s v="BONOS"/>
    <x v="25"/>
    <x v="0"/>
    <s v="Financiero"/>
    <s v="Paraguay"/>
    <s v="09/10/2025 13:17:52"/>
    <s v="30/09/2030"/>
    <s v="PYG"/>
    <n v="77006071"/>
    <n v="49999999"/>
    <n v="49999613.57"/>
    <n v="77006071"/>
    <n v="64.930000000000007"/>
    <x v="0"/>
  </r>
  <r>
    <s v="BONOS"/>
    <x v="25"/>
    <x v="0"/>
    <s v="Financiero"/>
    <s v="Paraguay"/>
    <s v="19/12/2025 09:07:10"/>
    <s v="30/12/2032"/>
    <s v="PYG"/>
    <n v="18442739727"/>
    <n v="10000000001"/>
    <n v="10038379688.43"/>
    <n v="18442739727"/>
    <n v="54.43"/>
    <x v="0"/>
  </r>
  <r>
    <s v="BONOS"/>
    <x v="25"/>
    <x v="0"/>
    <s v="Financiero"/>
    <s v="Paraguay"/>
    <s v="19/12/2025 09:09:55"/>
    <s v="30/12/2032"/>
    <s v="PYG"/>
    <n v="18442739727"/>
    <n v="10000000001"/>
    <n v="10038379688.43"/>
    <n v="18442739727"/>
    <n v="54.43"/>
    <x v="0"/>
  </r>
  <r>
    <s v="BONOS"/>
    <x v="25"/>
    <x v="0"/>
    <s v="Financiero"/>
    <s v="Paraguay"/>
    <s v="19/12/2025 11:24:49"/>
    <s v="29/09/2028"/>
    <s v="PYG"/>
    <n v="2380339727"/>
    <n v="2007709591"/>
    <n v="2000374370.1199999"/>
    <n v="2380339727"/>
    <n v="84.04"/>
    <x v="0"/>
  </r>
  <r>
    <s v="BONOS"/>
    <x v="25"/>
    <x v="0"/>
    <s v="Financiero"/>
    <s v="Paraguay"/>
    <s v="30/12/2025 10:13:51"/>
    <s v="25/09/2026"/>
    <s v="PYG"/>
    <n v="3134630136"/>
    <n v="3001972602"/>
    <n v="3002462410.7199998"/>
    <n v="3134630136"/>
    <n v="95.78"/>
    <x v="0"/>
  </r>
  <r>
    <s v="CDA"/>
    <x v="26"/>
    <x v="0"/>
    <s v="Financiero"/>
    <s v="Paraguay"/>
    <s v="19/06/2024 10:41:41"/>
    <s v="20/07/2027"/>
    <s v="PYG"/>
    <n v="192750000"/>
    <n v="151074686"/>
    <n v="150425465.62"/>
    <n v="192750000"/>
    <n v="78.040000000000006"/>
    <x v="0"/>
  </r>
  <r>
    <s v="BONOS SUBORDINADOS"/>
    <x v="26"/>
    <x v="0"/>
    <s v="Financiero"/>
    <s v="Paraguay"/>
    <s v="12/03/2025 10:11:44"/>
    <s v="02/03/2032"/>
    <s v="PYG"/>
    <n v="17082753438"/>
    <n v="10000000000"/>
    <n v="10057841603.129999"/>
    <n v="17082753438"/>
    <n v="58.88"/>
    <x v="0"/>
  </r>
  <r>
    <s v="BONOS SUBORDINADOS"/>
    <x v="26"/>
    <x v="0"/>
    <s v="Financiero"/>
    <s v="Paraguay"/>
    <s v="12/03/2025 10:17:22"/>
    <s v="02/03/2032"/>
    <s v="PYG"/>
    <n v="17082753438"/>
    <n v="10000000000"/>
    <n v="10057841603.129999"/>
    <n v="17082753438"/>
    <n v="58.88"/>
    <x v="0"/>
  </r>
  <r>
    <s v="BONOS SUBORDINADOS"/>
    <x v="26"/>
    <x v="0"/>
    <s v="Financiero"/>
    <s v="Paraguay"/>
    <s v="12/03/2025 10:25:44"/>
    <s v="02/03/2032"/>
    <s v="PYG"/>
    <n v="1708275330"/>
    <n v="1000000000"/>
    <n v="1005784160.22"/>
    <n v="1708275330"/>
    <n v="58.88"/>
    <x v="0"/>
  </r>
  <r>
    <s v="BONOS SUBORDINADOS"/>
    <x v="26"/>
    <x v="0"/>
    <s v="Financiero"/>
    <s v="Paraguay"/>
    <s v="18/03/2025 10:47:50"/>
    <s v="02/03/2032"/>
    <s v="PYG"/>
    <n v="1708275330"/>
    <n v="1001668495"/>
    <n v="1005801966.6799999"/>
    <n v="1708275330"/>
    <n v="58.88"/>
    <x v="0"/>
  </r>
  <r>
    <s v="BONOS SUBORDINADOS"/>
    <x v="26"/>
    <x v="0"/>
    <s v="Financiero"/>
    <s v="Paraguay"/>
    <s v="18/03/2025 11:03:41"/>
    <s v="02/03/2032"/>
    <s v="PYG"/>
    <n v="1708275330"/>
    <n v="1001668495"/>
    <n v="1005801966.6799999"/>
    <n v="1708275330"/>
    <n v="58.88"/>
    <x v="0"/>
  </r>
  <r>
    <s v="CDA"/>
    <x v="26"/>
    <x v="0"/>
    <s v="Financiero"/>
    <s v="Paraguay"/>
    <s v="10/04/2025 15:03:07"/>
    <s v="01/02/2027"/>
    <s v="PYG"/>
    <n v="119052056"/>
    <n v="100354074"/>
    <n v="100658767.09999999"/>
    <n v="119052056"/>
    <n v="84.55"/>
    <x v="0"/>
  </r>
  <r>
    <s v="BONOS SUBORDINADOS"/>
    <x v="26"/>
    <x v="0"/>
    <s v="Financiero"/>
    <s v="Paraguay"/>
    <s v="20/05/2025 09:02:04"/>
    <s v="02/03/2032"/>
    <s v="PYG"/>
    <n v="8421797446"/>
    <n v="5024595218"/>
    <n v="4958783103.1899996"/>
    <n v="8421797446"/>
    <n v="58.88"/>
    <x v="0"/>
  </r>
  <r>
    <s v="CDA"/>
    <x v="26"/>
    <x v="0"/>
    <s v="Financiero"/>
    <s v="Paraguay"/>
    <s v="02/06/2025 15:42:31"/>
    <s v="17/08/2027"/>
    <s v="PYG"/>
    <n v="135383307"/>
    <n v="109995415"/>
    <n v="110448624.58"/>
    <n v="135383307"/>
    <n v="81.58"/>
    <x v="0"/>
  </r>
  <r>
    <s v="CDA"/>
    <x v="26"/>
    <x v="0"/>
    <s v="Financiero"/>
    <s v="Paraguay"/>
    <s v="17/09/2025 11:35:20"/>
    <s v="06/08/2027"/>
    <s v="PYG"/>
    <n v="1166151600"/>
    <n v="1009553928"/>
    <n v="1033448136.8200001"/>
    <n v="1166151600"/>
    <n v="88.62"/>
    <x v="0"/>
  </r>
  <r>
    <s v="CDA"/>
    <x v="26"/>
    <x v="0"/>
    <s v="Financiero"/>
    <s v="Paraguay"/>
    <s v="29/10/2025 12:14:09"/>
    <s v="06/08/2027"/>
    <s v="PYG"/>
    <n v="1166151600"/>
    <n v="1019031561"/>
    <n v="1033436301.26"/>
    <n v="1166151600"/>
    <n v="88.62"/>
    <x v="0"/>
  </r>
  <r>
    <s v="CDA"/>
    <x v="26"/>
    <x v="0"/>
    <s v="Financiero"/>
    <s v="Paraguay"/>
    <s v="29/10/2025 12:16:36"/>
    <s v="06/08/2027"/>
    <s v="PYG"/>
    <n v="1166151600"/>
    <n v="1019031561"/>
    <n v="1033436301.26"/>
    <n v="1166151600"/>
    <n v="88.62"/>
    <x v="0"/>
  </r>
  <r>
    <s v="CDA"/>
    <x v="26"/>
    <x v="0"/>
    <s v="Financiero"/>
    <s v="Paraguay"/>
    <s v="29/10/2025 12:16:38"/>
    <s v="06/08/2027"/>
    <s v="PYG"/>
    <n v="1166151600"/>
    <n v="1019031561"/>
    <n v="1033436301.26"/>
    <n v="1166151600"/>
    <n v="88.62"/>
    <x v="0"/>
  </r>
  <r>
    <s v="CDA"/>
    <x v="26"/>
    <x v="0"/>
    <s v="Financiero"/>
    <s v="Paraguay"/>
    <s v="29/10/2025 12:16:39"/>
    <s v="06/08/2027"/>
    <s v="PYG"/>
    <n v="1166151600"/>
    <n v="1019031561"/>
    <n v="1033436301.26"/>
    <n v="1166151600"/>
    <n v="88.62"/>
    <x v="0"/>
  </r>
  <r>
    <s v="CDA"/>
    <x v="26"/>
    <x v="0"/>
    <s v="Financiero"/>
    <s v="Paraguay"/>
    <s v="29/10/2025 12:16:41"/>
    <s v="06/08/2027"/>
    <s v="PYG"/>
    <n v="1166151600"/>
    <n v="1019031561"/>
    <n v="1033436301.26"/>
    <n v="1166151600"/>
    <n v="88.62"/>
    <x v="0"/>
  </r>
  <r>
    <s v="CDA"/>
    <x v="26"/>
    <x v="0"/>
    <s v="Financiero"/>
    <s v="Paraguay"/>
    <s v="31/10/2025 10:05:50"/>
    <s v="06/08/2027"/>
    <s v="PYG"/>
    <n v="1166151600"/>
    <n v="1016266493"/>
    <n v="1030503495.4400001"/>
    <n v="1166151600"/>
    <n v="88.37"/>
    <x v="0"/>
  </r>
  <r>
    <s v="CDA"/>
    <x v="26"/>
    <x v="0"/>
    <s v="Financiero"/>
    <s v="Paraguay"/>
    <s v="17/11/2025 11:27:16"/>
    <s v="06/08/2027"/>
    <s v="PYG"/>
    <n v="1166151600"/>
    <n v="1023354572"/>
    <n v="1033436300.89"/>
    <n v="1166151600"/>
    <n v="88.62"/>
    <x v="0"/>
  </r>
  <r>
    <s v="CDA"/>
    <x v="27"/>
    <x v="2"/>
    <s v="Financiero"/>
    <s v="Paraguay"/>
    <s v="17/08/2021 16:28:32"/>
    <s v="17/08/2026"/>
    <s v="PYG"/>
    <n v="1412726022"/>
    <n v="1000000000"/>
    <n v="1029910067.2"/>
    <n v="1412726022"/>
    <n v="72.900000000000006"/>
    <x v="0"/>
  </r>
  <r>
    <s v="CDA"/>
    <x v="27"/>
    <x v="2"/>
    <s v="Financiero"/>
    <s v="Paraguay"/>
    <s v="17/08/2021 16:28:33"/>
    <s v="17/08/2026"/>
    <s v="PYG"/>
    <n v="1412726022"/>
    <n v="1000000000"/>
    <n v="1029910067.2"/>
    <n v="1412726022"/>
    <n v="72.900000000000006"/>
    <x v="0"/>
  </r>
  <r>
    <s v="CDA"/>
    <x v="27"/>
    <x v="2"/>
    <s v="Financiero"/>
    <s v="Paraguay"/>
    <s v="17/08/2021 16:28:34"/>
    <s v="17/08/2026"/>
    <s v="PYG"/>
    <n v="1412726022"/>
    <n v="1000000000"/>
    <n v="1029910067.2"/>
    <n v="1412726022"/>
    <n v="72.900000000000006"/>
    <x v="0"/>
  </r>
  <r>
    <s v="CDA"/>
    <x v="27"/>
    <x v="2"/>
    <s v="Financiero"/>
    <s v="Paraguay"/>
    <s v="17/08/2021 16:28:36"/>
    <s v="17/08/2026"/>
    <s v="PYG"/>
    <n v="1412726022"/>
    <n v="1000000000"/>
    <n v="1029910067.2"/>
    <n v="1412726022"/>
    <n v="72.900000000000006"/>
    <x v="0"/>
  </r>
  <r>
    <s v="CDA"/>
    <x v="27"/>
    <x v="2"/>
    <s v="Financiero"/>
    <s v="Paraguay"/>
    <s v="07/09/2021 15:16:03"/>
    <s v="07/09/2026"/>
    <s v="PYG"/>
    <n v="1405221918"/>
    <n v="1000000001"/>
    <n v="1029896863.28"/>
    <n v="1405221918"/>
    <n v="73.290000000000006"/>
    <x v="0"/>
  </r>
  <r>
    <s v="CDA"/>
    <x v="27"/>
    <x v="2"/>
    <s v="Financiero"/>
    <s v="Paraguay"/>
    <s v="07/09/2021 15:16:22"/>
    <s v="07/09/2026"/>
    <s v="PYG"/>
    <n v="1405221918"/>
    <n v="1000000001"/>
    <n v="1029896863.28"/>
    <n v="1405221918"/>
    <n v="73.290000000000006"/>
    <x v="0"/>
  </r>
  <r>
    <s v="CDA"/>
    <x v="27"/>
    <x v="2"/>
    <s v="Financiero"/>
    <s v="Paraguay"/>
    <s v="07/09/2021 15:16:24"/>
    <s v="07/09/2026"/>
    <s v="PYG"/>
    <n v="1405221918"/>
    <n v="1000000001"/>
    <n v="1029896863.28"/>
    <n v="1405221918"/>
    <n v="73.290000000000006"/>
    <x v="0"/>
  </r>
  <r>
    <s v="CDA"/>
    <x v="27"/>
    <x v="2"/>
    <s v="Financiero"/>
    <s v="Paraguay"/>
    <s v="07/09/2021 15:16:25"/>
    <s v="07/09/2026"/>
    <s v="PYG"/>
    <n v="1405221918"/>
    <n v="1000000001"/>
    <n v="1029896863.28"/>
    <n v="1405221918"/>
    <n v="73.290000000000006"/>
    <x v="0"/>
  </r>
  <r>
    <s v="CDA"/>
    <x v="27"/>
    <x v="2"/>
    <s v="Financiero"/>
    <s v="Paraguay"/>
    <s v="07/09/2021 15:16:27"/>
    <s v="07/09/2026"/>
    <s v="PYG"/>
    <n v="1405221918"/>
    <n v="1000000001"/>
    <n v="1029896863.28"/>
    <n v="1405221918"/>
    <n v="73.290000000000006"/>
    <x v="0"/>
  </r>
  <r>
    <s v="CDA"/>
    <x v="27"/>
    <x v="2"/>
    <s v="Financiero"/>
    <s v="Paraguay"/>
    <s v="16/09/2022 09:53:08"/>
    <s v="13/09/2027"/>
    <s v="PYG"/>
    <n v="1527500000"/>
    <n v="1000563512"/>
    <n v="1035651320.97"/>
    <n v="1527500000"/>
    <n v="67.8"/>
    <x v="0"/>
  </r>
  <r>
    <s v="CDA"/>
    <x v="27"/>
    <x v="2"/>
    <s v="Financiero"/>
    <s v="Paraguay"/>
    <s v="16/09/2022 09:56:31"/>
    <s v="13/09/2027"/>
    <s v="PYG"/>
    <n v="1527500000"/>
    <n v="1000563512"/>
    <n v="1035651320.97"/>
    <n v="1527500000"/>
    <n v="67.8"/>
    <x v="0"/>
  </r>
  <r>
    <s v="CDA"/>
    <x v="27"/>
    <x v="2"/>
    <s v="Financiero"/>
    <s v="Paraguay"/>
    <s v="16/09/2022 09:56:33"/>
    <s v="13/09/2027"/>
    <s v="PYG"/>
    <n v="1527500000"/>
    <n v="1000563512"/>
    <n v="1035651320.97"/>
    <n v="1527500000"/>
    <n v="67.8"/>
    <x v="0"/>
  </r>
  <r>
    <s v="CDA"/>
    <x v="27"/>
    <x v="2"/>
    <s v="Financiero"/>
    <s v="Paraguay"/>
    <s v="16/09/2022 09:56:34"/>
    <s v="13/09/2027"/>
    <s v="PYG"/>
    <n v="1527500000"/>
    <n v="1000563512"/>
    <n v="1035651320.97"/>
    <n v="1527500000"/>
    <n v="67.8"/>
    <x v="0"/>
  </r>
  <r>
    <s v="CDA"/>
    <x v="27"/>
    <x v="2"/>
    <s v="Financiero"/>
    <s v="Paraguay"/>
    <s v="16/09/2022 09:56:36"/>
    <s v="13/09/2027"/>
    <s v="PYG"/>
    <n v="1527500000"/>
    <n v="1000563512"/>
    <n v="1035651320.97"/>
    <n v="1527500000"/>
    <n v="67.8"/>
    <x v="0"/>
  </r>
  <r>
    <s v="CDA"/>
    <x v="27"/>
    <x v="2"/>
    <s v="Financiero"/>
    <s v="Paraguay"/>
    <s v="16/09/2022 09:56:37"/>
    <s v="13/09/2027"/>
    <s v="PYG"/>
    <n v="1527500000"/>
    <n v="1000563512"/>
    <n v="1035651320.97"/>
    <n v="1527500000"/>
    <n v="67.8"/>
    <x v="0"/>
  </r>
  <r>
    <s v="CDA"/>
    <x v="27"/>
    <x v="2"/>
    <s v="Financiero"/>
    <s v="Paraguay"/>
    <s v="09/06/2023 16:25:56"/>
    <s v="16/03/2026"/>
    <s v="PYG"/>
    <n v="39196767"/>
    <n v="30509050"/>
    <n v="30233062.390000001"/>
    <n v="39196767"/>
    <n v="77.13"/>
    <x v="0"/>
  </r>
  <r>
    <s v="CDA"/>
    <x v="27"/>
    <x v="2"/>
    <s v="Financiero"/>
    <s v="Paraguay"/>
    <s v="09/10/2023 17:05:26"/>
    <s v="12/01/2026"/>
    <s v="PYG"/>
    <n v="61654520"/>
    <n v="48339328"/>
    <n v="50044912.710000001"/>
    <n v="61654520"/>
    <n v="81.17"/>
    <x v="0"/>
  </r>
  <r>
    <s v="CDA"/>
    <x v="27"/>
    <x v="2"/>
    <s v="Financiero"/>
    <s v="Paraguay"/>
    <s v="04/03/2024 16:46:47"/>
    <s v="17/08/2026"/>
    <s v="PYG"/>
    <n v="1205684929"/>
    <n v="1003114672"/>
    <n v="1029909067.9299999"/>
    <n v="1205684929"/>
    <n v="85.42"/>
    <x v="0"/>
  </r>
  <r>
    <s v="CDA"/>
    <x v="27"/>
    <x v="2"/>
    <s v="Financiero"/>
    <s v="Paraguay"/>
    <s v="04/03/2024 16:48:43"/>
    <s v="17/08/2026"/>
    <s v="PYG"/>
    <n v="1205684929"/>
    <n v="1003114672"/>
    <n v="1029909067.9299999"/>
    <n v="1205684929"/>
    <n v="85.42"/>
    <x v="0"/>
  </r>
  <r>
    <s v="CDA"/>
    <x v="27"/>
    <x v="2"/>
    <s v="Financiero"/>
    <s v="Paraguay"/>
    <s v="04/03/2024 16:48:44"/>
    <s v="17/08/2026"/>
    <s v="PYG"/>
    <n v="1205684929"/>
    <n v="1003114672"/>
    <n v="1029909067.9299999"/>
    <n v="1205684929"/>
    <n v="85.42"/>
    <x v="0"/>
  </r>
  <r>
    <s v="CDA"/>
    <x v="27"/>
    <x v="2"/>
    <s v="Financiero"/>
    <s v="Paraguay"/>
    <s v="04/03/2024 16:48:45"/>
    <s v="17/08/2026"/>
    <s v="PYG"/>
    <n v="1205684929"/>
    <n v="1003114672"/>
    <n v="1029909067.9299999"/>
    <n v="1205684929"/>
    <n v="85.42"/>
    <x v="0"/>
  </r>
  <r>
    <s v="CDA"/>
    <x v="27"/>
    <x v="2"/>
    <s v="Financiero"/>
    <s v="Paraguay"/>
    <s v="02/04/2024 14:42:01"/>
    <s v="09/03/2027"/>
    <s v="PYG"/>
    <n v="88436848"/>
    <n v="70032007"/>
    <n v="70466847.530000001"/>
    <n v="88436848"/>
    <n v="79.680000000000007"/>
    <x v="0"/>
  </r>
  <r>
    <s v="CDA"/>
    <x v="27"/>
    <x v="2"/>
    <s v="Financiero"/>
    <s v="Paraguay"/>
    <s v="21/06/2024 16:54:19"/>
    <s v="04/05/2026"/>
    <s v="PYG"/>
    <n v="217515204"/>
    <n v="182687323"/>
    <n v="183655173.5"/>
    <n v="217515204"/>
    <n v="84.43"/>
    <x v="0"/>
  </r>
  <r>
    <s v="CDA"/>
    <x v="27"/>
    <x v="2"/>
    <s v="Financiero"/>
    <s v="Paraguay"/>
    <s v="25/07/2024 15:42:51"/>
    <s v="23/01/2026"/>
    <s v="PYG"/>
    <n v="227575342"/>
    <n v="200147216"/>
    <n v="203848280.72"/>
    <n v="227575342"/>
    <n v="89.57"/>
    <x v="0"/>
  </r>
  <r>
    <s v="CDA"/>
    <x v="27"/>
    <x v="2"/>
    <s v="Financiero"/>
    <s v="Paraguay"/>
    <s v="09/08/2024 16:29:20"/>
    <s v="05/01/2027"/>
    <s v="PYG"/>
    <n v="189280480"/>
    <n v="150809186"/>
    <n v="147336750.06"/>
    <n v="189280480"/>
    <n v="77.84"/>
    <x v="0"/>
  </r>
  <r>
    <s v="CDA"/>
    <x v="27"/>
    <x v="2"/>
    <s v="Financiero"/>
    <s v="Paraguay"/>
    <s v="09/08/2024 16:34:36"/>
    <s v="08/01/2027"/>
    <s v="PYG"/>
    <n v="205120000"/>
    <n v="163398168"/>
    <n v="172339044.00999999"/>
    <n v="205120000"/>
    <n v="84.02"/>
    <x v="0"/>
  </r>
  <r>
    <s v="CDA"/>
    <x v="27"/>
    <x v="2"/>
    <s v="Financiero"/>
    <s v="Paraguay"/>
    <s v="23/08/2024 12:21:00"/>
    <s v="12/04/2027"/>
    <s v="PYG"/>
    <n v="185725685"/>
    <n v="150299228"/>
    <n v="152424804.22"/>
    <n v="185725685"/>
    <n v="82.07"/>
    <x v="0"/>
  </r>
  <r>
    <s v="CDA"/>
    <x v="27"/>
    <x v="2"/>
    <s v="Financiero"/>
    <s v="Paraguay"/>
    <s v="04/10/2024 11:32:58"/>
    <s v="26/01/2026"/>
    <s v="PYG"/>
    <n v="154798632"/>
    <n v="136998241"/>
    <n v="139987365.18000001"/>
    <n v="154798632"/>
    <n v="90.43"/>
    <x v="0"/>
  </r>
  <r>
    <s v="CDA"/>
    <x v="27"/>
    <x v="2"/>
    <s v="Financiero"/>
    <s v="Paraguay"/>
    <s v="26/12/2024 12:01:20"/>
    <s v="28/09/2026"/>
    <s v="PYG"/>
    <n v="114576165"/>
    <n v="97292128"/>
    <n v="98998413.739999995"/>
    <n v="114576165"/>
    <n v="86.4"/>
    <x v="0"/>
  </r>
  <r>
    <s v="CDA"/>
    <x v="27"/>
    <x v="2"/>
    <s v="Financiero"/>
    <s v="Paraguay"/>
    <s v="10/02/2025 11:52:43"/>
    <s v="07/09/2026"/>
    <s v="PYG"/>
    <n v="355060273"/>
    <n v="303456098"/>
    <n v="302178150.58999997"/>
    <n v="355060273"/>
    <n v="85.11"/>
    <x v="0"/>
  </r>
  <r>
    <s v="CDA"/>
    <x v="27"/>
    <x v="2"/>
    <s v="Financiero"/>
    <s v="Paraguay"/>
    <s v="24/02/2025 14:27:15"/>
    <s v="16/10/2026"/>
    <s v="PYG"/>
    <n v="117002340"/>
    <n v="100210540"/>
    <n v="108575880.68000001"/>
    <n v="117002340"/>
    <n v="92.8"/>
    <x v="0"/>
  </r>
  <r>
    <s v="CDA"/>
    <x v="27"/>
    <x v="2"/>
    <s v="Financiero"/>
    <s v="Paraguay"/>
    <s v="10/04/2025 15:09:49"/>
    <s v="02/02/2027"/>
    <s v="PYG"/>
    <n v="206406027"/>
    <n v="173809120"/>
    <n v="175212979.08000001"/>
    <n v="206406027"/>
    <n v="84.89"/>
    <x v="0"/>
  </r>
  <r>
    <s v="CDA"/>
    <x v="27"/>
    <x v="2"/>
    <s v="Financiero"/>
    <s v="Paraguay"/>
    <s v="06/05/2025 09:47:43"/>
    <s v="18/05/2026"/>
    <s v="PYG"/>
    <n v="1164999999"/>
    <n v="1079681678"/>
    <n v="1050317584.02"/>
    <n v="1164999999"/>
    <n v="90.16"/>
    <x v="0"/>
  </r>
  <r>
    <s v="CDA"/>
    <x v="27"/>
    <x v="2"/>
    <s v="Financiero"/>
    <s v="Paraguay"/>
    <s v="06/05/2025 09:49:47"/>
    <s v="18/05/2026"/>
    <s v="PYG"/>
    <n v="1164999999"/>
    <n v="1079681678"/>
    <n v="1050317584.02"/>
    <n v="1164999999"/>
    <n v="90.16"/>
    <x v="0"/>
  </r>
  <r>
    <s v="CDA"/>
    <x v="27"/>
    <x v="2"/>
    <s v="Financiero"/>
    <s v="Paraguay"/>
    <s v="06/05/2025 09:49:52"/>
    <s v="18/05/2026"/>
    <s v="PYG"/>
    <n v="1164999999"/>
    <n v="1079681678"/>
    <n v="1050317584.02"/>
    <n v="1164999999"/>
    <n v="90.16"/>
    <x v="0"/>
  </r>
  <r>
    <s v="CDA"/>
    <x v="27"/>
    <x v="2"/>
    <s v="Financiero"/>
    <s v="Paraguay"/>
    <s v="06/05/2025 09:50:08"/>
    <s v="18/05/2026"/>
    <s v="PYG"/>
    <n v="1164999999"/>
    <n v="1079681678"/>
    <n v="1050317584.02"/>
    <n v="1164999999"/>
    <n v="90.16"/>
    <x v="0"/>
  </r>
  <r>
    <s v="CDA"/>
    <x v="27"/>
    <x v="2"/>
    <s v="Financiero"/>
    <s v="Paraguay"/>
    <s v="06/05/2025 09:50:09"/>
    <s v="18/05/2026"/>
    <s v="PYG"/>
    <n v="1164999999"/>
    <n v="1079681678"/>
    <n v="1050317584.02"/>
    <n v="1164999999"/>
    <n v="90.16"/>
    <x v="0"/>
  </r>
  <r>
    <s v="CDA"/>
    <x v="27"/>
    <x v="2"/>
    <s v="Financiero"/>
    <s v="Paraguay"/>
    <s v="02/06/2025 15:22:00"/>
    <s v="06/02/2026"/>
    <s v="PYG"/>
    <n v="271809589"/>
    <n v="256451155"/>
    <n v="269470521.51999998"/>
    <n v="271809589"/>
    <n v="99.14"/>
    <x v="0"/>
  </r>
  <r>
    <s v="CDA"/>
    <x v="27"/>
    <x v="2"/>
    <s v="Financiero"/>
    <s v="Paraguay"/>
    <s v="02/06/2025 15:29:59"/>
    <s v="27/09/2027"/>
    <s v="PYG"/>
    <n v="121057534"/>
    <n v="98483079"/>
    <n v="97832787.540000007"/>
    <n v="121057534"/>
    <n v="80.819999999999993"/>
    <x v="0"/>
  </r>
  <r>
    <s v="CDA"/>
    <x v="27"/>
    <x v="2"/>
    <s v="Financiero"/>
    <s v="Paraguay"/>
    <s v="04/07/2025 16:57:31"/>
    <s v="19/01/2026"/>
    <s v="PYG"/>
    <n v="108747671"/>
    <n v="103292264"/>
    <n v="108214594.91"/>
    <n v="108747671"/>
    <n v="99.51"/>
    <x v="0"/>
  </r>
  <r>
    <s v="CDA"/>
    <x v="27"/>
    <x v="2"/>
    <s v="Financiero"/>
    <s v="Paraguay"/>
    <s v="04/07/2025 17:00:35"/>
    <s v="23/04/2026"/>
    <s v="PYG"/>
    <n v="214268492"/>
    <n v="198473745"/>
    <n v="199822301.53999999"/>
    <n v="214268492"/>
    <n v="93.26"/>
    <x v="0"/>
  </r>
  <r>
    <s v="CDA"/>
    <x v="27"/>
    <x v="2"/>
    <s v="Financiero"/>
    <s v="Paraguay"/>
    <s v="20/10/2025 10:49:22"/>
    <s v="03/06/2026"/>
    <s v="PYG"/>
    <n v="1083178082"/>
    <n v="1031294874"/>
    <n v="1047548446.5599999"/>
    <n v="1083178082"/>
    <n v="96.71"/>
    <x v="0"/>
  </r>
  <r>
    <s v="CDA"/>
    <x v="27"/>
    <x v="2"/>
    <s v="Financiero"/>
    <s v="Paraguay"/>
    <s v="20/10/2025 10:52:34"/>
    <s v="03/06/2026"/>
    <s v="PYG"/>
    <n v="1083178082"/>
    <n v="1031294874"/>
    <n v="1047548446.5599999"/>
    <n v="1083178082"/>
    <n v="96.71"/>
    <x v="0"/>
  </r>
  <r>
    <s v="CDA"/>
    <x v="27"/>
    <x v="2"/>
    <s v="Financiero"/>
    <s v="Paraguay"/>
    <s v="20/10/2025 10:52:35"/>
    <s v="03/06/2026"/>
    <s v="PYG"/>
    <n v="1083178082"/>
    <n v="1031294874"/>
    <n v="1047548446.5599999"/>
    <n v="1083178082"/>
    <n v="96.71"/>
    <x v="0"/>
  </r>
  <r>
    <s v="CDA"/>
    <x v="27"/>
    <x v="2"/>
    <s v="Financiero"/>
    <s v="Paraguay"/>
    <s v="20/10/2025 10:52:36"/>
    <s v="03/06/2026"/>
    <s v="PYG"/>
    <n v="1083178082"/>
    <n v="1031294874"/>
    <n v="1047548446.5599999"/>
    <n v="1083178082"/>
    <n v="96.71"/>
    <x v="0"/>
  </r>
  <r>
    <s v="CDA"/>
    <x v="27"/>
    <x v="2"/>
    <s v="Financiero"/>
    <s v="Paraguay"/>
    <s v="20/10/2025 10:52:37"/>
    <s v="03/06/2026"/>
    <s v="PYG"/>
    <n v="1083178082"/>
    <n v="1031294874"/>
    <n v="1047548446.5599999"/>
    <n v="1083178082"/>
    <n v="96.71"/>
    <x v="0"/>
  </r>
  <r>
    <s v="CDA"/>
    <x v="27"/>
    <x v="2"/>
    <s v="Financiero"/>
    <s v="Paraguay"/>
    <s v="20/10/2025 10:52:39"/>
    <s v="03/06/2026"/>
    <s v="PYG"/>
    <n v="1083178082"/>
    <n v="1031294874"/>
    <n v="1047548446.5599999"/>
    <n v="1083178082"/>
    <n v="96.71"/>
    <x v="0"/>
  </r>
  <r>
    <s v="CDA"/>
    <x v="27"/>
    <x v="2"/>
    <s v="Financiero"/>
    <s v="Paraguay"/>
    <s v="20/10/2025 10:52:39"/>
    <s v="03/06/2026"/>
    <s v="PYG"/>
    <n v="1083178082"/>
    <n v="1031294874"/>
    <n v="1047548446.5599999"/>
    <n v="1083178082"/>
    <n v="96.71"/>
    <x v="0"/>
  </r>
  <r>
    <s v="CDA"/>
    <x v="27"/>
    <x v="2"/>
    <s v="Financiero"/>
    <s v="Paraguay"/>
    <s v="20/10/2025 10:52:41"/>
    <s v="03/06/2026"/>
    <s v="PYG"/>
    <n v="1083178082"/>
    <n v="1031294874"/>
    <n v="1047548446.5599999"/>
    <n v="1083178082"/>
    <n v="96.71"/>
    <x v="0"/>
  </r>
  <r>
    <s v="CDA"/>
    <x v="27"/>
    <x v="2"/>
    <s v="Financiero"/>
    <s v="Paraguay"/>
    <s v="20/10/2025 10:52:42"/>
    <s v="03/06/2026"/>
    <s v="PYG"/>
    <n v="1083178082"/>
    <n v="1031294874"/>
    <n v="1047548446.5599999"/>
    <n v="1083178082"/>
    <n v="96.71"/>
    <x v="0"/>
  </r>
  <r>
    <s v="CDA"/>
    <x v="27"/>
    <x v="2"/>
    <s v="Financiero"/>
    <s v="Paraguay"/>
    <s v="20/10/2025 10:52:43"/>
    <s v="03/06/2026"/>
    <s v="PYG"/>
    <n v="1083178082"/>
    <n v="1031294874"/>
    <n v="1047548446.5599999"/>
    <n v="1083178082"/>
    <n v="96.71"/>
    <x v="0"/>
  </r>
  <r>
    <s v="CDA"/>
    <x v="28"/>
    <x v="0"/>
    <s v="Financiero"/>
    <s v="Paraguay"/>
    <s v="19/05/2022 15:32:22"/>
    <s v="24/02/2026"/>
    <s v="PYG"/>
    <n v="58085753"/>
    <n v="44703905"/>
    <n v="47899554.530000001"/>
    <n v="58085753"/>
    <n v="82.46"/>
    <x v="0"/>
  </r>
  <r>
    <s v="ACCIONES PREFERIDAS"/>
    <x v="28"/>
    <x v="0"/>
    <s v="Financiero"/>
    <s v="Paraguay"/>
    <s v="22/11/2022 16:21:44"/>
    <s v="22/11/2027"/>
    <s v="PYG"/>
    <n v="15980000000"/>
    <n v="10000000000"/>
    <n v="10001836696.1"/>
    <n v="15980000000"/>
    <n v="62.59"/>
    <x v="0"/>
  </r>
  <r>
    <s v="ACCIONES PREFERIDAS"/>
    <x v="28"/>
    <x v="0"/>
    <s v="Financiero"/>
    <s v="Paraguay"/>
    <s v="22/11/2022 16:35:38"/>
    <s v="21/11/2028"/>
    <s v="PYG"/>
    <n v="17176000000"/>
    <n v="10000000000"/>
    <n v="10000622525.950001"/>
    <n v="17176000000"/>
    <n v="58.22"/>
    <x v="0"/>
  </r>
  <r>
    <s v="ACCIONES PREFERIDAS"/>
    <x v="28"/>
    <x v="0"/>
    <s v="Financiero"/>
    <s v="Paraguay"/>
    <s v="22/11/2022 16:54:20"/>
    <s v="22/11/2029"/>
    <s v="PYG"/>
    <n v="27558000000"/>
    <n v="15000000001"/>
    <n v="14997642296.540001"/>
    <n v="27558000000"/>
    <n v="54.42"/>
    <x v="0"/>
  </r>
  <r>
    <s v="CDA"/>
    <x v="28"/>
    <x v="0"/>
    <s v="Financiero"/>
    <s v="Paraguay"/>
    <s v="07/12/2023 10:11:48"/>
    <s v="10/03/2026"/>
    <s v="PYG"/>
    <n v="48476712"/>
    <n v="41348669"/>
    <n v="42347413.280000001"/>
    <n v="48476712"/>
    <n v="87.36"/>
    <x v="0"/>
  </r>
  <r>
    <s v="CDA"/>
    <x v="28"/>
    <x v="0"/>
    <s v="Financiero"/>
    <s v="Paraguay"/>
    <s v="05/01/2024 16:05:49"/>
    <s v="07/09/2026"/>
    <s v="PYG"/>
    <n v="133076712"/>
    <n v="101388163"/>
    <n v="104108112.41"/>
    <n v="133076712"/>
    <n v="78.23"/>
    <x v="0"/>
  </r>
  <r>
    <s v="CDA"/>
    <x v="28"/>
    <x v="0"/>
    <s v="Financiero"/>
    <s v="Paraguay"/>
    <s v="31/01/2024 15:59:57"/>
    <s v="03/05/2028"/>
    <s v="PYG"/>
    <n v="440589042"/>
    <n v="310417867"/>
    <n v="312617147.70999998"/>
    <n v="440589042"/>
    <n v="70.95"/>
    <x v="0"/>
  </r>
  <r>
    <s v="CDA"/>
    <x v="28"/>
    <x v="0"/>
    <s v="Financiero"/>
    <s v="Paraguay"/>
    <s v="31/01/2024 16:04:29"/>
    <s v="15/05/2028"/>
    <s v="PYG"/>
    <n v="299150684"/>
    <n v="211684224"/>
    <n v="207677669.31999999"/>
    <n v="299150684"/>
    <n v="69.42"/>
    <x v="0"/>
  </r>
  <r>
    <s v="CDA"/>
    <x v="28"/>
    <x v="0"/>
    <s v="Financiero"/>
    <s v="Paraguay"/>
    <s v="31/01/2024 16:07:04"/>
    <s v="15/05/2028"/>
    <s v="PYG"/>
    <n v="299150684"/>
    <n v="211684224"/>
    <n v="207677669.31999999"/>
    <n v="299150684"/>
    <n v="69.42"/>
    <x v="0"/>
  </r>
  <r>
    <s v="ACCIONES PREFERIDAS"/>
    <x v="28"/>
    <x v="0"/>
    <s v="Financiero"/>
    <s v="Paraguay"/>
    <s v="02/02/2024 16:05:49"/>
    <s v="30/06/2031"/>
    <s v="PYG"/>
    <n v="19715788821"/>
    <n v="10456479555"/>
    <n v="10448387119.809999"/>
    <n v="19715788821"/>
    <n v="53"/>
    <x v="0"/>
  </r>
  <r>
    <s v="CDA"/>
    <x v="28"/>
    <x v="0"/>
    <s v="Financiero"/>
    <s v="Paraguay"/>
    <s v="05/02/2024 12:19:39"/>
    <s v="07/08/2028"/>
    <s v="PYG"/>
    <n v="290136986"/>
    <n v="200019681"/>
    <n v="203566407.88"/>
    <n v="290136986"/>
    <n v="70.16"/>
    <x v="0"/>
  </r>
  <r>
    <s v="CDA"/>
    <x v="28"/>
    <x v="0"/>
    <s v="Financiero"/>
    <s v="Paraguay"/>
    <s v="05/02/2024 12:27:28"/>
    <s v="17/08/2026"/>
    <s v="PYG"/>
    <n v="138057534"/>
    <n v="110218442"/>
    <n v="112172637.81"/>
    <n v="138057534"/>
    <n v="81.25"/>
    <x v="0"/>
  </r>
  <r>
    <s v="CDA"/>
    <x v="28"/>
    <x v="0"/>
    <s v="Financiero"/>
    <s v="Paraguay"/>
    <s v="05/02/2024 12:29:15"/>
    <s v="17/08/2026"/>
    <s v="PYG"/>
    <n v="138057534"/>
    <n v="110218442"/>
    <n v="112172637.81"/>
    <n v="138057534"/>
    <n v="81.25"/>
    <x v="0"/>
  </r>
  <r>
    <s v="CDA"/>
    <x v="28"/>
    <x v="0"/>
    <s v="Financiero"/>
    <s v="Paraguay"/>
    <s v="07/03/2024 11:58:43"/>
    <s v="31/08/2026"/>
    <s v="PYG"/>
    <n v="312739726"/>
    <n v="250612049"/>
    <n v="250882702.21000001"/>
    <n v="312739726"/>
    <n v="80.22"/>
    <x v="0"/>
  </r>
  <r>
    <s v="ACCIONES PREFERIDAS"/>
    <x v="28"/>
    <x v="0"/>
    <s v="Financiero"/>
    <s v="Paraguay"/>
    <s v="27/05/2024 11:53:38"/>
    <s v="30/06/2031"/>
    <s v="PYG"/>
    <n v="8629113644"/>
    <n v="4550000000"/>
    <n v="4372741703.6800003"/>
    <n v="8629113644"/>
    <n v="50.67"/>
    <x v="0"/>
  </r>
  <r>
    <s v="CDA"/>
    <x v="28"/>
    <x v="0"/>
    <s v="Financiero"/>
    <s v="Paraguay"/>
    <s v="19/06/2024 12:14:55"/>
    <s v="01/06/2026"/>
    <s v="PYG"/>
    <n v="120136987"/>
    <n v="100622633"/>
    <n v="101192695.84"/>
    <n v="120136987"/>
    <n v="84.23"/>
    <x v="0"/>
  </r>
  <r>
    <s v="CDA"/>
    <x v="28"/>
    <x v="0"/>
    <s v="Financiero"/>
    <s v="Paraguay"/>
    <s v="21/06/2024 13:05:43"/>
    <s v="20/04/2026"/>
    <s v="PYG"/>
    <n v="193830136"/>
    <n v="163070124"/>
    <n v="163946345.41"/>
    <n v="193830136"/>
    <n v="84.58"/>
    <x v="0"/>
  </r>
  <r>
    <s v="CDA"/>
    <x v="28"/>
    <x v="0"/>
    <s v="Financiero"/>
    <s v="Paraguay"/>
    <s v="09/08/2024 16:26:05"/>
    <s v="09/03/2026"/>
    <s v="PYG"/>
    <n v="184256438"/>
    <n v="159291439"/>
    <n v="161198782.90000001"/>
    <n v="184256438"/>
    <n v="87.49"/>
    <x v="0"/>
  </r>
  <r>
    <s v="CDA"/>
    <x v="28"/>
    <x v="0"/>
    <s v="Financiero"/>
    <s v="Paraguay"/>
    <s v="09/08/2024 16:27:37"/>
    <s v="02/04/2026"/>
    <s v="PYG"/>
    <n v="194455891"/>
    <n v="167461430"/>
    <n v="175580879.44999999"/>
    <n v="194455891"/>
    <n v="90.29"/>
    <x v="0"/>
  </r>
  <r>
    <s v="CDA"/>
    <x v="28"/>
    <x v="0"/>
    <s v="Financiero"/>
    <s v="Paraguay"/>
    <s v="19/09/2024 15:00:13"/>
    <s v="27/04/2026"/>
    <s v="PYG"/>
    <n v="286277398"/>
    <n v="249520133"/>
    <n v="253441845.25999999"/>
    <n v="286277398"/>
    <n v="88.53"/>
    <x v="0"/>
  </r>
  <r>
    <s v="CDA"/>
    <x v="28"/>
    <x v="0"/>
    <s v="Financiero"/>
    <s v="Paraguay"/>
    <s v="19/09/2024 15:13:44"/>
    <s v="30/11/2026"/>
    <s v="PYG"/>
    <n v="182247944"/>
    <n v="150926650"/>
    <n v="151623870.03"/>
    <n v="182247944"/>
    <n v="83.2"/>
    <x v="0"/>
  </r>
  <r>
    <s v="CDA"/>
    <x v="28"/>
    <x v="0"/>
    <s v="Financiero"/>
    <s v="Paraguay"/>
    <s v="04/11/2024 12:08:46"/>
    <s v="15/12/2026"/>
    <s v="PYG"/>
    <n v="180550685"/>
    <n v="151986504"/>
    <n v="150968366"/>
    <n v="180550685"/>
    <n v="83.62"/>
    <x v="0"/>
  </r>
  <r>
    <s v="CDA"/>
    <x v="28"/>
    <x v="0"/>
    <s v="Financiero"/>
    <s v="Paraguay"/>
    <s v="24/02/2025 14:32:47"/>
    <s v="26/04/2027"/>
    <s v="PYG"/>
    <n v="362309588"/>
    <n v="297637689"/>
    <n v="299406435.41000003"/>
    <n v="362309588"/>
    <n v="82.64"/>
    <x v="0"/>
  </r>
  <r>
    <s v="CDA"/>
    <x v="28"/>
    <x v="0"/>
    <s v="Financiero"/>
    <s v="Paraguay"/>
    <s v="21/03/2025 11:05:01"/>
    <s v="28/01/2026"/>
    <s v="PYG"/>
    <n v="53969863"/>
    <n v="49498609"/>
    <n v="50214294.450000003"/>
    <n v="53969863"/>
    <n v="93.04"/>
    <x v="0"/>
  </r>
  <r>
    <s v="CDA"/>
    <x v="28"/>
    <x v="0"/>
    <s v="Financiero"/>
    <m/>
    <s v="21/03/2025 11:46:39"/>
    <s v="11/05/2026"/>
    <s v="PYG"/>
    <n v="113376713"/>
    <n v="101397602"/>
    <n v="101828705.94"/>
    <n v="113376713"/>
    <n v="89.81"/>
    <x v="0"/>
  </r>
  <r>
    <s v="CDA"/>
    <x v="28"/>
    <x v="0"/>
    <s v="Financiero"/>
    <m/>
    <s v="21/03/2025 11:48:15"/>
    <s v="11/05/2026"/>
    <s v="PYG"/>
    <n v="113376713"/>
    <n v="101397602"/>
    <n v="101828705.94"/>
    <n v="113376713"/>
    <n v="89.81"/>
    <x v="0"/>
  </r>
  <r>
    <s v="CDA"/>
    <x v="28"/>
    <x v="0"/>
    <s v="Financiero"/>
    <m/>
    <s v="26/03/2025 13:21:11"/>
    <s v="11/08/2026"/>
    <s v="PYG"/>
    <n v="230356165"/>
    <n v="201505791"/>
    <n v="202844045.96000001"/>
    <n v="230356165"/>
    <n v="88.06"/>
    <x v="0"/>
  </r>
  <r>
    <s v="BONOS FINANCIEROS"/>
    <x v="28"/>
    <x v="0"/>
    <s v="Financiero"/>
    <m/>
    <s v="08/04/2025 09:29:42"/>
    <s v="03/04/2029"/>
    <s v="PYG"/>
    <n v="9582904112"/>
    <n v="7000000000"/>
    <n v="7150673961.7600002"/>
    <n v="9582904112"/>
    <n v="74.62"/>
    <x v="0"/>
  </r>
  <r>
    <s v="BONOS FINANCIEROS"/>
    <x v="28"/>
    <x v="0"/>
    <s v="Financiero"/>
    <m/>
    <s v="08/04/2025 09:36:18"/>
    <s v="02/04/2030"/>
    <s v="PYG"/>
    <n v="26436821919"/>
    <n v="17999999999"/>
    <n v="18393725184.029999"/>
    <n v="26436821919"/>
    <n v="69.58"/>
    <x v="0"/>
  </r>
  <r>
    <s v="CDA"/>
    <x v="28"/>
    <x v="0"/>
    <s v="Financiero"/>
    <m/>
    <s v="10/04/2025 14:54:29"/>
    <s v="01/02/2027"/>
    <s v="PYG"/>
    <n v="206715753"/>
    <n v="174151677"/>
    <n v="175532333.81999999"/>
    <n v="206715753"/>
    <n v="84.9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BB6A0E-C17B-3941-8285-B7600980B126}" name="TablaDinámica11" cacheId="2"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E32" firstHeaderRow="1" firstDataRow="2" firstDataCol="2"/>
  <pivotFields count="14">
    <pivotField compact="0" outline="0" showAll="0" defaultSubtotal="0"/>
    <pivotField axis="axisRow" compact="0" outline="0" showAll="0" defaultSubtotal="0">
      <items count="29">
        <item x="0"/>
        <item x="1"/>
        <item x="2"/>
        <item x="3"/>
        <item x="4"/>
        <item x="5"/>
        <item x="6"/>
        <item x="7"/>
        <item x="8"/>
        <item x="9"/>
        <item x="10"/>
        <item x="11"/>
        <item x="12"/>
        <item x="13"/>
        <item x="14"/>
        <item x="15"/>
        <item x="16"/>
        <item x="17"/>
        <item x="18"/>
        <item x="19"/>
        <item x="20"/>
        <item x="21"/>
        <item x="22"/>
        <item x="23"/>
        <item x="24"/>
        <item x="25"/>
        <item x="26"/>
        <item x="27"/>
        <item x="28"/>
      </items>
    </pivotField>
    <pivotField axis="axisRow" compact="0" outline="0" showAll="0" defaultSubtotal="0">
      <items count="3">
        <item x="1"/>
        <item x="2"/>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4" outline="0" showAll="0" defaultSubtotal="0"/>
    <pivotField compact="0" numFmtId="4" outline="0" showAll="0" defaultSubtotal="0"/>
    <pivotField dataField="1" compact="0" outline="0" showAll="0" defaultSubtotal="0"/>
    <pivotField compact="0" numFmtId="41" outline="0" showAll="0" defaultSubtotal="0"/>
    <pivotField compact="0" outline="0" showAll="0" defaultSubtotal="0"/>
    <pivotField axis="axisCol" compact="0" outline="0" showAll="0" defaultSubtotal="0">
      <items count="2">
        <item x="0"/>
        <item x="1"/>
      </items>
    </pivotField>
  </pivotFields>
  <rowFields count="2">
    <field x="1"/>
    <field x="2"/>
  </rowFields>
  <rowItems count="30">
    <i>
      <x/>
      <x v="2"/>
    </i>
    <i>
      <x v="1"/>
      <x v="2"/>
    </i>
    <i>
      <x v="2"/>
      <x v="2"/>
    </i>
    <i>
      <x v="3"/>
      <x v="2"/>
    </i>
    <i>
      <x v="4"/>
      <x/>
    </i>
    <i>
      <x v="5"/>
      <x v="2"/>
    </i>
    <i>
      <x v="6"/>
      <x v="2"/>
    </i>
    <i>
      <x v="7"/>
      <x v="2"/>
    </i>
    <i>
      <x v="8"/>
      <x v="2"/>
    </i>
    <i>
      <x v="9"/>
      <x v="2"/>
    </i>
    <i>
      <x v="10"/>
      <x v="2"/>
    </i>
    <i>
      <x v="11"/>
      <x v="2"/>
    </i>
    <i>
      <x v="12"/>
      <x v="2"/>
    </i>
    <i>
      <x v="13"/>
      <x v="2"/>
    </i>
    <i>
      <x v="14"/>
      <x v="1"/>
    </i>
    <i>
      <x v="15"/>
      <x v="2"/>
    </i>
    <i>
      <x v="16"/>
      <x v="2"/>
    </i>
    <i>
      <x v="17"/>
      <x v="1"/>
    </i>
    <i>
      <x v="18"/>
      <x v="2"/>
    </i>
    <i>
      <x v="19"/>
      <x v="2"/>
    </i>
    <i>
      <x v="20"/>
      <x v="2"/>
    </i>
    <i>
      <x v="21"/>
      <x v="2"/>
    </i>
    <i>
      <x v="22"/>
      <x v="2"/>
    </i>
    <i>
      <x v="23"/>
      <x v="2"/>
    </i>
    <i>
      <x v="24"/>
      <x v="2"/>
    </i>
    <i>
      <x v="25"/>
      <x v="2"/>
    </i>
    <i>
      <x v="26"/>
      <x v="2"/>
    </i>
    <i>
      <x v="27"/>
      <x v="1"/>
    </i>
    <i>
      <x v="28"/>
      <x v="2"/>
    </i>
    <i t="grand">
      <x/>
    </i>
  </rowItems>
  <colFields count="1">
    <field x="13"/>
  </colFields>
  <colItems count="3">
    <i>
      <x/>
    </i>
    <i>
      <x v="1"/>
    </i>
    <i t="grand">
      <x/>
    </i>
  </colItems>
  <dataFields count="1">
    <dataField name="Suma de Val. Contable"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F27"/>
  <sheetViews>
    <sheetView showGridLines="0" zoomScaleNormal="100" workbookViewId="0">
      <selection activeCell="C22" sqref="C22"/>
    </sheetView>
  </sheetViews>
  <sheetFormatPr baseColWidth="10" defaultColWidth="9.109375" defaultRowHeight="14.4" x14ac:dyDescent="0.3"/>
  <cols>
    <col min="1" max="1" width="3.44140625" style="1" customWidth="1"/>
    <col min="2" max="2" width="52.6640625" style="1" customWidth="1"/>
    <col min="3" max="4" width="24.6640625" style="56" bestFit="1" customWidth="1"/>
    <col min="5" max="5" width="3.44140625" style="1" customWidth="1"/>
    <col min="6" max="16384" width="9.109375" style="1"/>
  </cols>
  <sheetData>
    <row r="1" spans="1:6" x14ac:dyDescent="0.3">
      <c r="A1" s="11"/>
    </row>
    <row r="2" spans="1:6" x14ac:dyDescent="0.3">
      <c r="B2" s="174" t="s">
        <v>0</v>
      </c>
      <c r="C2" s="174"/>
      <c r="D2" s="174"/>
    </row>
    <row r="3" spans="1:6" x14ac:dyDescent="0.3">
      <c r="B3" s="206" t="s">
        <v>1</v>
      </c>
      <c r="C3" s="206"/>
      <c r="D3" s="206"/>
    </row>
    <row r="4" spans="1:6" x14ac:dyDescent="0.3">
      <c r="B4" s="207" t="s">
        <v>939</v>
      </c>
      <c r="C4" s="207"/>
      <c r="D4" s="207"/>
    </row>
    <row r="5" spans="1:6" x14ac:dyDescent="0.3">
      <c r="B5" s="207" t="s">
        <v>5</v>
      </c>
      <c r="C5" s="207"/>
      <c r="D5" s="207"/>
    </row>
    <row r="7" spans="1:6" x14ac:dyDescent="0.3">
      <c r="B7" s="65" t="s">
        <v>6</v>
      </c>
      <c r="C7" s="97">
        <v>46112</v>
      </c>
      <c r="D7" s="97">
        <v>45747</v>
      </c>
      <c r="E7" s="66"/>
    </row>
    <row r="8" spans="1:6" x14ac:dyDescent="0.3">
      <c r="B8" s="67" t="s">
        <v>7</v>
      </c>
      <c r="C8" s="103">
        <v>6310517873</v>
      </c>
      <c r="D8" s="103">
        <v>5616271234</v>
      </c>
      <c r="E8" s="68"/>
    </row>
    <row r="9" spans="1:6" x14ac:dyDescent="0.3">
      <c r="B9" s="67" t="s">
        <v>8</v>
      </c>
      <c r="C9" s="103">
        <v>5980000000</v>
      </c>
      <c r="D9" s="103">
        <v>5994386027</v>
      </c>
      <c r="E9" s="68"/>
    </row>
    <row r="10" spans="1:6" ht="18.75" customHeight="1" x14ac:dyDescent="0.3">
      <c r="B10" s="67" t="s">
        <v>312</v>
      </c>
      <c r="C10" s="103">
        <f>246188722+12</f>
        <v>246188734</v>
      </c>
      <c r="D10" s="103">
        <v>240541117</v>
      </c>
      <c r="E10" s="69"/>
      <c r="F10" s="205"/>
    </row>
    <row r="11" spans="1:6" ht="18.75" customHeight="1" x14ac:dyDescent="0.3">
      <c r="B11" s="163" t="s">
        <v>937</v>
      </c>
      <c r="C11" s="103">
        <v>1004474692</v>
      </c>
      <c r="D11" s="103">
        <v>0</v>
      </c>
      <c r="E11" s="69"/>
      <c r="F11" s="205"/>
    </row>
    <row r="12" spans="1:6" ht="18.75" customHeight="1" x14ac:dyDescent="0.3">
      <c r="B12" s="164" t="s">
        <v>938</v>
      </c>
      <c r="C12" s="104">
        <v>855138880927</v>
      </c>
      <c r="D12" s="104">
        <v>858034302392</v>
      </c>
      <c r="E12" s="69"/>
      <c r="F12" s="205"/>
    </row>
    <row r="13" spans="1:6" x14ac:dyDescent="0.3">
      <c r="B13" s="70" t="s">
        <v>9</v>
      </c>
      <c r="C13" s="107">
        <f>SUM(C8:C12)</f>
        <v>868680062226</v>
      </c>
      <c r="D13" s="107">
        <f>SUM(D8:D12)</f>
        <v>869885500770</v>
      </c>
      <c r="E13" s="71"/>
    </row>
    <row r="14" spans="1:6" x14ac:dyDescent="0.3">
      <c r="B14" s="72" t="s">
        <v>10</v>
      </c>
      <c r="C14" s="107"/>
      <c r="D14" s="107"/>
      <c r="E14" s="71"/>
    </row>
    <row r="15" spans="1:6" x14ac:dyDescent="0.3">
      <c r="B15" s="73" t="s">
        <v>11</v>
      </c>
      <c r="C15" s="105">
        <v>0</v>
      </c>
      <c r="D15" s="105">
        <v>0</v>
      </c>
      <c r="E15" s="68"/>
    </row>
    <row r="16" spans="1:6" x14ac:dyDescent="0.3">
      <c r="B16" s="74" t="s">
        <v>12</v>
      </c>
      <c r="C16" s="106">
        <v>1489390392</v>
      </c>
      <c r="D16" s="106">
        <v>1493181735</v>
      </c>
      <c r="E16" s="68"/>
    </row>
    <row r="17" spans="2:5" x14ac:dyDescent="0.3">
      <c r="B17" s="74" t="s">
        <v>296</v>
      </c>
      <c r="C17" s="106">
        <v>989622069</v>
      </c>
      <c r="D17" s="106">
        <v>0</v>
      </c>
      <c r="E17" s="68"/>
    </row>
    <row r="18" spans="2:5" x14ac:dyDescent="0.3">
      <c r="B18" s="67" t="s">
        <v>13</v>
      </c>
      <c r="C18" s="106">
        <v>389651440</v>
      </c>
      <c r="D18" s="106">
        <v>288711500</v>
      </c>
      <c r="E18" s="68"/>
    </row>
    <row r="19" spans="2:5" x14ac:dyDescent="0.3">
      <c r="B19" s="72" t="s">
        <v>14</v>
      </c>
      <c r="C19" s="107">
        <f>SUM(C15:C18)</f>
        <v>2868663901</v>
      </c>
      <c r="D19" s="107">
        <f>SUM(D15:D18)</f>
        <v>1781893235</v>
      </c>
      <c r="E19" s="68"/>
    </row>
    <row r="20" spans="2:5" x14ac:dyDescent="0.3">
      <c r="B20" s="72" t="s">
        <v>15</v>
      </c>
      <c r="C20" s="110">
        <f>+C13-C19</f>
        <v>865811398325</v>
      </c>
      <c r="D20" s="110">
        <f>+D13-D19</f>
        <v>868103607535</v>
      </c>
      <c r="E20" s="71"/>
    </row>
    <row r="21" spans="2:5" x14ac:dyDescent="0.3">
      <c r="B21" s="72" t="s">
        <v>16</v>
      </c>
      <c r="C21" s="125">
        <f>+C20/C22</f>
        <v>439859.28021372552</v>
      </c>
      <c r="D21" s="125">
        <v>479285.1294564628</v>
      </c>
      <c r="E21" s="75"/>
    </row>
    <row r="22" spans="2:5" x14ac:dyDescent="0.3">
      <c r="B22" s="72" t="s">
        <v>17</v>
      </c>
      <c r="C22" s="125">
        <v>1968382.701632</v>
      </c>
      <c r="D22" s="125">
        <f>+D20/D21</f>
        <v>1811246.696761654</v>
      </c>
      <c r="E22" s="75"/>
    </row>
    <row r="24" spans="2:5" x14ac:dyDescent="0.3">
      <c r="B24" s="204" t="s">
        <v>299</v>
      </c>
      <c r="C24" s="204"/>
      <c r="D24" s="204"/>
    </row>
    <row r="25" spans="2:5" x14ac:dyDescent="0.3">
      <c r="B25" s="55"/>
      <c r="C25" s="96"/>
      <c r="E25" s="45"/>
    </row>
    <row r="26" spans="2:5" x14ac:dyDescent="0.3">
      <c r="E26" s="42"/>
    </row>
    <row r="27" spans="2:5" x14ac:dyDescent="0.3">
      <c r="E27" s="76"/>
    </row>
  </sheetData>
  <mergeCells count="6">
    <mergeCell ref="B2:D2"/>
    <mergeCell ref="B24:D24"/>
    <mergeCell ref="F10:F12"/>
    <mergeCell ref="B3:D3"/>
    <mergeCell ref="B4:D4"/>
    <mergeCell ref="B5:D5"/>
  </mergeCells>
  <hyperlinks>
    <hyperlink ref="B12" location="'06'!A1" display="Inversiones" xr:uid="{4F483EC1-6362-43B8-A7AF-B911FF29ED98}"/>
    <hyperlink ref="B11" location="'07'!A1" display="Inversiones Repo Anexo II" xr:uid="{0676AC0F-0A6E-4616-8EC9-4A948AA76837}"/>
  </hyperlinks>
  <pageMargins left="0.7" right="0.7" top="0.75" bottom="0.75" header="0.3" footer="0.3"/>
  <pageSetup orientation="portrait" r:id="rId1"/>
  <ignoredErrors>
    <ignoredError sqref="C13:D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D20"/>
  <sheetViews>
    <sheetView showGridLines="0" topLeftCell="A4" zoomScale="115" zoomScaleNormal="115" workbookViewId="0">
      <selection activeCell="C16" sqref="C16"/>
    </sheetView>
  </sheetViews>
  <sheetFormatPr baseColWidth="10" defaultColWidth="11.44140625" defaultRowHeight="14.4" x14ac:dyDescent="0.3"/>
  <cols>
    <col min="1" max="1" width="3.44140625" style="1" customWidth="1"/>
    <col min="2" max="2" width="52.6640625" style="1" customWidth="1"/>
    <col min="3" max="3" width="22.109375" style="1" bestFit="1" customWidth="1"/>
    <col min="4" max="4" width="22.88671875" style="56" bestFit="1" customWidth="1"/>
    <col min="5" max="5" width="3.44140625" style="1" customWidth="1"/>
    <col min="6" max="16384" width="11.44140625" style="1"/>
  </cols>
  <sheetData>
    <row r="1" spans="1:4" x14ac:dyDescent="0.3">
      <c r="A1" s="11"/>
    </row>
    <row r="2" spans="1:4" x14ac:dyDescent="0.3">
      <c r="B2" s="174" t="s">
        <v>0</v>
      </c>
      <c r="C2" s="174"/>
      <c r="D2" s="174"/>
    </row>
    <row r="3" spans="1:4" x14ac:dyDescent="0.3">
      <c r="B3" s="206" t="s">
        <v>18</v>
      </c>
      <c r="C3" s="206"/>
      <c r="D3" s="206"/>
    </row>
    <row r="4" spans="1:4" x14ac:dyDescent="0.3">
      <c r="B4" s="207" t="str">
        <f>+EAN!B4</f>
        <v>Correspondiente al 31/03/2026 con cifras comparativas al 31/03/2025</v>
      </c>
      <c r="C4" s="207"/>
      <c r="D4" s="207"/>
    </row>
    <row r="5" spans="1:4" x14ac:dyDescent="0.3">
      <c r="B5" s="207" t="s">
        <v>5</v>
      </c>
      <c r="C5" s="207"/>
      <c r="D5" s="207"/>
    </row>
    <row r="6" spans="1:4" x14ac:dyDescent="0.3">
      <c r="B6" s="54"/>
      <c r="C6" s="54"/>
      <c r="D6" s="98"/>
    </row>
    <row r="7" spans="1:4" s="55" customFormat="1" x14ac:dyDescent="0.3">
      <c r="B7" s="62" t="s">
        <v>19</v>
      </c>
      <c r="C7" s="97">
        <f>+EAN!C7</f>
        <v>46112</v>
      </c>
      <c r="D7" s="97">
        <f>+EAN!D7</f>
        <v>45747</v>
      </c>
    </row>
    <row r="8" spans="1:4" x14ac:dyDescent="0.3">
      <c r="B8" s="32" t="s">
        <v>20</v>
      </c>
      <c r="C8" s="43">
        <v>2296517201</v>
      </c>
      <c r="D8" s="43">
        <v>1332382900</v>
      </c>
    </row>
    <row r="9" spans="1:4" x14ac:dyDescent="0.3">
      <c r="B9" s="32" t="s">
        <v>21</v>
      </c>
      <c r="C9" s="44">
        <v>19932433978</v>
      </c>
      <c r="D9" s="44">
        <v>19651418672</v>
      </c>
    </row>
    <row r="10" spans="1:4" ht="18.75" customHeight="1" x14ac:dyDescent="0.3">
      <c r="B10" s="32" t="s">
        <v>297</v>
      </c>
      <c r="C10" s="44">
        <v>0</v>
      </c>
      <c r="D10" s="44">
        <v>2332</v>
      </c>
    </row>
    <row r="11" spans="1:4" s="55" customFormat="1" ht="18.75" customHeight="1" x14ac:dyDescent="0.3">
      <c r="B11" s="57" t="s">
        <v>22</v>
      </c>
      <c r="C11" s="108">
        <f>SUM(C8:C10)</f>
        <v>22228951179</v>
      </c>
      <c r="D11" s="108">
        <f>SUM(D8:D10)</f>
        <v>20983803904</v>
      </c>
    </row>
    <row r="12" spans="1:4" s="55" customFormat="1" x14ac:dyDescent="0.3">
      <c r="B12" s="37" t="s">
        <v>23</v>
      </c>
      <c r="C12" s="126"/>
      <c r="D12" s="99"/>
    </row>
    <row r="13" spans="1:4" x14ac:dyDescent="0.3">
      <c r="B13" s="30" t="s">
        <v>308</v>
      </c>
      <c r="C13" s="43">
        <v>4329570680</v>
      </c>
      <c r="D13" s="43">
        <v>4122618083</v>
      </c>
    </row>
    <row r="14" spans="1:4" x14ac:dyDescent="0.3">
      <c r="B14" s="32" t="s">
        <v>25</v>
      </c>
      <c r="C14" s="44">
        <v>147688913</v>
      </c>
      <c r="D14" s="44">
        <v>12041683</v>
      </c>
    </row>
    <row r="15" spans="1:4" x14ac:dyDescent="0.3">
      <c r="B15" s="32" t="s">
        <v>298</v>
      </c>
      <c r="C15" s="44">
        <v>0</v>
      </c>
      <c r="D15" s="44">
        <v>0</v>
      </c>
    </row>
    <row r="16" spans="1:4" s="55" customFormat="1" x14ac:dyDescent="0.3">
      <c r="B16" s="57" t="s">
        <v>26</v>
      </c>
      <c r="C16" s="108">
        <f>SUM(C13:C15)</f>
        <v>4477259593</v>
      </c>
      <c r="D16" s="108">
        <f>SUM(D13:D15)</f>
        <v>4134659766</v>
      </c>
    </row>
    <row r="17" spans="2:4" s="55" customFormat="1" x14ac:dyDescent="0.3">
      <c r="B17" s="57" t="s">
        <v>27</v>
      </c>
      <c r="C17" s="108">
        <f>+C11-C16</f>
        <v>17751691586</v>
      </c>
      <c r="D17" s="108">
        <f>+D11-D16</f>
        <v>16849144138</v>
      </c>
    </row>
    <row r="18" spans="2:4" x14ac:dyDescent="0.3">
      <c r="B18" s="208"/>
      <c r="C18" s="208"/>
      <c r="D18" s="208"/>
    </row>
    <row r="19" spans="2:4" x14ac:dyDescent="0.3">
      <c r="C19" s="45"/>
    </row>
    <row r="20" spans="2:4" x14ac:dyDescent="0.3">
      <c r="B20" s="204" t="s">
        <v>299</v>
      </c>
      <c r="C20" s="204"/>
      <c r="D20" s="204"/>
    </row>
  </sheetData>
  <mergeCells count="6">
    <mergeCell ref="B20:D20"/>
    <mergeCell ref="B2:D2"/>
    <mergeCell ref="B3:D3"/>
    <mergeCell ref="B4:D4"/>
    <mergeCell ref="B5:D5"/>
    <mergeCell ref="B18:D18"/>
  </mergeCells>
  <pageMargins left="0.7" right="0.7" top="0.75" bottom="0.75" header="0.3" footer="0.3"/>
  <pageSetup orientation="portrait" r:id="rId1"/>
  <ignoredErrors>
    <ignoredError sqref="C11:D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40B0-F02B-4308-8418-A6712BCD70F1}">
  <sheetPr>
    <tabColor theme="9" tint="0.59999389629810485"/>
  </sheetPr>
  <dimension ref="A1:F22"/>
  <sheetViews>
    <sheetView showGridLines="0" zoomScaleNormal="100" workbookViewId="0">
      <selection activeCell="E14" sqref="E14"/>
    </sheetView>
  </sheetViews>
  <sheetFormatPr baseColWidth="10" defaultColWidth="11.44140625" defaultRowHeight="14.4" x14ac:dyDescent="0.3"/>
  <cols>
    <col min="1" max="1" width="9" style="1" bestFit="1" customWidth="1"/>
    <col min="2" max="2" width="35.33203125" style="1" bestFit="1" customWidth="1"/>
    <col min="3" max="3" width="24.88671875" style="1" bestFit="1" customWidth="1"/>
    <col min="4" max="4" width="22.6640625" style="1" bestFit="1" customWidth="1"/>
    <col min="5" max="5" width="24" style="1" bestFit="1" customWidth="1"/>
    <col min="6" max="6" width="3.44140625" style="1" customWidth="1"/>
    <col min="7" max="16384" width="11.44140625" style="1"/>
  </cols>
  <sheetData>
    <row r="1" spans="1:6" x14ac:dyDescent="0.3">
      <c r="A1" s="130"/>
    </row>
    <row r="2" spans="1:6" x14ac:dyDescent="0.3">
      <c r="B2" s="174" t="s">
        <v>0</v>
      </c>
      <c r="C2" s="174"/>
      <c r="D2" s="174"/>
      <c r="E2" s="174"/>
    </row>
    <row r="3" spans="1:6" x14ac:dyDescent="0.3">
      <c r="B3" s="206" t="s">
        <v>2</v>
      </c>
      <c r="C3" s="206"/>
      <c r="D3" s="206"/>
      <c r="E3" s="206"/>
    </row>
    <row r="4" spans="1:6" x14ac:dyDescent="0.3">
      <c r="B4" s="207" t="s">
        <v>940</v>
      </c>
      <c r="C4" s="207"/>
      <c r="D4" s="207"/>
      <c r="E4" s="207"/>
    </row>
    <row r="5" spans="1:6" x14ac:dyDescent="0.3">
      <c r="B5" s="207" t="s">
        <v>5</v>
      </c>
      <c r="C5" s="207"/>
      <c r="D5" s="207"/>
      <c r="E5" s="207"/>
    </row>
    <row r="7" spans="1:6" x14ac:dyDescent="0.3">
      <c r="B7" s="62" t="s">
        <v>28</v>
      </c>
      <c r="C7" s="62" t="s">
        <v>29</v>
      </c>
      <c r="D7" s="62" t="s">
        <v>30</v>
      </c>
      <c r="E7" s="62" t="s">
        <v>317</v>
      </c>
    </row>
    <row r="8" spans="1:6" x14ac:dyDescent="0.3">
      <c r="B8" s="57" t="s">
        <v>31</v>
      </c>
      <c r="C8" s="143">
        <v>792014588990</v>
      </c>
      <c r="D8" s="143">
        <v>71116219751</v>
      </c>
      <c r="E8" s="143">
        <f>+C8+D8</f>
        <v>863130808741</v>
      </c>
    </row>
    <row r="9" spans="1:6" x14ac:dyDescent="0.3">
      <c r="B9" s="63" t="s">
        <v>32</v>
      </c>
      <c r="C9" s="144">
        <f>+D8</f>
        <v>71116219751</v>
      </c>
      <c r="D9" s="144">
        <f>-D8</f>
        <v>-71116219751</v>
      </c>
      <c r="E9" s="144">
        <f>SUM(C9:D9)</f>
        <v>0</v>
      </c>
    </row>
    <row r="10" spans="1:6" x14ac:dyDescent="0.3">
      <c r="B10" s="32" t="s">
        <v>33</v>
      </c>
      <c r="C10" s="145">
        <v>29879710250</v>
      </c>
      <c r="D10" s="145"/>
      <c r="E10" s="145">
        <f>SUM(C10:D10)</f>
        <v>29879710250</v>
      </c>
    </row>
    <row r="11" spans="1:6" x14ac:dyDescent="0.3">
      <c r="B11" s="32" t="s">
        <v>34</v>
      </c>
      <c r="C11" s="145">
        <v>-44950812252</v>
      </c>
      <c r="D11" s="145"/>
      <c r="E11" s="145">
        <f>SUM(C11:D11)</f>
        <v>-44950812252</v>
      </c>
    </row>
    <row r="12" spans="1:6" x14ac:dyDescent="0.3">
      <c r="B12" s="64" t="s">
        <v>35</v>
      </c>
      <c r="C12" s="146">
        <v>0</v>
      </c>
      <c r="D12" s="147">
        <f>+EIE!C17</f>
        <v>17751691586</v>
      </c>
      <c r="E12" s="147">
        <f>SUM(C12:D12)</f>
        <v>17751691586</v>
      </c>
    </row>
    <row r="13" spans="1:6" x14ac:dyDescent="0.3">
      <c r="B13" s="209" t="s">
        <v>36</v>
      </c>
      <c r="C13" s="211">
        <f>SUM(C8:C12)</f>
        <v>848059706739</v>
      </c>
      <c r="D13" s="213">
        <f>SUM(D8:D12)</f>
        <v>17751691586</v>
      </c>
      <c r="E13" s="143" t="s">
        <v>941</v>
      </c>
    </row>
    <row r="14" spans="1:6" x14ac:dyDescent="0.3">
      <c r="B14" s="210"/>
      <c r="C14" s="212"/>
      <c r="D14" s="214"/>
      <c r="E14" s="146">
        <f>SUM(E8:E12)</f>
        <v>865811398325</v>
      </c>
    </row>
    <row r="15" spans="1:6" x14ac:dyDescent="0.3">
      <c r="E15" s="45"/>
    </row>
    <row r="16" spans="1:6" x14ac:dyDescent="0.3">
      <c r="B16" s="204" t="s">
        <v>300</v>
      </c>
      <c r="C16" s="204"/>
      <c r="D16" s="204"/>
      <c r="E16" s="204"/>
      <c r="F16" s="45"/>
    </row>
    <row r="17" spans="3:5" x14ac:dyDescent="0.3">
      <c r="D17" s="45"/>
      <c r="E17" s="45"/>
    </row>
    <row r="18" spans="3:5" x14ac:dyDescent="0.3">
      <c r="C18" s="42"/>
      <c r="D18" s="45"/>
    </row>
    <row r="19" spans="3:5" x14ac:dyDescent="0.3">
      <c r="C19" s="45"/>
    </row>
    <row r="20" spans="3:5" x14ac:dyDescent="0.3">
      <c r="C20" s="45"/>
    </row>
    <row r="21" spans="3:5" x14ac:dyDescent="0.3">
      <c r="C21" s="45"/>
    </row>
    <row r="22" spans="3:5" x14ac:dyDescent="0.3">
      <c r="C22" s="45"/>
    </row>
  </sheetData>
  <mergeCells count="8">
    <mergeCell ref="B2:E2"/>
    <mergeCell ref="B3:E3"/>
    <mergeCell ref="B4:E4"/>
    <mergeCell ref="B5:E5"/>
    <mergeCell ref="B16:E16"/>
    <mergeCell ref="B13:B14"/>
    <mergeCell ref="C13:C14"/>
    <mergeCell ref="D13:D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9BB5-2104-4858-B24B-4AB3A46EFD60}">
  <sheetPr>
    <tabColor theme="9" tint="0.59999389629810485"/>
  </sheetPr>
  <dimension ref="A1:E26"/>
  <sheetViews>
    <sheetView showGridLines="0" zoomScaleNormal="100" workbookViewId="0">
      <selection activeCell="D24" sqref="D24"/>
    </sheetView>
  </sheetViews>
  <sheetFormatPr baseColWidth="10" defaultColWidth="11.44140625" defaultRowHeight="14.4" x14ac:dyDescent="0.3"/>
  <cols>
    <col min="1" max="1" width="3.44140625" style="1" customWidth="1"/>
    <col min="2" max="2" width="57.44140625" style="1" customWidth="1"/>
    <col min="3" max="4" width="27.44140625" style="42" bestFit="1" customWidth="1"/>
    <col min="5" max="5" width="3.44140625" style="1" customWidth="1"/>
    <col min="6" max="16384" width="11.44140625" style="1"/>
  </cols>
  <sheetData>
    <row r="1" spans="1:4" x14ac:dyDescent="0.3">
      <c r="A1" s="11"/>
    </row>
    <row r="2" spans="1:4" x14ac:dyDescent="0.3">
      <c r="B2" s="174" t="s">
        <v>0</v>
      </c>
      <c r="C2" s="174"/>
      <c r="D2" s="174"/>
    </row>
    <row r="3" spans="1:4" x14ac:dyDescent="0.3">
      <c r="B3" s="206" t="s">
        <v>3</v>
      </c>
      <c r="C3" s="206"/>
      <c r="D3" s="206"/>
    </row>
    <row r="4" spans="1:4" x14ac:dyDescent="0.3">
      <c r="B4" s="207" t="str">
        <f>+EIE!B4</f>
        <v>Correspondiente al 31/03/2026 con cifras comparativas al 31/03/2025</v>
      </c>
      <c r="C4" s="207"/>
      <c r="D4" s="207"/>
    </row>
    <row r="5" spans="1:4" x14ac:dyDescent="0.3">
      <c r="B5" s="207" t="s">
        <v>5</v>
      </c>
      <c r="C5" s="207"/>
      <c r="D5" s="207"/>
    </row>
    <row r="7" spans="1:4" s="55" customFormat="1" x14ac:dyDescent="0.3">
      <c r="B7" s="15" t="s">
        <v>37</v>
      </c>
      <c r="C7" s="132">
        <f>+EIE!C7</f>
        <v>46112</v>
      </c>
      <c r="D7" s="132">
        <f>+EIE!D7</f>
        <v>45747</v>
      </c>
    </row>
    <row r="8" spans="1:4" s="55" customFormat="1" x14ac:dyDescent="0.3">
      <c r="B8" s="57" t="s">
        <v>38</v>
      </c>
      <c r="C8" s="148">
        <v>3020472962</v>
      </c>
      <c r="D8" s="148">
        <v>3469770973</v>
      </c>
    </row>
    <row r="9" spans="1:4" s="55" customFormat="1" x14ac:dyDescent="0.3">
      <c r="B9" s="58" t="s">
        <v>39</v>
      </c>
      <c r="C9" s="149"/>
      <c r="D9" s="149"/>
    </row>
    <row r="10" spans="1:4" s="55" customFormat="1" x14ac:dyDescent="0.3">
      <c r="B10" s="58" t="s">
        <v>40</v>
      </c>
      <c r="C10" s="150"/>
      <c r="D10" s="150"/>
    </row>
    <row r="11" spans="1:4" x14ac:dyDescent="0.3">
      <c r="B11" s="7" t="s">
        <v>41</v>
      </c>
      <c r="C11" s="151">
        <v>-43</v>
      </c>
      <c r="D11" s="151">
        <v>2332</v>
      </c>
    </row>
    <row r="12" spans="1:4" x14ac:dyDescent="0.3">
      <c r="B12" s="7" t="s">
        <v>42</v>
      </c>
      <c r="C12" s="151">
        <v>-30118894596</v>
      </c>
      <c r="D12" s="151">
        <v>-20018321755</v>
      </c>
    </row>
    <row r="13" spans="1:4" s="55" customFormat="1" x14ac:dyDescent="0.3">
      <c r="B13" s="59" t="s">
        <v>43</v>
      </c>
      <c r="C13" s="150"/>
      <c r="D13" s="150"/>
    </row>
    <row r="14" spans="1:4" x14ac:dyDescent="0.3">
      <c r="B14" s="7" t="s">
        <v>44</v>
      </c>
      <c r="C14" s="151">
        <v>-77141381166</v>
      </c>
      <c r="D14" s="151">
        <v>-277002602395</v>
      </c>
    </row>
    <row r="15" spans="1:4" x14ac:dyDescent="0.3">
      <c r="B15" s="7" t="s">
        <v>45</v>
      </c>
      <c r="C15" s="151">
        <v>-4332816785</v>
      </c>
      <c r="D15" s="151">
        <v>-3896130879</v>
      </c>
    </row>
    <row r="16" spans="1:4" x14ac:dyDescent="0.3">
      <c r="B16" s="7" t="s">
        <v>46</v>
      </c>
      <c r="C16" s="151">
        <v>22563214108</v>
      </c>
      <c r="D16" s="151">
        <v>28257605955</v>
      </c>
    </row>
    <row r="17" spans="2:5" x14ac:dyDescent="0.3">
      <c r="B17" s="7" t="s">
        <v>47</v>
      </c>
      <c r="C17" s="151">
        <v>107800130932</v>
      </c>
      <c r="D17" s="151">
        <v>251370532393</v>
      </c>
    </row>
    <row r="18" spans="2:5" s="13" customFormat="1" x14ac:dyDescent="0.3">
      <c r="B18" s="60" t="s">
        <v>48</v>
      </c>
      <c r="C18" s="152">
        <f>SUM(C9:C17)</f>
        <v>18770252450</v>
      </c>
      <c r="D18" s="152">
        <f>SUM(D9:D17)</f>
        <v>-21288914349</v>
      </c>
    </row>
    <row r="19" spans="2:5" s="55" customFormat="1" x14ac:dyDescent="0.3">
      <c r="B19" s="58" t="s">
        <v>49</v>
      </c>
      <c r="C19" s="150"/>
      <c r="D19" s="150"/>
    </row>
    <row r="20" spans="2:5" x14ac:dyDescent="0.3">
      <c r="B20" s="7" t="s">
        <v>50</v>
      </c>
      <c r="C20" s="151">
        <v>-45359917789</v>
      </c>
      <c r="D20" s="151">
        <v>-16984187073</v>
      </c>
    </row>
    <row r="21" spans="2:5" x14ac:dyDescent="0.3">
      <c r="B21" s="7" t="s">
        <v>33</v>
      </c>
      <c r="C21" s="153">
        <v>29879710250</v>
      </c>
      <c r="D21" s="153">
        <v>40419601683</v>
      </c>
    </row>
    <row r="22" spans="2:5" s="12" customFormat="1" ht="28.8" x14ac:dyDescent="0.3">
      <c r="B22" s="61" t="s">
        <v>51</v>
      </c>
      <c r="C22" s="152">
        <f>+C20+C21</f>
        <v>-15480207539</v>
      </c>
      <c r="D22" s="152">
        <f>+D20+D21</f>
        <v>23435414610</v>
      </c>
    </row>
    <row r="23" spans="2:5" ht="6.75" customHeight="1" x14ac:dyDescent="0.3">
      <c r="B23" s="7"/>
      <c r="C23" s="154"/>
      <c r="D23" s="154"/>
    </row>
    <row r="24" spans="2:5" s="55" customFormat="1" x14ac:dyDescent="0.3">
      <c r="B24" s="57" t="s">
        <v>52</v>
      </c>
      <c r="C24" s="155">
        <f>+C8+C18+C22</f>
        <v>6310517873</v>
      </c>
      <c r="D24" s="155">
        <f>+D8+D18+D22</f>
        <v>5616271234</v>
      </c>
    </row>
    <row r="26" spans="2:5" x14ac:dyDescent="0.3">
      <c r="B26" s="204" t="s">
        <v>300</v>
      </c>
      <c r="C26" s="204"/>
      <c r="D26" s="204"/>
      <c r="E26" s="204"/>
    </row>
  </sheetData>
  <mergeCells count="5">
    <mergeCell ref="B2:D2"/>
    <mergeCell ref="B3:D3"/>
    <mergeCell ref="B4:D4"/>
    <mergeCell ref="B5:D5"/>
    <mergeCell ref="B26:E26"/>
  </mergeCells>
  <pageMargins left="0.7" right="0.7" top="0.75" bottom="0.75" header="0.3" footer="0.3"/>
  <ignoredErrors>
    <ignoredError sqref="C18:D1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9F1F-5BCE-4180-B248-66A699A01F7D}">
  <sheetPr>
    <tabColor theme="9" tint="0.59999389629810485"/>
  </sheetPr>
  <dimension ref="A1:P1074"/>
  <sheetViews>
    <sheetView showGridLines="0" tabSelected="1" topLeftCell="B1" zoomScaleNormal="100" workbookViewId="0">
      <pane ySplit="3" topLeftCell="A1049" activePane="bottomLeft" state="frozen"/>
      <selection activeCell="J6" sqref="J6"/>
      <selection pane="bottomLeft" activeCell="L1076" sqref="L1076"/>
    </sheetView>
  </sheetViews>
  <sheetFormatPr baseColWidth="10" defaultColWidth="11.44140625" defaultRowHeight="16.5" customHeight="1" x14ac:dyDescent="0.3"/>
  <cols>
    <col min="1" max="1" width="3.44140625" style="1" customWidth="1"/>
    <col min="2" max="2" width="31.44140625" style="1" customWidth="1"/>
    <col min="3" max="3" width="24.6640625" style="1" bestFit="1" customWidth="1"/>
    <col min="4" max="4" width="23.44140625" style="1" bestFit="1" customWidth="1"/>
    <col min="5" max="5" width="27.44140625" style="1" bestFit="1" customWidth="1"/>
    <col min="6" max="6" width="19.33203125" style="1" customWidth="1"/>
    <col min="7" max="7" width="22" style="1" customWidth="1"/>
    <col min="8" max="8" width="18.44140625" style="1" bestFit="1" customWidth="1"/>
    <col min="9" max="9" width="11.44140625" style="1"/>
    <col min="10" max="10" width="25.88671875" style="1" bestFit="1" customWidth="1"/>
    <col min="11" max="12" width="23" style="1" bestFit="1" customWidth="1"/>
    <col min="13" max="13" width="25.88671875" style="1" bestFit="1" customWidth="1"/>
    <col min="14" max="14" width="13" style="1" bestFit="1" customWidth="1"/>
    <col min="15" max="15" width="10.88671875" style="1" bestFit="1" customWidth="1"/>
    <col min="16" max="16384" width="11.44140625" style="1"/>
  </cols>
  <sheetData>
    <row r="1" spans="1:6" ht="16.5" customHeight="1" x14ac:dyDescent="0.3">
      <c r="A1" s="11"/>
    </row>
    <row r="2" spans="1:6" ht="16.5" customHeight="1" x14ac:dyDescent="0.3">
      <c r="B2" s="174" t="s">
        <v>0</v>
      </c>
      <c r="C2" s="174"/>
      <c r="D2" s="174"/>
      <c r="E2" s="174"/>
      <c r="F2" s="174"/>
    </row>
    <row r="3" spans="1:6" ht="16.5" customHeight="1" x14ac:dyDescent="0.3">
      <c r="B3" s="175" t="s">
        <v>4</v>
      </c>
      <c r="C3" s="175"/>
      <c r="D3" s="175"/>
      <c r="E3" s="175"/>
      <c r="F3" s="175"/>
    </row>
    <row r="4" spans="1:6" ht="16.5" customHeight="1" x14ac:dyDescent="0.3">
      <c r="B4" s="171" t="s">
        <v>53</v>
      </c>
      <c r="C4" s="171"/>
      <c r="D4" s="171"/>
      <c r="E4" s="171"/>
      <c r="F4" s="171"/>
    </row>
    <row r="6" spans="1:6" ht="16.5" customHeight="1" x14ac:dyDescent="0.3">
      <c r="B6" s="170" t="s">
        <v>54</v>
      </c>
      <c r="C6" s="170"/>
      <c r="D6" s="170"/>
      <c r="E6" s="170"/>
      <c r="F6" s="170"/>
    </row>
    <row r="7" spans="1:6" ht="16.5" customHeight="1" x14ac:dyDescent="0.3">
      <c r="B7" s="170"/>
      <c r="C7" s="170"/>
      <c r="D7" s="170"/>
      <c r="E7" s="170"/>
      <c r="F7" s="170"/>
    </row>
    <row r="8" spans="1:6" ht="16.5" customHeight="1" x14ac:dyDescent="0.3">
      <c r="B8" s="170"/>
      <c r="C8" s="170"/>
      <c r="D8" s="170"/>
      <c r="E8" s="170"/>
      <c r="F8" s="170"/>
    </row>
    <row r="9" spans="1:6" ht="16.5" customHeight="1" x14ac:dyDescent="0.3">
      <c r="B9" s="170"/>
      <c r="C9" s="170"/>
      <c r="D9" s="170"/>
      <c r="E9" s="170"/>
      <c r="F9" s="170"/>
    </row>
    <row r="10" spans="1:6" ht="16.5" customHeight="1" x14ac:dyDescent="0.3">
      <c r="B10" s="170"/>
      <c r="C10" s="170"/>
      <c r="D10" s="170"/>
      <c r="E10" s="170"/>
      <c r="F10" s="170"/>
    </row>
    <row r="11" spans="1:6" ht="16.5" customHeight="1" x14ac:dyDescent="0.3">
      <c r="B11" s="170"/>
      <c r="C11" s="170"/>
      <c r="D11" s="170"/>
      <c r="E11" s="170"/>
      <c r="F11" s="170"/>
    </row>
    <row r="12" spans="1:6" ht="16.5" customHeight="1" x14ac:dyDescent="0.3">
      <c r="B12" s="170"/>
      <c r="C12" s="170"/>
      <c r="D12" s="170"/>
      <c r="E12" s="170"/>
      <c r="F12" s="170"/>
    </row>
    <row r="13" spans="1:6" ht="16.5" customHeight="1" x14ac:dyDescent="0.3">
      <c r="B13" s="170"/>
      <c r="C13" s="170"/>
      <c r="D13" s="170"/>
      <c r="E13" s="170"/>
      <c r="F13" s="170"/>
    </row>
    <row r="14" spans="1:6" ht="16.5" customHeight="1" x14ac:dyDescent="0.3">
      <c r="B14" s="171" t="s">
        <v>55</v>
      </c>
      <c r="C14" s="171"/>
      <c r="D14" s="171"/>
      <c r="E14" s="171"/>
      <c r="F14" s="171"/>
    </row>
    <row r="16" spans="1:6" ht="16.5" customHeight="1" x14ac:dyDescent="0.3">
      <c r="B16" s="171" t="s">
        <v>56</v>
      </c>
      <c r="C16" s="171"/>
      <c r="D16" s="171"/>
      <c r="E16" s="171"/>
      <c r="F16" s="171"/>
    </row>
    <row r="17" spans="2:6" ht="16.5" customHeight="1" x14ac:dyDescent="0.3">
      <c r="B17" s="170" t="s">
        <v>57</v>
      </c>
      <c r="C17" s="170"/>
      <c r="D17" s="170"/>
      <c r="E17" s="170"/>
      <c r="F17" s="170"/>
    </row>
    <row r="18" spans="2:6" ht="16.5" customHeight="1" x14ac:dyDescent="0.3">
      <c r="B18" s="170"/>
      <c r="C18" s="170"/>
      <c r="D18" s="170"/>
      <c r="E18" s="170"/>
      <c r="F18" s="170"/>
    </row>
    <row r="19" spans="2:6" ht="16.5" customHeight="1" x14ac:dyDescent="0.3">
      <c r="B19" s="170"/>
      <c r="C19" s="170"/>
      <c r="D19" s="170"/>
      <c r="E19" s="170"/>
      <c r="F19" s="170"/>
    </row>
    <row r="20" spans="2:6" ht="16.5" customHeight="1" x14ac:dyDescent="0.3">
      <c r="B20" s="170"/>
      <c r="C20" s="170"/>
      <c r="D20" s="170"/>
      <c r="E20" s="170"/>
      <c r="F20" s="170"/>
    </row>
    <row r="21" spans="2:6" ht="16.5" customHeight="1" x14ac:dyDescent="0.3">
      <c r="B21" s="170"/>
      <c r="C21" s="170"/>
      <c r="D21" s="170"/>
      <c r="E21" s="170"/>
      <c r="F21" s="170"/>
    </row>
    <row r="22" spans="2:6" ht="16.5" customHeight="1" x14ac:dyDescent="0.3">
      <c r="B22" s="170"/>
      <c r="C22" s="170"/>
      <c r="D22" s="170"/>
      <c r="E22" s="170"/>
      <c r="F22" s="170"/>
    </row>
    <row r="23" spans="2:6" ht="16.5" customHeight="1" x14ac:dyDescent="0.3">
      <c r="B23" s="170"/>
      <c r="C23" s="170"/>
      <c r="D23" s="170"/>
      <c r="E23" s="170"/>
      <c r="F23" s="170"/>
    </row>
    <row r="24" spans="2:6" ht="16.5" customHeight="1" x14ac:dyDescent="0.3">
      <c r="B24" s="170"/>
      <c r="C24" s="170"/>
      <c r="D24" s="170"/>
      <c r="E24" s="170"/>
      <c r="F24" s="170"/>
    </row>
    <row r="25" spans="2:6" ht="16.5" customHeight="1" x14ac:dyDescent="0.3">
      <c r="B25" s="170"/>
      <c r="C25" s="170"/>
      <c r="D25" s="170"/>
      <c r="E25" s="170"/>
      <c r="F25" s="170"/>
    </row>
    <row r="26" spans="2:6" ht="16.5" customHeight="1" x14ac:dyDescent="0.3">
      <c r="B26" s="170"/>
      <c r="C26" s="170"/>
      <c r="D26" s="170"/>
      <c r="E26" s="170"/>
      <c r="F26" s="170"/>
    </row>
    <row r="27" spans="2:6" ht="16.5" customHeight="1" x14ac:dyDescent="0.3">
      <c r="B27" s="170"/>
      <c r="C27" s="170"/>
      <c r="D27" s="170"/>
      <c r="E27" s="170"/>
      <c r="F27" s="170"/>
    </row>
    <row r="28" spans="2:6" ht="16.5" customHeight="1" x14ac:dyDescent="0.3">
      <c r="B28" s="170"/>
      <c r="C28" s="170"/>
      <c r="D28" s="170"/>
      <c r="E28" s="170"/>
      <c r="F28" s="170"/>
    </row>
    <row r="29" spans="2:6" ht="16.5" customHeight="1" x14ac:dyDescent="0.3">
      <c r="B29" s="170"/>
      <c r="C29" s="170"/>
      <c r="D29" s="170"/>
      <c r="E29" s="170"/>
      <c r="F29" s="170"/>
    </row>
    <row r="30" spans="2:6" ht="16.5" customHeight="1" x14ac:dyDescent="0.3">
      <c r="B30" s="170"/>
      <c r="C30" s="170"/>
      <c r="D30" s="170"/>
      <c r="E30" s="170"/>
      <c r="F30" s="170"/>
    </row>
    <row r="31" spans="2:6" ht="16.5" customHeight="1" x14ac:dyDescent="0.3">
      <c r="B31" s="170"/>
      <c r="C31" s="170"/>
      <c r="D31" s="170"/>
      <c r="E31" s="170"/>
      <c r="F31" s="170"/>
    </row>
    <row r="32" spans="2:6" ht="16.5" customHeight="1" x14ac:dyDescent="0.3">
      <c r="B32" s="170"/>
      <c r="C32" s="170"/>
      <c r="D32" s="170"/>
      <c r="E32" s="170"/>
      <c r="F32" s="170"/>
    </row>
    <row r="33" spans="2:6" ht="16.5" customHeight="1" x14ac:dyDescent="0.3">
      <c r="B33" s="170"/>
      <c r="C33" s="170"/>
      <c r="D33" s="170"/>
      <c r="E33" s="170"/>
      <c r="F33" s="170"/>
    </row>
    <row r="34" spans="2:6" ht="16.5" customHeight="1" x14ac:dyDescent="0.3">
      <c r="B34" s="170"/>
      <c r="C34" s="170"/>
      <c r="D34" s="170"/>
      <c r="E34" s="170"/>
      <c r="F34" s="170"/>
    </row>
    <row r="35" spans="2:6" ht="16.5" customHeight="1" x14ac:dyDescent="0.3">
      <c r="B35" s="170"/>
      <c r="C35" s="170"/>
      <c r="D35" s="170"/>
      <c r="E35" s="170"/>
      <c r="F35" s="170"/>
    </row>
    <row r="36" spans="2:6" ht="16.5" customHeight="1" x14ac:dyDescent="0.3">
      <c r="B36" s="170"/>
      <c r="C36" s="170"/>
      <c r="D36" s="170"/>
      <c r="E36" s="170"/>
      <c r="F36" s="170"/>
    </row>
    <row r="37" spans="2:6" ht="16.5" customHeight="1" x14ac:dyDescent="0.3">
      <c r="B37" s="170"/>
      <c r="C37" s="170"/>
      <c r="D37" s="170"/>
      <c r="E37" s="170"/>
      <c r="F37" s="170"/>
    </row>
    <row r="38" spans="2:6" ht="16.5" customHeight="1" x14ac:dyDescent="0.3">
      <c r="B38" s="170"/>
      <c r="C38" s="170"/>
      <c r="D38" s="170"/>
      <c r="E38" s="170"/>
      <c r="F38" s="170"/>
    </row>
    <row r="39" spans="2:6" ht="16.5" customHeight="1" x14ac:dyDescent="0.3">
      <c r="B39" s="170"/>
      <c r="C39" s="170"/>
      <c r="D39" s="170"/>
      <c r="E39" s="170"/>
      <c r="F39" s="170"/>
    </row>
    <row r="40" spans="2:6" ht="16.5" customHeight="1" x14ac:dyDescent="0.3">
      <c r="B40" s="170"/>
      <c r="C40" s="170"/>
      <c r="D40" s="170"/>
      <c r="E40" s="170"/>
      <c r="F40" s="170"/>
    </row>
    <row r="41" spans="2:6" ht="16.5" customHeight="1" x14ac:dyDescent="0.3">
      <c r="B41" s="171" t="s">
        <v>58</v>
      </c>
      <c r="C41" s="171"/>
      <c r="D41" s="171"/>
      <c r="E41" s="171"/>
      <c r="F41" s="171"/>
    </row>
    <row r="42" spans="2:6" ht="16.5" customHeight="1" x14ac:dyDescent="0.3">
      <c r="B42" s="170" t="s">
        <v>59</v>
      </c>
      <c r="C42" s="170"/>
      <c r="D42" s="170"/>
      <c r="E42" s="170"/>
      <c r="F42" s="170"/>
    </row>
    <row r="43" spans="2:6" ht="16.5" customHeight="1" x14ac:dyDescent="0.3">
      <c r="B43" s="170"/>
      <c r="C43" s="170"/>
      <c r="D43" s="170"/>
      <c r="E43" s="170"/>
      <c r="F43" s="170"/>
    </row>
    <row r="44" spans="2:6" ht="16.5" customHeight="1" x14ac:dyDescent="0.3">
      <c r="B44" s="170"/>
      <c r="C44" s="170"/>
      <c r="D44" s="170"/>
      <c r="E44" s="170"/>
      <c r="F44" s="170"/>
    </row>
    <row r="45" spans="2:6" ht="16.5" customHeight="1" x14ac:dyDescent="0.3">
      <c r="B45" s="173" t="s">
        <v>60</v>
      </c>
      <c r="C45" s="173"/>
      <c r="D45" s="173"/>
      <c r="E45" s="173"/>
      <c r="F45" s="173"/>
    </row>
    <row r="47" spans="2:6" ht="16.5" customHeight="1" x14ac:dyDescent="0.3">
      <c r="B47" s="170" t="s">
        <v>61</v>
      </c>
      <c r="C47" s="170"/>
      <c r="D47" s="170"/>
      <c r="E47" s="170"/>
      <c r="F47" s="170"/>
    </row>
    <row r="48" spans="2:6" ht="16.5" customHeight="1" x14ac:dyDescent="0.3">
      <c r="B48" s="170"/>
      <c r="C48" s="170"/>
      <c r="D48" s="170"/>
      <c r="E48" s="170"/>
      <c r="F48" s="170"/>
    </row>
    <row r="49" spans="2:6" ht="16.5" customHeight="1" x14ac:dyDescent="0.3">
      <c r="B49" s="170"/>
      <c r="C49" s="170"/>
      <c r="D49" s="170"/>
      <c r="E49" s="170"/>
      <c r="F49" s="170"/>
    </row>
    <row r="50" spans="2:6" ht="16.5" customHeight="1" x14ac:dyDescent="0.3">
      <c r="B50" s="170" t="s">
        <v>942</v>
      </c>
      <c r="C50" s="170"/>
      <c r="D50" s="170"/>
      <c r="E50" s="170"/>
      <c r="F50" s="170"/>
    </row>
    <row r="51" spans="2:6" ht="16.5" customHeight="1" x14ac:dyDescent="0.3">
      <c r="B51" s="170"/>
      <c r="C51" s="170"/>
      <c r="D51" s="170"/>
      <c r="E51" s="170"/>
      <c r="F51" s="170"/>
    </row>
    <row r="52" spans="2:6" ht="16.5" customHeight="1" x14ac:dyDescent="0.3">
      <c r="B52" s="170" t="s">
        <v>62</v>
      </c>
      <c r="C52" s="170"/>
      <c r="D52" s="170"/>
      <c r="E52" s="170"/>
      <c r="F52" s="170"/>
    </row>
    <row r="53" spans="2:6" ht="16.5" customHeight="1" x14ac:dyDescent="0.3">
      <c r="B53" s="170"/>
      <c r="C53" s="170"/>
      <c r="D53" s="170"/>
      <c r="E53" s="170"/>
      <c r="F53" s="170"/>
    </row>
    <row r="54" spans="2:6" ht="16.5" customHeight="1" x14ac:dyDescent="0.3">
      <c r="B54" s="170" t="s">
        <v>63</v>
      </c>
      <c r="C54" s="170"/>
      <c r="D54" s="170"/>
      <c r="E54" s="170"/>
      <c r="F54" s="170"/>
    </row>
    <row r="55" spans="2:6" ht="16.5" customHeight="1" x14ac:dyDescent="0.3">
      <c r="B55" s="170"/>
      <c r="C55" s="170"/>
      <c r="D55" s="170"/>
      <c r="E55" s="170"/>
      <c r="F55" s="170"/>
    </row>
    <row r="56" spans="2:6" ht="11.25" customHeight="1" x14ac:dyDescent="0.3">
      <c r="B56" s="191" t="s">
        <v>64</v>
      </c>
      <c r="C56" s="191"/>
      <c r="D56" s="191"/>
      <c r="E56" s="191"/>
      <c r="F56" s="191"/>
    </row>
    <row r="57" spans="2:6" ht="16.5" customHeight="1" x14ac:dyDescent="0.3">
      <c r="B57" s="191" t="s">
        <v>65</v>
      </c>
      <c r="C57" s="191"/>
      <c r="D57" s="191"/>
      <c r="E57" s="191"/>
      <c r="F57" s="191"/>
    </row>
    <row r="58" spans="2:6" ht="16.5" customHeight="1" x14ac:dyDescent="0.3">
      <c r="B58" s="191" t="s">
        <v>66</v>
      </c>
      <c r="C58" s="191"/>
      <c r="D58" s="191"/>
      <c r="E58" s="191"/>
      <c r="F58" s="191"/>
    </row>
    <row r="59" spans="2:6" ht="16.5" customHeight="1" x14ac:dyDescent="0.3">
      <c r="B59" s="191"/>
      <c r="C59" s="191"/>
      <c r="D59" s="191"/>
      <c r="E59" s="191"/>
      <c r="F59" s="191"/>
    </row>
    <row r="61" spans="2:6" ht="16.5" customHeight="1" x14ac:dyDescent="0.3">
      <c r="B61" s="15" t="s">
        <v>37</v>
      </c>
      <c r="C61" s="16">
        <v>46112</v>
      </c>
      <c r="D61" s="16">
        <v>45747</v>
      </c>
      <c r="E61" s="17"/>
    </row>
    <row r="62" spans="2:6" ht="16.5" customHeight="1" x14ac:dyDescent="0.3">
      <c r="B62" s="18" t="s">
        <v>67</v>
      </c>
      <c r="C62" s="19">
        <v>6480.64</v>
      </c>
      <c r="D62" s="19">
        <v>7973.54</v>
      </c>
    </row>
    <row r="63" spans="2:6" ht="16.5" customHeight="1" x14ac:dyDescent="0.3">
      <c r="B63" s="18" t="s">
        <v>68</v>
      </c>
      <c r="C63" s="19">
        <v>6509.67</v>
      </c>
      <c r="D63" s="19">
        <v>7983.79</v>
      </c>
    </row>
    <row r="64" spans="2:6" ht="16.5" customHeight="1" x14ac:dyDescent="0.3">
      <c r="E64" s="20"/>
    </row>
    <row r="65" spans="2:9" ht="16.5" customHeight="1" x14ac:dyDescent="0.3">
      <c r="B65" s="120" t="s">
        <v>310</v>
      </c>
      <c r="C65" s="121"/>
      <c r="D65" s="121"/>
      <c r="G65" s="42"/>
    </row>
    <row r="66" spans="2:9" ht="16.5" customHeight="1" x14ac:dyDescent="0.3">
      <c r="B66" s="122" t="s">
        <v>37</v>
      </c>
      <c r="C66" s="16">
        <v>46112</v>
      </c>
      <c r="D66" s="16">
        <v>45747</v>
      </c>
      <c r="G66" s="42"/>
    </row>
    <row r="67" spans="2:9" ht="16.5" customHeight="1" x14ac:dyDescent="0.3">
      <c r="B67" s="123" t="s">
        <v>932</v>
      </c>
      <c r="C67" s="127">
        <v>6503.49</v>
      </c>
      <c r="D67" s="127">
        <v>7994.25</v>
      </c>
      <c r="G67" s="42"/>
    </row>
    <row r="68" spans="2:9" ht="16.5" customHeight="1" x14ac:dyDescent="0.3">
      <c r="B68" s="124"/>
      <c r="C68" s="121"/>
      <c r="D68" s="121"/>
      <c r="E68" s="121"/>
      <c r="H68" s="42"/>
    </row>
    <row r="69" spans="2:9" ht="16.5" customHeight="1" x14ac:dyDescent="0.3">
      <c r="B69" s="172" t="s">
        <v>311</v>
      </c>
      <c r="C69" s="172"/>
      <c r="D69" s="172"/>
      <c r="E69" s="172"/>
      <c r="F69" s="172"/>
      <c r="G69" s="172"/>
      <c r="H69" s="172"/>
      <c r="I69" s="172"/>
    </row>
    <row r="70" spans="2:9" ht="16.5" customHeight="1" x14ac:dyDescent="0.3">
      <c r="B70" s="172"/>
      <c r="C70" s="172"/>
      <c r="D70" s="172"/>
      <c r="E70" s="172"/>
      <c r="F70" s="172"/>
      <c r="G70" s="172"/>
      <c r="H70" s="172"/>
      <c r="I70" s="172"/>
    </row>
    <row r="71" spans="2:9" ht="16.5" customHeight="1" x14ac:dyDescent="0.3">
      <c r="B71" s="172"/>
      <c r="C71" s="172"/>
      <c r="D71" s="172"/>
      <c r="E71" s="172"/>
      <c r="F71" s="172"/>
      <c r="G71" s="172"/>
      <c r="H71" s="172"/>
      <c r="I71" s="172"/>
    </row>
    <row r="72" spans="2:9" ht="16.5" customHeight="1" x14ac:dyDescent="0.3">
      <c r="B72" s="20"/>
      <c r="C72" s="20"/>
      <c r="D72" s="20"/>
      <c r="E72" s="20"/>
      <c r="F72" s="20"/>
    </row>
    <row r="73" spans="2:9" ht="16.5" customHeight="1" x14ac:dyDescent="0.3">
      <c r="B73" s="171" t="s">
        <v>69</v>
      </c>
      <c r="C73" s="171"/>
      <c r="D73" s="171"/>
      <c r="E73" s="171"/>
      <c r="F73" s="171"/>
    </row>
    <row r="74" spans="2:9" ht="16.5" customHeight="1" x14ac:dyDescent="0.3">
      <c r="B74" s="170" t="s">
        <v>70</v>
      </c>
      <c r="C74" s="170"/>
      <c r="D74" s="170"/>
      <c r="E74" s="170"/>
      <c r="F74" s="170"/>
    </row>
    <row r="75" spans="2:9" ht="16.5" customHeight="1" x14ac:dyDescent="0.3">
      <c r="B75" s="170"/>
      <c r="C75" s="170"/>
      <c r="D75" s="170"/>
      <c r="E75" s="170"/>
      <c r="F75" s="170"/>
    </row>
    <row r="76" spans="2:9" ht="16.5" customHeight="1" x14ac:dyDescent="0.3">
      <c r="B76" s="171" t="s">
        <v>71</v>
      </c>
      <c r="C76" s="171"/>
      <c r="D76" s="171"/>
      <c r="E76" s="171"/>
      <c r="F76" s="171"/>
    </row>
    <row r="77" spans="2:9" ht="16.5" customHeight="1" x14ac:dyDescent="0.3">
      <c r="B77" s="191" t="s">
        <v>72</v>
      </c>
      <c r="C77" s="191"/>
      <c r="D77" s="191"/>
      <c r="E77" s="191"/>
      <c r="F77" s="191"/>
    </row>
    <row r="78" spans="2:9" ht="16.5" customHeight="1" x14ac:dyDescent="0.3">
      <c r="B78" s="191"/>
      <c r="C78" s="191"/>
      <c r="D78" s="191"/>
      <c r="E78" s="191"/>
      <c r="F78" s="191"/>
    </row>
    <row r="80" spans="2:9" ht="16.5" customHeight="1" x14ac:dyDescent="0.3">
      <c r="B80" s="194" t="s">
        <v>307</v>
      </c>
      <c r="C80" s="194"/>
      <c r="D80" s="194"/>
      <c r="E80" s="194"/>
      <c r="F80" s="194"/>
    </row>
    <row r="81" spans="2:9" ht="16.5" customHeight="1" x14ac:dyDescent="0.3">
      <c r="B81" s="191" t="s">
        <v>303</v>
      </c>
      <c r="C81" s="191"/>
      <c r="D81" s="191"/>
      <c r="E81" s="191"/>
      <c r="F81" s="191"/>
    </row>
    <row r="82" spans="2:9" ht="16.5" customHeight="1" x14ac:dyDescent="0.3">
      <c r="B82" s="191"/>
      <c r="C82" s="191"/>
      <c r="D82" s="191"/>
      <c r="E82" s="191"/>
      <c r="F82" s="191"/>
    </row>
    <row r="83" spans="2:9" ht="16.5" customHeight="1" x14ac:dyDescent="0.3">
      <c r="B83" s="191"/>
      <c r="C83" s="191"/>
      <c r="D83" s="191"/>
      <c r="E83" s="191"/>
      <c r="F83" s="191"/>
    </row>
    <row r="84" spans="2:9" ht="16.5" customHeight="1" x14ac:dyDescent="0.3">
      <c r="B84" s="14"/>
      <c r="C84" s="14"/>
      <c r="D84" s="14"/>
      <c r="E84" s="14"/>
      <c r="F84" s="14"/>
    </row>
    <row r="85" spans="2:9" ht="16.5" customHeight="1" x14ac:dyDescent="0.3">
      <c r="B85" s="202" t="s">
        <v>37</v>
      </c>
      <c r="C85" s="203"/>
      <c r="D85" s="16">
        <f>+EFE!C7</f>
        <v>46112</v>
      </c>
      <c r="E85" s="16">
        <f>+EFE!D7</f>
        <v>45747</v>
      </c>
      <c r="F85" s="20"/>
    </row>
    <row r="86" spans="2:9" ht="16.5" customHeight="1" x14ac:dyDescent="0.3">
      <c r="B86" s="192" t="s">
        <v>24</v>
      </c>
      <c r="C86" s="193"/>
      <c r="D86" s="22">
        <f>+EIE!C13</f>
        <v>4329570680</v>
      </c>
      <c r="E86" s="22">
        <f>+EIE!D13</f>
        <v>4122618083</v>
      </c>
      <c r="F86" s="20"/>
    </row>
    <row r="87" spans="2:9" ht="16.5" customHeight="1" x14ac:dyDescent="0.3">
      <c r="B87" s="202" t="s">
        <v>73</v>
      </c>
      <c r="C87" s="203"/>
      <c r="D87" s="24">
        <f>SUM(D86:D86)</f>
        <v>4329570680</v>
      </c>
      <c r="E87" s="24">
        <f>SUM(E86:E86)</f>
        <v>4122618083</v>
      </c>
      <c r="F87" s="25"/>
      <c r="G87" s="25"/>
    </row>
    <row r="88" spans="2:9" ht="16.5" customHeight="1" x14ac:dyDescent="0.3">
      <c r="B88" s="20"/>
      <c r="C88" s="20"/>
      <c r="D88" s="25"/>
      <c r="E88" s="20"/>
      <c r="F88" s="20"/>
    </row>
    <row r="89" spans="2:9" ht="16.5" customHeight="1" x14ac:dyDescent="0.3">
      <c r="B89" s="171" t="s">
        <v>74</v>
      </c>
      <c r="C89" s="171"/>
      <c r="D89" s="171"/>
      <c r="E89" s="171"/>
      <c r="F89" s="171"/>
    </row>
    <row r="90" spans="2:9" ht="16.5" customHeight="1" x14ac:dyDescent="0.3">
      <c r="B90" s="20"/>
      <c r="C90" s="20"/>
      <c r="D90" s="20"/>
      <c r="E90" s="20"/>
      <c r="F90" s="20"/>
    </row>
    <row r="91" spans="2:9" ht="45" customHeight="1" x14ac:dyDescent="0.3">
      <c r="B91" s="26" t="s">
        <v>75</v>
      </c>
      <c r="C91" s="26" t="s">
        <v>76</v>
      </c>
      <c r="D91" s="26" t="s">
        <v>77</v>
      </c>
      <c r="E91" s="26" t="s">
        <v>78</v>
      </c>
    </row>
    <row r="92" spans="2:9" ht="16.5" customHeight="1" x14ac:dyDescent="0.3">
      <c r="B92" s="27" t="s">
        <v>79</v>
      </c>
      <c r="C92" s="28"/>
      <c r="D92" s="28"/>
      <c r="E92" s="29"/>
    </row>
    <row r="93" spans="2:9" ht="16.5" customHeight="1" x14ac:dyDescent="0.3">
      <c r="B93" s="30" t="s">
        <v>80</v>
      </c>
      <c r="C93" s="31">
        <v>1941114.7184629999</v>
      </c>
      <c r="D93" s="22">
        <v>864459133396</v>
      </c>
      <c r="E93" s="117">
        <v>9148</v>
      </c>
      <c r="H93" s="45"/>
    </row>
    <row r="94" spans="2:9" ht="16.5" customHeight="1" x14ac:dyDescent="0.3">
      <c r="B94" s="32" t="s">
        <v>81</v>
      </c>
      <c r="C94" s="33">
        <v>1954156.9422210001</v>
      </c>
      <c r="D94" s="34">
        <v>856071306071</v>
      </c>
      <c r="E94" s="118">
        <v>9310</v>
      </c>
      <c r="H94" s="45"/>
    </row>
    <row r="95" spans="2:9" ht="16.5" customHeight="1" x14ac:dyDescent="0.3">
      <c r="B95" s="35" t="s">
        <v>82</v>
      </c>
      <c r="C95" s="36">
        <v>1968382.701632</v>
      </c>
      <c r="D95" s="23">
        <v>865811398325</v>
      </c>
      <c r="E95" s="119">
        <v>9505</v>
      </c>
      <c r="H95" s="45"/>
      <c r="I95" s="42"/>
    </row>
    <row r="96" spans="2:9" ht="16.5" customHeight="1" x14ac:dyDescent="0.3">
      <c r="C96" s="38"/>
      <c r="D96" s="39"/>
      <c r="E96" s="128"/>
      <c r="H96" s="45"/>
      <c r="I96" s="42"/>
    </row>
    <row r="97" spans="2:6" ht="16.5" customHeight="1" x14ac:dyDescent="0.3">
      <c r="B97" s="194" t="s">
        <v>83</v>
      </c>
      <c r="C97" s="194"/>
      <c r="D97" s="194"/>
      <c r="E97" s="194"/>
      <c r="F97" s="194"/>
    </row>
    <row r="98" spans="2:6" ht="16.5" customHeight="1" x14ac:dyDescent="0.3">
      <c r="B98" s="191" t="s">
        <v>84</v>
      </c>
      <c r="C98" s="191"/>
      <c r="D98" s="191"/>
      <c r="E98" s="191"/>
      <c r="F98" s="191"/>
    </row>
    <row r="99" spans="2:6" ht="16.5" customHeight="1" x14ac:dyDescent="0.3">
      <c r="B99" s="191"/>
      <c r="C99" s="191"/>
      <c r="D99" s="191"/>
      <c r="E99" s="191"/>
      <c r="F99" s="191"/>
    </row>
    <row r="100" spans="2:6" ht="16.5" customHeight="1" x14ac:dyDescent="0.3">
      <c r="B100" s="14"/>
      <c r="C100" s="14"/>
      <c r="D100" s="14"/>
      <c r="E100" s="14"/>
      <c r="F100" s="14"/>
    </row>
    <row r="101" spans="2:6" ht="16.5" customHeight="1" x14ac:dyDescent="0.3">
      <c r="B101" s="40" t="s">
        <v>85</v>
      </c>
      <c r="C101" s="16">
        <f>+D85</f>
        <v>46112</v>
      </c>
      <c r="D101" s="41">
        <f>+E85</f>
        <v>45747</v>
      </c>
    </row>
    <row r="102" spans="2:6" ht="16.5" customHeight="1" x14ac:dyDescent="0.3">
      <c r="B102" s="30" t="s">
        <v>86</v>
      </c>
      <c r="C102" s="8">
        <v>4782901435</v>
      </c>
      <c r="D102" s="43">
        <v>554909398</v>
      </c>
    </row>
    <row r="103" spans="2:6" ht="16.5" customHeight="1" x14ac:dyDescent="0.3">
      <c r="B103" s="32" t="s">
        <v>943</v>
      </c>
      <c r="C103" s="8">
        <v>1527616438</v>
      </c>
      <c r="D103" s="44">
        <v>5000000000</v>
      </c>
    </row>
    <row r="104" spans="2:6" ht="16.5" customHeight="1" x14ac:dyDescent="0.3">
      <c r="B104" s="32" t="s">
        <v>944</v>
      </c>
      <c r="C104" s="8">
        <v>0</v>
      </c>
      <c r="D104" s="44">
        <v>61361836</v>
      </c>
    </row>
    <row r="105" spans="2:6" ht="16.5" customHeight="1" x14ac:dyDescent="0.3">
      <c r="B105" s="15" t="s">
        <v>73</v>
      </c>
      <c r="C105" s="24">
        <f>SUM(C102:C104)</f>
        <v>6310517873</v>
      </c>
      <c r="D105" s="24">
        <f>SUM(D102:D104)</f>
        <v>5616271234</v>
      </c>
      <c r="E105" s="45"/>
      <c r="F105" s="45"/>
    </row>
    <row r="106" spans="2:6" ht="16.5" customHeight="1" x14ac:dyDescent="0.3">
      <c r="B106" s="46"/>
      <c r="C106" s="162"/>
      <c r="D106" s="162"/>
    </row>
    <row r="107" spans="2:6" ht="16.5" customHeight="1" x14ac:dyDescent="0.3">
      <c r="B107" s="191" t="s">
        <v>304</v>
      </c>
      <c r="C107" s="191"/>
      <c r="D107" s="191"/>
      <c r="E107" s="191"/>
      <c r="F107" s="191"/>
    </row>
    <row r="108" spans="2:6" ht="14.4" x14ac:dyDescent="0.3">
      <c r="B108" s="191"/>
      <c r="C108" s="191"/>
      <c r="D108" s="191"/>
      <c r="E108" s="191"/>
      <c r="F108" s="191"/>
    </row>
    <row r="109" spans="2:6" ht="16.5" customHeight="1" x14ac:dyDescent="0.3">
      <c r="B109" s="15" t="s">
        <v>85</v>
      </c>
      <c r="C109" s="16">
        <f>+C101</f>
        <v>46112</v>
      </c>
      <c r="D109" s="16">
        <f>+D101</f>
        <v>45747</v>
      </c>
    </row>
    <row r="110" spans="2:6" ht="16.5" customHeight="1" x14ac:dyDescent="0.3">
      <c r="B110" s="7" t="s">
        <v>945</v>
      </c>
      <c r="C110" s="100">
        <v>5980000000</v>
      </c>
      <c r="D110" s="44">
        <v>5994386027</v>
      </c>
    </row>
    <row r="111" spans="2:6" ht="16.5" customHeight="1" x14ac:dyDescent="0.3">
      <c r="B111" s="15" t="s">
        <v>73</v>
      </c>
      <c r="C111" s="24">
        <f>SUM(C110:C110)</f>
        <v>5980000000</v>
      </c>
      <c r="D111" s="24">
        <f>SUM(D110:D110)</f>
        <v>5994386027</v>
      </c>
      <c r="E111" s="45"/>
      <c r="F111" s="45"/>
    </row>
    <row r="112" spans="2:6" ht="16.5" customHeight="1" x14ac:dyDescent="0.3">
      <c r="C112" s="45"/>
      <c r="D112" s="45"/>
    </row>
    <row r="113" spans="2:6" ht="16.5" customHeight="1" x14ac:dyDescent="0.3">
      <c r="B113" s="191" t="s">
        <v>87</v>
      </c>
      <c r="C113" s="191"/>
      <c r="D113" s="191"/>
      <c r="E113" s="191"/>
      <c r="F113" s="191"/>
    </row>
    <row r="114" spans="2:6" ht="16.5" customHeight="1" x14ac:dyDescent="0.3">
      <c r="B114" s="191" t="s">
        <v>293</v>
      </c>
      <c r="C114" s="191"/>
      <c r="D114" s="191"/>
      <c r="E114" s="191"/>
      <c r="F114" s="191"/>
    </row>
    <row r="115" spans="2:6" ht="16.5" customHeight="1" x14ac:dyDescent="0.3">
      <c r="B115" s="14"/>
      <c r="C115" s="14"/>
      <c r="D115" s="14"/>
      <c r="E115" s="14"/>
      <c r="F115" s="14"/>
    </row>
    <row r="116" spans="2:6" ht="16.5" customHeight="1" x14ac:dyDescent="0.3">
      <c r="B116" s="191" t="s">
        <v>88</v>
      </c>
      <c r="C116" s="191"/>
      <c r="D116" s="191"/>
      <c r="E116" s="191"/>
      <c r="F116" s="191"/>
    </row>
    <row r="117" spans="2:6" ht="16.5" customHeight="1" x14ac:dyDescent="0.3">
      <c r="B117" s="191"/>
      <c r="C117" s="191"/>
      <c r="D117" s="191"/>
      <c r="E117" s="191"/>
      <c r="F117" s="191"/>
    </row>
    <row r="118" spans="2:6" ht="16.5" customHeight="1" x14ac:dyDescent="0.3">
      <c r="B118" s="14"/>
      <c r="C118" s="14"/>
      <c r="D118" s="14"/>
      <c r="E118" s="14"/>
      <c r="F118" s="14"/>
    </row>
    <row r="119" spans="2:6" ht="16.5" customHeight="1" x14ac:dyDescent="0.3">
      <c r="B119" s="15" t="s">
        <v>37</v>
      </c>
      <c r="C119" s="16">
        <f>+C101</f>
        <v>46112</v>
      </c>
      <c r="D119" s="16">
        <f>+D101</f>
        <v>45747</v>
      </c>
    </row>
    <row r="120" spans="2:6" ht="16.5" customHeight="1" x14ac:dyDescent="0.3">
      <c r="B120" s="47" t="s">
        <v>24</v>
      </c>
      <c r="C120" s="48">
        <f>+EAN!C16</f>
        <v>1489390392</v>
      </c>
      <c r="D120" s="48">
        <f>+EAN!D16</f>
        <v>1493181735</v>
      </c>
    </row>
    <row r="121" spans="2:6" ht="16.5" customHeight="1" x14ac:dyDescent="0.3">
      <c r="B121" s="15" t="s">
        <v>73</v>
      </c>
      <c r="C121" s="24">
        <f>SUM(C120)</f>
        <v>1489390392</v>
      </c>
      <c r="D121" s="24">
        <f>SUM(D120)</f>
        <v>1493181735</v>
      </c>
      <c r="E121" s="45"/>
      <c r="F121" s="45"/>
    </row>
    <row r="122" spans="2:6" ht="16.5" customHeight="1" x14ac:dyDescent="0.3">
      <c r="C122" s="45"/>
      <c r="D122" s="45"/>
    </row>
    <row r="123" spans="2:6" ht="16.5" customHeight="1" x14ac:dyDescent="0.3">
      <c r="B123" s="170" t="s">
        <v>305</v>
      </c>
      <c r="C123" s="170"/>
      <c r="D123" s="170"/>
      <c r="E123" s="170"/>
      <c r="F123" s="170"/>
    </row>
    <row r="124" spans="2:6" ht="16.5" customHeight="1" x14ac:dyDescent="0.3">
      <c r="B124" s="170"/>
      <c r="C124" s="170"/>
      <c r="D124" s="170"/>
      <c r="E124" s="170"/>
      <c r="F124" s="170"/>
    </row>
    <row r="125" spans="2:6" ht="16.5" customHeight="1" x14ac:dyDescent="0.3">
      <c r="B125" s="15" t="s">
        <v>37</v>
      </c>
      <c r="C125" s="16">
        <f>+C119</f>
        <v>46112</v>
      </c>
      <c r="D125" s="16">
        <f>+D119</f>
        <v>45747</v>
      </c>
    </row>
    <row r="126" spans="2:6" ht="16.5" customHeight="1" x14ac:dyDescent="0.3">
      <c r="B126" s="47" t="s">
        <v>89</v>
      </c>
      <c r="C126" s="48">
        <f>+EIE!C8</f>
        <v>2296517201</v>
      </c>
      <c r="D126" s="48">
        <f>+EIE!D8</f>
        <v>1332382900</v>
      </c>
    </row>
    <row r="127" spans="2:6" ht="16.5" customHeight="1" x14ac:dyDescent="0.3">
      <c r="B127" s="15" t="s">
        <v>73</v>
      </c>
      <c r="C127" s="24">
        <f>SUM(C126)</f>
        <v>2296517201</v>
      </c>
      <c r="D127" s="24">
        <f>SUM(D126)</f>
        <v>1332382900</v>
      </c>
      <c r="E127" s="45"/>
      <c r="F127" s="45"/>
    </row>
    <row r="128" spans="2:6" ht="16.5" customHeight="1" x14ac:dyDescent="0.3">
      <c r="B128" s="46"/>
      <c r="C128" s="162"/>
      <c r="D128" s="162"/>
      <c r="E128" s="45"/>
      <c r="F128" s="45"/>
    </row>
    <row r="129" spans="2:7" ht="16.5" customHeight="1" x14ac:dyDescent="0.3">
      <c r="B129" s="191" t="s">
        <v>294</v>
      </c>
      <c r="C129" s="191"/>
      <c r="D129" s="191"/>
      <c r="E129" s="191"/>
      <c r="F129" s="191"/>
    </row>
    <row r="130" spans="2:7" ht="16.5" customHeight="1" x14ac:dyDescent="0.3">
      <c r="B130" s="191"/>
      <c r="C130" s="191"/>
      <c r="D130" s="191"/>
      <c r="E130" s="191"/>
      <c r="F130" s="191"/>
    </row>
    <row r="131" spans="2:7" ht="16.5" customHeight="1" x14ac:dyDescent="0.3">
      <c r="B131" s="14"/>
      <c r="C131" s="14"/>
      <c r="D131" s="14"/>
      <c r="E131" s="14"/>
      <c r="F131" s="14"/>
    </row>
    <row r="132" spans="2:7" ht="16.5" customHeight="1" x14ac:dyDescent="0.3">
      <c r="B132" s="40" t="s">
        <v>90</v>
      </c>
      <c r="C132" s="41">
        <f>+C125</f>
        <v>46112</v>
      </c>
      <c r="D132" s="41">
        <f>+D125</f>
        <v>45747</v>
      </c>
    </row>
    <row r="133" spans="2:7" ht="16.5" customHeight="1" x14ac:dyDescent="0.3">
      <c r="B133" s="21" t="s">
        <v>91</v>
      </c>
      <c r="C133" s="43">
        <v>0</v>
      </c>
      <c r="D133" s="22">
        <v>2332</v>
      </c>
    </row>
    <row r="134" spans="2:7" ht="16.5" customHeight="1" x14ac:dyDescent="0.3">
      <c r="B134" s="15" t="s">
        <v>73</v>
      </c>
      <c r="C134" s="24">
        <f>SUM(C133:C133)</f>
        <v>0</v>
      </c>
      <c r="D134" s="24">
        <f>SUM(D133:D133)</f>
        <v>2332</v>
      </c>
      <c r="E134" s="45"/>
      <c r="F134" s="45"/>
    </row>
    <row r="135" spans="2:7" ht="16.5" customHeight="1" x14ac:dyDescent="0.3">
      <c r="B135" s="46"/>
      <c r="C135" s="162"/>
      <c r="D135" s="162"/>
      <c r="E135" s="45"/>
      <c r="F135" s="45"/>
    </row>
    <row r="136" spans="2:7" ht="16.5" customHeight="1" x14ac:dyDescent="0.3">
      <c r="B136" s="191" t="s">
        <v>295</v>
      </c>
      <c r="C136" s="191"/>
      <c r="D136" s="191"/>
      <c r="E136" s="191"/>
      <c r="F136" s="191"/>
    </row>
    <row r="137" spans="2:7" ht="16.5" customHeight="1" x14ac:dyDescent="0.3">
      <c r="B137" s="191"/>
      <c r="C137" s="191"/>
      <c r="D137" s="191"/>
      <c r="E137" s="191"/>
      <c r="F137" s="191"/>
    </row>
    <row r="138" spans="2:7" ht="16.5" customHeight="1" x14ac:dyDescent="0.3">
      <c r="B138" s="77">
        <f>+C132</f>
        <v>46112</v>
      </c>
      <c r="C138" s="14"/>
      <c r="D138" s="14"/>
      <c r="E138" s="14"/>
      <c r="F138" s="14"/>
    </row>
    <row r="139" spans="2:7" ht="29.25" customHeight="1" x14ac:dyDescent="0.3">
      <c r="B139" s="49" t="s">
        <v>92</v>
      </c>
      <c r="C139" s="49" t="s">
        <v>93</v>
      </c>
      <c r="D139" s="49" t="s">
        <v>94</v>
      </c>
      <c r="E139" s="49" t="s">
        <v>95</v>
      </c>
    </row>
    <row r="140" spans="2:7" ht="29.25" customHeight="1" thickBot="1" x14ac:dyDescent="0.35">
      <c r="B140" s="131">
        <v>46101</v>
      </c>
      <c r="C140" s="115">
        <v>986786145</v>
      </c>
      <c r="D140" s="115">
        <v>989622069</v>
      </c>
      <c r="E140" s="114">
        <v>46161</v>
      </c>
    </row>
    <row r="141" spans="2:7" ht="16.5" customHeight="1" thickBot="1" x14ac:dyDescent="0.35">
      <c r="B141" s="50"/>
      <c r="C141" s="51" t="s">
        <v>73</v>
      </c>
      <c r="D141" s="52">
        <f>SUM(D140:D140)</f>
        <v>989622069</v>
      </c>
      <c r="E141" s="53"/>
      <c r="G141" s="45"/>
    </row>
    <row r="142" spans="2:7" ht="16.5" customHeight="1" x14ac:dyDescent="0.3">
      <c r="B142" s="77"/>
    </row>
    <row r="143" spans="2:7" ht="16.5" customHeight="1" x14ac:dyDescent="0.3">
      <c r="D143" s="45"/>
    </row>
    <row r="144" spans="2:7" ht="16.5" customHeight="1" x14ac:dyDescent="0.3">
      <c r="D144" s="45"/>
    </row>
    <row r="145" spans="1:16" ht="16.5" customHeight="1" thickBot="1" x14ac:dyDescent="0.35">
      <c r="A145" s="2"/>
      <c r="B145" s="88" t="s">
        <v>96</v>
      </c>
      <c r="C145" s="89"/>
      <c r="D145" s="89"/>
      <c r="E145" s="89"/>
      <c r="F145" s="89"/>
      <c r="G145" s="89"/>
      <c r="H145" s="89"/>
      <c r="I145" s="89"/>
      <c r="J145" s="89"/>
      <c r="K145" s="89"/>
      <c r="L145" s="89"/>
      <c r="M145" s="89"/>
      <c r="N145" s="89"/>
      <c r="O145" s="90"/>
      <c r="P145" s="3"/>
    </row>
    <row r="146" spans="1:16" ht="16.5" customHeight="1" x14ac:dyDescent="0.3">
      <c r="A146" s="3"/>
      <c r="B146" s="91" t="s">
        <v>0</v>
      </c>
      <c r="C146" s="4"/>
      <c r="D146" s="86"/>
      <c r="E146" s="86"/>
      <c r="F146" s="4"/>
      <c r="G146" s="4"/>
      <c r="H146" s="4"/>
      <c r="I146" s="4"/>
      <c r="J146" s="4"/>
      <c r="K146" s="4"/>
      <c r="L146" s="4"/>
      <c r="M146" s="4"/>
      <c r="N146" s="4"/>
      <c r="O146" s="92"/>
      <c r="P146" s="3"/>
    </row>
    <row r="147" spans="1:16" ht="16.5" customHeight="1" x14ac:dyDescent="0.3">
      <c r="A147" s="3"/>
      <c r="B147" s="91" t="s">
        <v>97</v>
      </c>
      <c r="C147" s="4"/>
      <c r="D147" s="86"/>
      <c r="E147" s="86"/>
      <c r="F147" s="4"/>
      <c r="G147" s="4"/>
      <c r="H147" s="4"/>
      <c r="I147" s="4"/>
      <c r="J147" s="4"/>
      <c r="K147" s="4"/>
      <c r="L147" s="4"/>
      <c r="M147" s="4"/>
      <c r="N147" s="4"/>
      <c r="O147" s="92"/>
      <c r="P147" s="3"/>
    </row>
    <row r="148" spans="1:16" ht="16.5" customHeight="1" x14ac:dyDescent="0.3">
      <c r="A148" s="3"/>
      <c r="B148" s="93">
        <f>+EAN!C7</f>
        <v>46112</v>
      </c>
      <c r="C148" s="5"/>
      <c r="D148" s="87"/>
      <c r="E148" s="87"/>
      <c r="F148" s="5"/>
      <c r="G148" s="5"/>
      <c r="H148" s="5"/>
      <c r="I148" s="5"/>
      <c r="J148" s="5"/>
      <c r="K148" s="5"/>
      <c r="L148" s="5"/>
      <c r="M148" s="5"/>
      <c r="N148" s="5"/>
      <c r="O148" s="94"/>
      <c r="P148" s="3"/>
    </row>
    <row r="149" spans="1:16" ht="16.5" customHeight="1" x14ac:dyDescent="0.3">
      <c r="A149" s="3"/>
      <c r="B149" s="95" t="s">
        <v>98</v>
      </c>
      <c r="C149" s="5"/>
      <c r="D149" s="87"/>
      <c r="E149" s="87"/>
      <c r="F149" s="5"/>
      <c r="G149" s="5"/>
      <c r="H149" s="5"/>
      <c r="I149" s="5"/>
      <c r="J149" s="5"/>
      <c r="K149" s="5"/>
      <c r="L149" s="5"/>
      <c r="M149" s="5"/>
      <c r="N149" s="5"/>
      <c r="O149" s="94"/>
    </row>
    <row r="150" spans="1:16" ht="16.5" customHeight="1" x14ac:dyDescent="0.3">
      <c r="A150" s="3"/>
      <c r="B150" s="185" t="s">
        <v>1101</v>
      </c>
      <c r="C150" s="186"/>
      <c r="D150" s="186"/>
      <c r="E150" s="186"/>
      <c r="F150" s="186"/>
      <c r="G150" s="186"/>
      <c r="H150" s="186"/>
      <c r="I150" s="186"/>
      <c r="J150" s="186"/>
      <c r="K150" s="186"/>
      <c r="L150" s="186"/>
      <c r="M150" s="186"/>
      <c r="N150" s="186"/>
      <c r="O150" s="187"/>
    </row>
    <row r="151" spans="1:16" ht="16.5" customHeight="1" x14ac:dyDescent="0.3">
      <c r="A151" s="3"/>
      <c r="B151" s="188"/>
      <c r="C151" s="189"/>
      <c r="D151" s="189"/>
      <c r="E151" s="189"/>
      <c r="F151" s="189"/>
      <c r="G151" s="189"/>
      <c r="H151" s="189"/>
      <c r="I151" s="189"/>
      <c r="J151" s="189"/>
      <c r="K151" s="189"/>
      <c r="L151" s="189"/>
      <c r="M151" s="189"/>
      <c r="N151" s="189"/>
      <c r="O151" s="190"/>
      <c r="P151" s="3"/>
    </row>
    <row r="152" spans="1:16" ht="57.6" x14ac:dyDescent="0.3">
      <c r="A152" s="6"/>
      <c r="B152" s="80" t="s">
        <v>99</v>
      </c>
      <c r="C152" s="80" t="s">
        <v>100</v>
      </c>
      <c r="D152" s="80" t="s">
        <v>101</v>
      </c>
      <c r="E152" s="80" t="s">
        <v>102</v>
      </c>
      <c r="F152" s="80" t="s">
        <v>103</v>
      </c>
      <c r="G152" s="80" t="s">
        <v>104</v>
      </c>
      <c r="H152" s="80" t="s">
        <v>105</v>
      </c>
      <c r="I152" s="80" t="s">
        <v>106</v>
      </c>
      <c r="J152" s="80" t="s">
        <v>107</v>
      </c>
      <c r="K152" s="80" t="s">
        <v>108</v>
      </c>
      <c r="L152" s="80" t="s">
        <v>109</v>
      </c>
      <c r="M152" s="80" t="s">
        <v>110</v>
      </c>
      <c r="N152" s="81" t="s">
        <v>111</v>
      </c>
      <c r="O152" s="80" t="s">
        <v>112</v>
      </c>
      <c r="P152" s="6"/>
    </row>
    <row r="153" spans="1:16" ht="26.1" customHeight="1" x14ac:dyDescent="0.3">
      <c r="A153" s="6"/>
      <c r="B153" s="85" t="s">
        <v>113</v>
      </c>
      <c r="C153" s="1" t="s">
        <v>116</v>
      </c>
      <c r="D153" s="102"/>
      <c r="E153" s="1" t="s">
        <v>302</v>
      </c>
      <c r="G153" s="1" t="s">
        <v>318</v>
      </c>
      <c r="H153" s="1" t="s">
        <v>117</v>
      </c>
      <c r="I153" s="1" t="s">
        <v>115</v>
      </c>
      <c r="J153" s="134">
        <v>8608832880</v>
      </c>
      <c r="K153" s="134">
        <v>6000000000</v>
      </c>
      <c r="L153" s="134">
        <v>6126840667.9300003</v>
      </c>
      <c r="M153" s="8">
        <v>8608832880</v>
      </c>
      <c r="N153" s="135">
        <v>71.17</v>
      </c>
      <c r="O153" s="136" t="s">
        <v>6</v>
      </c>
      <c r="P153" s="6"/>
    </row>
    <row r="154" spans="1:16" ht="26.1" customHeight="1" x14ac:dyDescent="0.3">
      <c r="A154" s="6"/>
      <c r="B154" s="7" t="s">
        <v>113</v>
      </c>
      <c r="C154" s="1" t="s">
        <v>116</v>
      </c>
      <c r="D154" s="101"/>
      <c r="E154" s="1" t="s">
        <v>302</v>
      </c>
      <c r="G154" s="1" t="s">
        <v>319</v>
      </c>
      <c r="H154" s="1" t="s">
        <v>118</v>
      </c>
      <c r="I154" s="1" t="s">
        <v>115</v>
      </c>
      <c r="J154" s="134">
        <v>21783616440</v>
      </c>
      <c r="K154" s="134">
        <v>14000000000</v>
      </c>
      <c r="L154" s="134">
        <v>14302729324.040001</v>
      </c>
      <c r="M154" s="8">
        <v>21783616440</v>
      </c>
      <c r="N154" s="135">
        <v>65.66</v>
      </c>
      <c r="O154" s="136" t="s">
        <v>6</v>
      </c>
      <c r="P154" s="6"/>
    </row>
    <row r="155" spans="1:16" ht="26.1" customHeight="1" x14ac:dyDescent="0.3">
      <c r="A155" s="6"/>
      <c r="B155" s="7" t="s">
        <v>113</v>
      </c>
      <c r="C155" s="1" t="s">
        <v>116</v>
      </c>
      <c r="D155" s="101"/>
      <c r="E155" s="1" t="s">
        <v>302</v>
      </c>
      <c r="G155" s="1" t="s">
        <v>759</v>
      </c>
      <c r="H155" s="1" t="s">
        <v>880</v>
      </c>
      <c r="I155" s="1" t="s">
        <v>115</v>
      </c>
      <c r="J155" s="134">
        <v>380135274</v>
      </c>
      <c r="K155" s="134">
        <v>267938700</v>
      </c>
      <c r="L155" s="134">
        <v>268714572.06</v>
      </c>
      <c r="M155" s="8">
        <v>380135274</v>
      </c>
      <c r="N155" s="135">
        <v>70.69</v>
      </c>
      <c r="O155" s="136" t="s">
        <v>6</v>
      </c>
      <c r="P155" s="6"/>
    </row>
    <row r="156" spans="1:16" ht="26.1" customHeight="1" x14ac:dyDescent="0.3">
      <c r="A156" s="6"/>
      <c r="B156" s="7" t="s">
        <v>113</v>
      </c>
      <c r="C156" s="1" t="s">
        <v>116</v>
      </c>
      <c r="D156" s="101"/>
      <c r="E156" s="1" t="s">
        <v>302</v>
      </c>
      <c r="G156" s="1" t="s">
        <v>760</v>
      </c>
      <c r="H156" s="1" t="s">
        <v>880</v>
      </c>
      <c r="I156" s="1" t="s">
        <v>115</v>
      </c>
      <c r="J156" s="134">
        <v>380135274</v>
      </c>
      <c r="K156" s="134">
        <v>267938700</v>
      </c>
      <c r="L156" s="134">
        <v>268714572.06</v>
      </c>
      <c r="M156" s="8">
        <v>380135274</v>
      </c>
      <c r="N156" s="135">
        <v>70.69</v>
      </c>
      <c r="O156" s="136" t="s">
        <v>6</v>
      </c>
      <c r="P156" s="6"/>
    </row>
    <row r="157" spans="1:16" ht="26.1" customHeight="1" x14ac:dyDescent="0.3">
      <c r="A157" s="6"/>
      <c r="B157" s="7" t="s">
        <v>113</v>
      </c>
      <c r="C157" s="1" t="s">
        <v>116</v>
      </c>
      <c r="D157" s="101"/>
      <c r="E157" s="1" t="s">
        <v>302</v>
      </c>
      <c r="G157" s="1" t="s">
        <v>761</v>
      </c>
      <c r="H157" s="1" t="s">
        <v>880</v>
      </c>
      <c r="I157" s="1" t="s">
        <v>115</v>
      </c>
      <c r="J157" s="134">
        <v>380135274</v>
      </c>
      <c r="K157" s="134">
        <v>267938700</v>
      </c>
      <c r="L157" s="134">
        <v>268714572.06</v>
      </c>
      <c r="M157" s="8">
        <v>380135274</v>
      </c>
      <c r="N157" s="135">
        <v>70.69</v>
      </c>
      <c r="O157" s="136" t="s">
        <v>6</v>
      </c>
      <c r="P157" s="6"/>
    </row>
    <row r="158" spans="1:16" ht="26.1" customHeight="1" x14ac:dyDescent="0.3">
      <c r="A158" s="6"/>
      <c r="B158" s="7" t="s">
        <v>113</v>
      </c>
      <c r="C158" s="1" t="s">
        <v>116</v>
      </c>
      <c r="D158" s="101"/>
      <c r="E158" s="1" t="s">
        <v>302</v>
      </c>
      <c r="G158" s="1" t="s">
        <v>762</v>
      </c>
      <c r="H158" s="1" t="s">
        <v>880</v>
      </c>
      <c r="I158" s="1" t="s">
        <v>115</v>
      </c>
      <c r="J158" s="134">
        <v>380135274</v>
      </c>
      <c r="K158" s="134">
        <v>267938700</v>
      </c>
      <c r="L158" s="134">
        <v>268714572.06</v>
      </c>
      <c r="M158" s="8">
        <v>380135274</v>
      </c>
      <c r="N158" s="135">
        <v>70.69</v>
      </c>
      <c r="O158" s="136" t="s">
        <v>6</v>
      </c>
      <c r="P158" s="6"/>
    </row>
    <row r="159" spans="1:16" ht="26.1" customHeight="1" x14ac:dyDescent="0.3">
      <c r="A159" s="6"/>
      <c r="B159" s="7" t="s">
        <v>119</v>
      </c>
      <c r="C159" s="1" t="s">
        <v>1026</v>
      </c>
      <c r="E159" s="1" t="s">
        <v>275</v>
      </c>
      <c r="F159" s="1" t="s">
        <v>114</v>
      </c>
      <c r="G159" s="1" t="s">
        <v>1029</v>
      </c>
      <c r="H159" s="1" t="s">
        <v>1030</v>
      </c>
      <c r="I159" s="1" t="s">
        <v>115</v>
      </c>
      <c r="J159" s="134">
        <v>1303950685</v>
      </c>
      <c r="K159" s="134">
        <v>1029256038</v>
      </c>
      <c r="L159" s="134">
        <v>1029256039.02</v>
      </c>
      <c r="M159" s="8">
        <v>1303950685</v>
      </c>
      <c r="N159" s="135">
        <v>78.930000000000007</v>
      </c>
      <c r="O159" s="136" t="s">
        <v>6</v>
      </c>
      <c r="P159" s="6"/>
    </row>
    <row r="160" spans="1:16" ht="26.1" customHeight="1" x14ac:dyDescent="0.3">
      <c r="A160" s="6"/>
      <c r="B160" s="7" t="s">
        <v>119</v>
      </c>
      <c r="C160" s="1" t="s">
        <v>1026</v>
      </c>
      <c r="E160" s="1" t="s">
        <v>275</v>
      </c>
      <c r="F160" s="1" t="s">
        <v>114</v>
      </c>
      <c r="G160" s="1" t="s">
        <v>1031</v>
      </c>
      <c r="H160" s="1" t="s">
        <v>1030</v>
      </c>
      <c r="I160" s="1" t="s">
        <v>115</v>
      </c>
      <c r="J160" s="134">
        <v>1303950685</v>
      </c>
      <c r="K160" s="134">
        <v>1029256038</v>
      </c>
      <c r="L160" s="134">
        <v>1029256039.02</v>
      </c>
      <c r="M160" s="8">
        <v>1303950685</v>
      </c>
      <c r="N160" s="135">
        <v>78.930000000000007</v>
      </c>
      <c r="O160" s="136" t="s">
        <v>6</v>
      </c>
      <c r="P160" s="6"/>
    </row>
    <row r="161" spans="1:16" ht="26.1" customHeight="1" x14ac:dyDescent="0.3">
      <c r="A161" s="6"/>
      <c r="B161" s="7" t="s">
        <v>119</v>
      </c>
      <c r="C161" s="1" t="s">
        <v>1026</v>
      </c>
      <c r="D161" s="101"/>
      <c r="E161" s="1" t="s">
        <v>275</v>
      </c>
      <c r="F161" s="1" t="s">
        <v>114</v>
      </c>
      <c r="G161" s="1" t="s">
        <v>1032</v>
      </c>
      <c r="H161" s="1" t="s">
        <v>1030</v>
      </c>
      <c r="I161" s="1" t="s">
        <v>115</v>
      </c>
      <c r="J161" s="134">
        <v>1303950685</v>
      </c>
      <c r="K161" s="134">
        <v>1029256038</v>
      </c>
      <c r="L161" s="134">
        <v>1029256039.02</v>
      </c>
      <c r="M161" s="8">
        <v>1303950685</v>
      </c>
      <c r="N161" s="135">
        <v>78.930000000000007</v>
      </c>
      <c r="O161" s="136" t="s">
        <v>6</v>
      </c>
      <c r="P161" s="6"/>
    </row>
    <row r="162" spans="1:16" ht="26.1" customHeight="1" x14ac:dyDescent="0.3">
      <c r="A162" s="6"/>
      <c r="B162" s="7" t="s">
        <v>119</v>
      </c>
      <c r="C162" s="1" t="s">
        <v>1026</v>
      </c>
      <c r="D162" s="101"/>
      <c r="E162" s="1" t="s">
        <v>275</v>
      </c>
      <c r="F162" s="1" t="s">
        <v>114</v>
      </c>
      <c r="G162" s="1" t="s">
        <v>1033</v>
      </c>
      <c r="H162" s="1" t="s">
        <v>1030</v>
      </c>
      <c r="I162" s="1" t="s">
        <v>115</v>
      </c>
      <c r="J162" s="134">
        <v>1303950685</v>
      </c>
      <c r="K162" s="134">
        <v>1029256038</v>
      </c>
      <c r="L162" s="134">
        <v>1029256039.02</v>
      </c>
      <c r="M162" s="8">
        <v>1303950685</v>
      </c>
      <c r="N162" s="135">
        <v>78.930000000000007</v>
      </c>
      <c r="O162" s="136" t="s">
        <v>6</v>
      </c>
      <c r="P162" s="6"/>
    </row>
    <row r="163" spans="1:16" ht="26.1" customHeight="1" x14ac:dyDescent="0.3">
      <c r="A163" s="6"/>
      <c r="B163" s="7" t="s">
        <v>119</v>
      </c>
      <c r="C163" s="1" t="s">
        <v>1026</v>
      </c>
      <c r="D163" s="101"/>
      <c r="E163" s="1" t="s">
        <v>275</v>
      </c>
      <c r="F163" s="1" t="s">
        <v>114</v>
      </c>
      <c r="G163" s="1" t="s">
        <v>1034</v>
      </c>
      <c r="H163" s="1" t="s">
        <v>1030</v>
      </c>
      <c r="I163" s="1" t="s">
        <v>115</v>
      </c>
      <c r="J163" s="134">
        <v>1303950685</v>
      </c>
      <c r="K163" s="134">
        <v>1029256038</v>
      </c>
      <c r="L163" s="134">
        <v>1029256039.02</v>
      </c>
      <c r="M163" s="8">
        <v>1303950685</v>
      </c>
      <c r="N163" s="135">
        <v>78.930000000000007</v>
      </c>
      <c r="O163" s="136" t="s">
        <v>6</v>
      </c>
      <c r="P163" s="6"/>
    </row>
    <row r="164" spans="1:16" ht="26.1" customHeight="1" x14ac:dyDescent="0.3">
      <c r="A164" s="6"/>
      <c r="B164" s="7" t="s">
        <v>119</v>
      </c>
      <c r="C164" s="1" t="s">
        <v>1026</v>
      </c>
      <c r="D164" s="101"/>
      <c r="E164" s="1" t="s">
        <v>275</v>
      </c>
      <c r="F164" s="1" t="s">
        <v>114</v>
      </c>
      <c r="G164" s="1" t="s">
        <v>1035</v>
      </c>
      <c r="H164" s="1" t="s">
        <v>1030</v>
      </c>
      <c r="I164" s="1" t="s">
        <v>115</v>
      </c>
      <c r="J164" s="134">
        <v>1303950685</v>
      </c>
      <c r="K164" s="134">
        <v>1029256038</v>
      </c>
      <c r="L164" s="134">
        <v>1029256039.02</v>
      </c>
      <c r="M164" s="8">
        <v>1303950685</v>
      </c>
      <c r="N164" s="135">
        <v>78.930000000000007</v>
      </c>
      <c r="O164" s="136" t="s">
        <v>6</v>
      </c>
      <c r="P164" s="6"/>
    </row>
    <row r="165" spans="1:16" ht="26.1" customHeight="1" x14ac:dyDescent="0.3">
      <c r="A165" s="6"/>
      <c r="B165" s="7" t="s">
        <v>119</v>
      </c>
      <c r="C165" s="1" t="s">
        <v>1026</v>
      </c>
      <c r="D165" s="101"/>
      <c r="E165" s="1" t="s">
        <v>275</v>
      </c>
      <c r="F165" s="1" t="s">
        <v>114</v>
      </c>
      <c r="G165" s="1" t="s">
        <v>1036</v>
      </c>
      <c r="H165" s="1" t="s">
        <v>1030</v>
      </c>
      <c r="I165" s="1" t="s">
        <v>115</v>
      </c>
      <c r="J165" s="134">
        <v>1303950685</v>
      </c>
      <c r="K165" s="134">
        <v>1029256038</v>
      </c>
      <c r="L165" s="134">
        <v>1029256039.02</v>
      </c>
      <c r="M165" s="8">
        <v>1303950685</v>
      </c>
      <c r="N165" s="135">
        <v>78.930000000000007</v>
      </c>
      <c r="O165" s="136" t="s">
        <v>6</v>
      </c>
      <c r="P165" s="6"/>
    </row>
    <row r="166" spans="1:16" ht="26.1" customHeight="1" x14ac:dyDescent="0.3">
      <c r="A166" s="6"/>
      <c r="B166" s="7" t="s">
        <v>119</v>
      </c>
      <c r="C166" s="1" t="s">
        <v>1026</v>
      </c>
      <c r="D166" s="101"/>
      <c r="E166" s="1" t="s">
        <v>275</v>
      </c>
      <c r="F166" s="1" t="s">
        <v>114</v>
      </c>
      <c r="G166" s="1" t="s">
        <v>1037</v>
      </c>
      <c r="H166" s="1" t="s">
        <v>1030</v>
      </c>
      <c r="I166" s="1" t="s">
        <v>115</v>
      </c>
      <c r="J166" s="134">
        <v>1303950685</v>
      </c>
      <c r="K166" s="134">
        <v>1029256038</v>
      </c>
      <c r="L166" s="134">
        <v>1029256039.02</v>
      </c>
      <c r="M166" s="8">
        <v>1303950685</v>
      </c>
      <c r="N166" s="135">
        <v>78.930000000000007</v>
      </c>
      <c r="O166" s="136" t="s">
        <v>6</v>
      </c>
      <c r="P166" s="6"/>
    </row>
    <row r="167" spans="1:16" ht="26.1" customHeight="1" x14ac:dyDescent="0.3">
      <c r="A167" s="6"/>
      <c r="B167" s="7" t="s">
        <v>119</v>
      </c>
      <c r="C167" s="1" t="s">
        <v>1026</v>
      </c>
      <c r="D167" s="101"/>
      <c r="E167" s="1" t="s">
        <v>275</v>
      </c>
      <c r="F167" s="1" t="s">
        <v>114</v>
      </c>
      <c r="G167" s="1" t="s">
        <v>1038</v>
      </c>
      <c r="H167" s="1" t="s">
        <v>1030</v>
      </c>
      <c r="I167" s="1" t="s">
        <v>115</v>
      </c>
      <c r="J167" s="134">
        <v>1303950685</v>
      </c>
      <c r="K167" s="134">
        <v>1029256038</v>
      </c>
      <c r="L167" s="134">
        <v>1029256039.02</v>
      </c>
      <c r="M167" s="8">
        <v>1303950685</v>
      </c>
      <c r="N167" s="135">
        <v>78.930000000000007</v>
      </c>
      <c r="O167" s="136" t="s">
        <v>6</v>
      </c>
      <c r="P167" s="6"/>
    </row>
    <row r="168" spans="1:16" ht="26.1" customHeight="1" x14ac:dyDescent="0.3">
      <c r="A168" s="6"/>
      <c r="B168" s="7" t="s">
        <v>119</v>
      </c>
      <c r="C168" s="1" t="s">
        <v>1026</v>
      </c>
      <c r="D168" s="101"/>
      <c r="E168" s="1" t="s">
        <v>275</v>
      </c>
      <c r="F168" s="1" t="s">
        <v>114</v>
      </c>
      <c r="G168" s="1" t="s">
        <v>1039</v>
      </c>
      <c r="H168" s="1" t="s">
        <v>1030</v>
      </c>
      <c r="I168" s="1" t="s">
        <v>115</v>
      </c>
      <c r="J168" s="134">
        <v>1303950685</v>
      </c>
      <c r="K168" s="134">
        <v>1029256038</v>
      </c>
      <c r="L168" s="134">
        <v>1029256039.02</v>
      </c>
      <c r="M168" s="8">
        <v>1303950685</v>
      </c>
      <c r="N168" s="135">
        <v>78.930000000000007</v>
      </c>
      <c r="O168" s="136" t="s">
        <v>6</v>
      </c>
      <c r="P168" s="6"/>
    </row>
    <row r="169" spans="1:16" ht="26.1" customHeight="1" x14ac:dyDescent="0.3">
      <c r="A169" s="6"/>
      <c r="B169" s="7" t="s">
        <v>119</v>
      </c>
      <c r="C169" s="1" t="s">
        <v>1026</v>
      </c>
      <c r="D169" s="101"/>
      <c r="E169" s="1" t="s">
        <v>275</v>
      </c>
      <c r="F169" s="1" t="s">
        <v>114</v>
      </c>
      <c r="G169" s="1" t="s">
        <v>1040</v>
      </c>
      <c r="H169" s="1" t="s">
        <v>1030</v>
      </c>
      <c r="I169" s="1" t="s">
        <v>115</v>
      </c>
      <c r="J169" s="134">
        <v>1303950685</v>
      </c>
      <c r="K169" s="134">
        <v>1029256038</v>
      </c>
      <c r="L169" s="134">
        <v>1029256039.02</v>
      </c>
      <c r="M169" s="8">
        <v>1303950685</v>
      </c>
      <c r="N169" s="135">
        <v>78.930000000000007</v>
      </c>
      <c r="O169" s="136" t="s">
        <v>6</v>
      </c>
      <c r="P169" s="6"/>
    </row>
    <row r="170" spans="1:16" ht="26.1" customHeight="1" x14ac:dyDescent="0.3">
      <c r="A170" s="6"/>
      <c r="B170" s="7" t="s">
        <v>119</v>
      </c>
      <c r="C170" s="1" t="s">
        <v>1026</v>
      </c>
      <c r="D170" s="101"/>
      <c r="E170" s="1" t="s">
        <v>275</v>
      </c>
      <c r="F170" s="1" t="s">
        <v>114</v>
      </c>
      <c r="G170" s="1" t="s">
        <v>1041</v>
      </c>
      <c r="H170" s="1" t="s">
        <v>1030</v>
      </c>
      <c r="I170" s="1" t="s">
        <v>115</v>
      </c>
      <c r="J170" s="134">
        <v>1303950685</v>
      </c>
      <c r="K170" s="134">
        <v>1029256038</v>
      </c>
      <c r="L170" s="134">
        <v>1029256039.02</v>
      </c>
      <c r="M170" s="8">
        <v>1303950685</v>
      </c>
      <c r="N170" s="135">
        <v>78.930000000000007</v>
      </c>
      <c r="O170" s="136" t="s">
        <v>6</v>
      </c>
      <c r="P170" s="6"/>
    </row>
    <row r="171" spans="1:16" ht="26.1" customHeight="1" x14ac:dyDescent="0.3">
      <c r="A171" s="6"/>
      <c r="B171" s="7" t="s">
        <v>119</v>
      </c>
      <c r="C171" s="1" t="s">
        <v>1026</v>
      </c>
      <c r="D171" s="101"/>
      <c r="E171" s="1" t="s">
        <v>275</v>
      </c>
      <c r="F171" s="1" t="s">
        <v>114</v>
      </c>
      <c r="G171" s="1" t="s">
        <v>1042</v>
      </c>
      <c r="H171" s="1" t="s">
        <v>1030</v>
      </c>
      <c r="I171" s="1" t="s">
        <v>115</v>
      </c>
      <c r="J171" s="134">
        <v>1303950685</v>
      </c>
      <c r="K171" s="134">
        <v>1029256038</v>
      </c>
      <c r="L171" s="134">
        <v>1029256039.02</v>
      </c>
      <c r="M171" s="8">
        <v>1303950685</v>
      </c>
      <c r="N171" s="135">
        <v>78.930000000000007</v>
      </c>
      <c r="O171" s="136" t="s">
        <v>6</v>
      </c>
      <c r="P171" s="6"/>
    </row>
    <row r="172" spans="1:16" ht="26.1" customHeight="1" x14ac:dyDescent="0.3">
      <c r="A172" s="6"/>
      <c r="B172" s="7" t="s">
        <v>113</v>
      </c>
      <c r="C172" s="1" t="s">
        <v>122</v>
      </c>
      <c r="D172" s="101"/>
      <c r="E172" s="1" t="s">
        <v>275</v>
      </c>
      <c r="F172" s="1" t="s">
        <v>114</v>
      </c>
      <c r="G172" s="1" t="s">
        <v>342</v>
      </c>
      <c r="H172" s="1" t="s">
        <v>123</v>
      </c>
      <c r="I172" s="1" t="s">
        <v>115</v>
      </c>
      <c r="J172" s="134">
        <v>3021323041</v>
      </c>
      <c r="K172" s="134">
        <v>2141846105</v>
      </c>
      <c r="L172" s="134">
        <v>2162494949.9000001</v>
      </c>
      <c r="M172" s="8">
        <v>3021323041</v>
      </c>
      <c r="N172" s="135">
        <v>71.569999999999993</v>
      </c>
      <c r="O172" s="136" t="s">
        <v>6</v>
      </c>
      <c r="P172" s="6"/>
    </row>
    <row r="173" spans="1:16" ht="26.1" customHeight="1" x14ac:dyDescent="0.3">
      <c r="A173" s="6"/>
      <c r="B173" s="7" t="s">
        <v>113</v>
      </c>
      <c r="C173" s="1" t="s">
        <v>122</v>
      </c>
      <c r="D173" s="101"/>
      <c r="E173" s="1" t="s">
        <v>275</v>
      </c>
      <c r="F173" s="1" t="s">
        <v>114</v>
      </c>
      <c r="G173" s="1" t="s">
        <v>343</v>
      </c>
      <c r="H173" s="1" t="s">
        <v>124</v>
      </c>
      <c r="I173" s="1" t="s">
        <v>115</v>
      </c>
      <c r="J173" s="134">
        <v>6592880</v>
      </c>
      <c r="K173" s="134">
        <v>4019946</v>
      </c>
      <c r="L173" s="134">
        <v>4056600.92</v>
      </c>
      <c r="M173" s="8">
        <v>6592880</v>
      </c>
      <c r="N173" s="135">
        <v>61.53</v>
      </c>
      <c r="O173" s="136" t="s">
        <v>6</v>
      </c>
      <c r="P173" s="6"/>
    </row>
    <row r="174" spans="1:16" ht="26.1" customHeight="1" x14ac:dyDescent="0.3">
      <c r="A174" s="6"/>
      <c r="B174" s="7" t="s">
        <v>113</v>
      </c>
      <c r="C174" s="1" t="s">
        <v>122</v>
      </c>
      <c r="D174" s="101"/>
      <c r="E174" s="1" t="s">
        <v>275</v>
      </c>
      <c r="F174" s="1" t="s">
        <v>114</v>
      </c>
      <c r="G174" s="1" t="s">
        <v>346</v>
      </c>
      <c r="H174" s="1" t="s">
        <v>125</v>
      </c>
      <c r="I174" s="1" t="s">
        <v>115</v>
      </c>
      <c r="J174" s="134">
        <v>3505212263</v>
      </c>
      <c r="K174" s="134">
        <v>2253279287</v>
      </c>
      <c r="L174" s="134">
        <v>2278313031.6799998</v>
      </c>
      <c r="M174" s="8">
        <v>3505212263</v>
      </c>
      <c r="N174" s="135">
        <v>65</v>
      </c>
      <c r="O174" s="136" t="s">
        <v>6</v>
      </c>
      <c r="P174" s="6"/>
    </row>
    <row r="175" spans="1:16" ht="26.1" customHeight="1" x14ac:dyDescent="0.3">
      <c r="A175" s="6"/>
      <c r="B175" s="7" t="s">
        <v>113</v>
      </c>
      <c r="C175" s="1" t="s">
        <v>122</v>
      </c>
      <c r="D175" s="113"/>
      <c r="E175" s="1" t="s">
        <v>275</v>
      </c>
      <c r="F175" s="1" t="s">
        <v>114</v>
      </c>
      <c r="G175" s="1" t="s">
        <v>347</v>
      </c>
      <c r="H175" s="1" t="s">
        <v>126</v>
      </c>
      <c r="I175" s="1" t="s">
        <v>115</v>
      </c>
      <c r="J175" s="134">
        <v>2900055008</v>
      </c>
      <c r="K175" s="134">
        <v>1937994960</v>
      </c>
      <c r="L175" s="134">
        <v>1956455323.3800001</v>
      </c>
      <c r="M175" s="8">
        <v>2900055008</v>
      </c>
      <c r="N175" s="135">
        <v>67.459999999999994</v>
      </c>
      <c r="O175" s="136" t="s">
        <v>6</v>
      </c>
      <c r="P175" s="6"/>
    </row>
    <row r="176" spans="1:16" ht="26.1" customHeight="1" x14ac:dyDescent="0.3">
      <c r="A176" s="6"/>
      <c r="B176" s="7" t="s">
        <v>113</v>
      </c>
      <c r="C176" s="1" t="s">
        <v>122</v>
      </c>
      <c r="D176" s="113"/>
      <c r="E176" s="1" t="s">
        <v>275</v>
      </c>
      <c r="F176" s="1" t="s">
        <v>114</v>
      </c>
      <c r="G176" s="1" t="s">
        <v>348</v>
      </c>
      <c r="H176" s="1" t="s">
        <v>127</v>
      </c>
      <c r="I176" s="1" t="s">
        <v>115</v>
      </c>
      <c r="J176" s="134">
        <v>3747236880</v>
      </c>
      <c r="K176" s="134">
        <v>2605579068</v>
      </c>
      <c r="L176" s="134">
        <v>2630210236.6199999</v>
      </c>
      <c r="M176" s="8">
        <v>3747236880</v>
      </c>
      <c r="N176" s="135">
        <v>70.19</v>
      </c>
      <c r="O176" s="136" t="s">
        <v>6</v>
      </c>
      <c r="P176" s="6"/>
    </row>
    <row r="177" spans="1:16" ht="26.1" customHeight="1" x14ac:dyDescent="0.3">
      <c r="A177" s="6"/>
      <c r="B177" s="7" t="s">
        <v>113</v>
      </c>
      <c r="C177" s="1" t="s">
        <v>122</v>
      </c>
      <c r="E177" s="1" t="s">
        <v>275</v>
      </c>
      <c r="F177" s="1" t="s">
        <v>114</v>
      </c>
      <c r="G177" s="1" t="s">
        <v>349</v>
      </c>
      <c r="H177" s="1" t="s">
        <v>128</v>
      </c>
      <c r="I177" s="1" t="s">
        <v>115</v>
      </c>
      <c r="J177" s="134">
        <v>2114663012</v>
      </c>
      <c r="K177" s="134">
        <v>1513142467</v>
      </c>
      <c r="L177" s="42">
        <v>1520205227.26</v>
      </c>
      <c r="M177" s="8">
        <v>2114663012</v>
      </c>
      <c r="N177" s="135">
        <v>71.89</v>
      </c>
      <c r="O177" s="136" t="s">
        <v>6</v>
      </c>
      <c r="P177" s="6"/>
    </row>
    <row r="178" spans="1:16" ht="26.1" customHeight="1" x14ac:dyDescent="0.3">
      <c r="A178" s="6"/>
      <c r="B178" s="7" t="s">
        <v>113</v>
      </c>
      <c r="C178" s="1" t="s">
        <v>122</v>
      </c>
      <c r="E178" s="1" t="s">
        <v>275</v>
      </c>
      <c r="F178" s="1" t="s">
        <v>114</v>
      </c>
      <c r="G178" s="1" t="s">
        <v>350</v>
      </c>
      <c r="H178" s="1" t="s">
        <v>129</v>
      </c>
      <c r="I178" s="1" t="s">
        <v>115</v>
      </c>
      <c r="J178" s="134">
        <v>3862038252</v>
      </c>
      <c r="K178" s="134">
        <v>2459999998</v>
      </c>
      <c r="L178" s="42">
        <v>2517974404.8699999</v>
      </c>
      <c r="M178" s="8">
        <v>3862038252</v>
      </c>
      <c r="N178" s="135">
        <v>65.2</v>
      </c>
      <c r="O178" s="136" t="s">
        <v>6</v>
      </c>
      <c r="P178" s="6"/>
    </row>
    <row r="179" spans="1:16" ht="26.1" customHeight="1" x14ac:dyDescent="0.3">
      <c r="A179" s="6"/>
      <c r="B179" s="7" t="s">
        <v>113</v>
      </c>
      <c r="C179" s="1" t="s">
        <v>122</v>
      </c>
      <c r="E179" s="1" t="s">
        <v>275</v>
      </c>
      <c r="F179" s="1" t="s">
        <v>114</v>
      </c>
      <c r="G179" s="1" t="s">
        <v>351</v>
      </c>
      <c r="H179" s="1" t="s">
        <v>130</v>
      </c>
      <c r="I179" s="1" t="s">
        <v>115</v>
      </c>
      <c r="J179" s="134">
        <v>4855680824</v>
      </c>
      <c r="K179" s="134">
        <v>2999999998</v>
      </c>
      <c r="L179" s="42">
        <v>3071687234.0300002</v>
      </c>
      <c r="M179" s="8">
        <v>4855680824</v>
      </c>
      <c r="N179" s="135">
        <v>63.26</v>
      </c>
      <c r="O179" s="136" t="s">
        <v>6</v>
      </c>
      <c r="P179" s="6"/>
    </row>
    <row r="180" spans="1:16" ht="26.1" customHeight="1" x14ac:dyDescent="0.3">
      <c r="A180" s="6"/>
      <c r="B180" s="7" t="s">
        <v>113</v>
      </c>
      <c r="C180" s="1" t="s">
        <v>122</v>
      </c>
      <c r="E180" s="1" t="s">
        <v>275</v>
      </c>
      <c r="F180" s="1" t="s">
        <v>114</v>
      </c>
      <c r="G180" s="1" t="s">
        <v>352</v>
      </c>
      <c r="H180" s="1" t="s">
        <v>131</v>
      </c>
      <c r="I180" s="1" t="s">
        <v>115</v>
      </c>
      <c r="J180" s="134">
        <v>6592876720</v>
      </c>
      <c r="K180" s="134">
        <v>4000000000</v>
      </c>
      <c r="L180" s="42">
        <v>4096485193.6599998</v>
      </c>
      <c r="M180" s="8">
        <v>6592876720</v>
      </c>
      <c r="N180" s="135">
        <v>62.14</v>
      </c>
      <c r="O180" s="136" t="s">
        <v>6</v>
      </c>
      <c r="P180" s="6"/>
    </row>
    <row r="181" spans="1:16" ht="26.1" customHeight="1" x14ac:dyDescent="0.3">
      <c r="A181" s="6"/>
      <c r="B181" s="7" t="s">
        <v>113</v>
      </c>
      <c r="C181" s="1" t="s">
        <v>122</v>
      </c>
      <c r="E181" s="1" t="s">
        <v>275</v>
      </c>
      <c r="F181" s="1" t="s">
        <v>114</v>
      </c>
      <c r="G181" s="1" t="s">
        <v>355</v>
      </c>
      <c r="H181" s="1" t="s">
        <v>124</v>
      </c>
      <c r="I181" s="1" t="s">
        <v>115</v>
      </c>
      <c r="J181" s="134">
        <v>12407896</v>
      </c>
      <c r="K181" s="134">
        <v>8366740</v>
      </c>
      <c r="L181" s="42">
        <v>8291665.0499999998</v>
      </c>
      <c r="M181" s="8">
        <v>12407896</v>
      </c>
      <c r="N181" s="135">
        <v>66.83</v>
      </c>
      <c r="O181" s="136" t="s">
        <v>6</v>
      </c>
      <c r="P181" s="6"/>
    </row>
    <row r="182" spans="1:16" ht="26.1" customHeight="1" x14ac:dyDescent="0.3">
      <c r="A182" s="6"/>
      <c r="B182" s="7" t="s">
        <v>113</v>
      </c>
      <c r="C182" s="1" t="s">
        <v>122</v>
      </c>
      <c r="E182" s="1" t="s">
        <v>275</v>
      </c>
      <c r="F182" s="1" t="s">
        <v>114</v>
      </c>
      <c r="G182" s="1" t="s">
        <v>358</v>
      </c>
      <c r="H182" s="1" t="s">
        <v>132</v>
      </c>
      <c r="I182" s="1" t="s">
        <v>115</v>
      </c>
      <c r="J182" s="134">
        <v>147446168</v>
      </c>
      <c r="K182" s="134">
        <v>102426029</v>
      </c>
      <c r="L182" s="42">
        <v>102192633.29000001</v>
      </c>
      <c r="M182" s="8">
        <v>147446168</v>
      </c>
      <c r="N182" s="135">
        <v>69.31</v>
      </c>
      <c r="O182" s="136" t="s">
        <v>6</v>
      </c>
      <c r="P182" s="6"/>
    </row>
    <row r="183" spans="1:16" ht="26.1" customHeight="1" x14ac:dyDescent="0.3">
      <c r="A183" s="6"/>
      <c r="B183" s="7" t="s">
        <v>113</v>
      </c>
      <c r="C183" s="1" t="s">
        <v>122</v>
      </c>
      <c r="E183" s="1" t="s">
        <v>275</v>
      </c>
      <c r="F183" s="1" t="s">
        <v>114</v>
      </c>
      <c r="G183" s="1" t="s">
        <v>359</v>
      </c>
      <c r="H183" s="1" t="s">
        <v>133</v>
      </c>
      <c r="I183" s="1" t="s">
        <v>115</v>
      </c>
      <c r="J183" s="134">
        <v>39202603</v>
      </c>
      <c r="K183" s="134">
        <v>30211438</v>
      </c>
      <c r="L183" s="42">
        <v>30642132.52</v>
      </c>
      <c r="M183" s="8">
        <v>39202603</v>
      </c>
      <c r="N183" s="135">
        <v>78.16</v>
      </c>
      <c r="O183" s="136" t="s">
        <v>6</v>
      </c>
      <c r="P183" s="6"/>
    </row>
    <row r="184" spans="1:16" ht="26.1" customHeight="1" x14ac:dyDescent="0.3">
      <c r="A184" s="6"/>
      <c r="B184" s="7" t="s">
        <v>113</v>
      </c>
      <c r="C184" s="1" t="s">
        <v>360</v>
      </c>
      <c r="E184" s="1" t="s">
        <v>275</v>
      </c>
      <c r="F184" s="1" t="s">
        <v>114</v>
      </c>
      <c r="G184" s="1" t="s">
        <v>361</v>
      </c>
      <c r="H184" s="1" t="s">
        <v>134</v>
      </c>
      <c r="I184" s="1" t="s">
        <v>115</v>
      </c>
      <c r="J184" s="134">
        <v>4596557942</v>
      </c>
      <c r="K184" s="134">
        <v>2583450254</v>
      </c>
      <c r="L184" s="42">
        <v>2542276570.3099999</v>
      </c>
      <c r="M184" s="8">
        <v>4596557942</v>
      </c>
      <c r="N184" s="135">
        <v>55.31</v>
      </c>
      <c r="O184" s="136" t="s">
        <v>6</v>
      </c>
      <c r="P184" s="6"/>
    </row>
    <row r="185" spans="1:16" ht="26.1" customHeight="1" x14ac:dyDescent="0.3">
      <c r="A185" s="6"/>
      <c r="B185" s="7" t="s">
        <v>113</v>
      </c>
      <c r="C185" s="1" t="s">
        <v>360</v>
      </c>
      <c r="E185" s="1" t="s">
        <v>275</v>
      </c>
      <c r="F185" s="1" t="s">
        <v>114</v>
      </c>
      <c r="G185" s="1" t="s">
        <v>362</v>
      </c>
      <c r="H185" s="1" t="s">
        <v>134</v>
      </c>
      <c r="I185" s="1" t="s">
        <v>115</v>
      </c>
      <c r="J185" s="134">
        <v>1899404116</v>
      </c>
      <c r="K185" s="134">
        <v>1094913701</v>
      </c>
      <c r="L185" s="42">
        <v>1062353638.4299999</v>
      </c>
      <c r="M185" s="8">
        <v>1899404116</v>
      </c>
      <c r="N185" s="135">
        <v>55.93</v>
      </c>
      <c r="O185" s="136" t="s">
        <v>6</v>
      </c>
      <c r="P185" s="6"/>
    </row>
    <row r="186" spans="1:16" ht="26.1" customHeight="1" x14ac:dyDescent="0.3">
      <c r="A186" s="6"/>
      <c r="B186" s="7" t="s">
        <v>113</v>
      </c>
      <c r="C186" s="1" t="s">
        <v>360</v>
      </c>
      <c r="E186" s="1" t="s">
        <v>275</v>
      </c>
      <c r="F186" s="1" t="s">
        <v>114</v>
      </c>
      <c r="G186" s="1" t="s">
        <v>363</v>
      </c>
      <c r="H186" s="1" t="s">
        <v>134</v>
      </c>
      <c r="I186" s="1" t="s">
        <v>115</v>
      </c>
      <c r="J186" s="134">
        <v>3798808232</v>
      </c>
      <c r="K186" s="134">
        <v>2190185640</v>
      </c>
      <c r="L186" s="42">
        <v>2124917396.3199999</v>
      </c>
      <c r="M186" s="8">
        <v>3798808232</v>
      </c>
      <c r="N186" s="135">
        <v>55.94</v>
      </c>
      <c r="O186" s="136" t="s">
        <v>6</v>
      </c>
      <c r="P186" s="6"/>
    </row>
    <row r="187" spans="1:16" ht="26.1" customHeight="1" x14ac:dyDescent="0.3">
      <c r="A187" s="6"/>
      <c r="B187" s="7" t="s">
        <v>113</v>
      </c>
      <c r="C187" s="1" t="s">
        <v>360</v>
      </c>
      <c r="D187" s="101"/>
      <c r="E187" s="1" t="s">
        <v>275</v>
      </c>
      <c r="F187" s="1" t="s">
        <v>114</v>
      </c>
      <c r="G187" s="1" t="s">
        <v>364</v>
      </c>
      <c r="H187" s="1" t="s">
        <v>134</v>
      </c>
      <c r="I187" s="1" t="s">
        <v>115</v>
      </c>
      <c r="J187" s="134">
        <v>562902734</v>
      </c>
      <c r="K187" s="134">
        <v>324246576</v>
      </c>
      <c r="L187" s="134">
        <v>318815861.55000001</v>
      </c>
      <c r="M187" s="8">
        <v>562902734</v>
      </c>
      <c r="N187" s="135">
        <v>56.64</v>
      </c>
      <c r="O187" s="136" t="s">
        <v>6</v>
      </c>
      <c r="P187" s="6"/>
    </row>
    <row r="188" spans="1:16" ht="26.1" customHeight="1" x14ac:dyDescent="0.3">
      <c r="A188" s="6"/>
      <c r="B188" s="7" t="s">
        <v>113</v>
      </c>
      <c r="C188" s="1" t="s">
        <v>360</v>
      </c>
      <c r="D188" s="101"/>
      <c r="E188" s="1" t="s">
        <v>275</v>
      </c>
      <c r="F188" s="1" t="s">
        <v>114</v>
      </c>
      <c r="G188" s="1" t="s">
        <v>365</v>
      </c>
      <c r="H188" s="1" t="s">
        <v>134</v>
      </c>
      <c r="I188" s="1" t="s">
        <v>115</v>
      </c>
      <c r="J188" s="134">
        <v>18532808206</v>
      </c>
      <c r="K188" s="134">
        <v>10470083835</v>
      </c>
      <c r="L188" s="134">
        <v>10389455992.360001</v>
      </c>
      <c r="M188" s="8">
        <v>18532808206</v>
      </c>
      <c r="N188" s="135">
        <v>56.06</v>
      </c>
      <c r="O188" s="136" t="s">
        <v>6</v>
      </c>
      <c r="P188" s="6"/>
    </row>
    <row r="189" spans="1:16" ht="26.1" customHeight="1" x14ac:dyDescent="0.3">
      <c r="A189" s="6"/>
      <c r="B189" s="7" t="s">
        <v>113</v>
      </c>
      <c r="C189" s="1" t="s">
        <v>360</v>
      </c>
      <c r="D189" s="101"/>
      <c r="E189" s="1" t="s">
        <v>275</v>
      </c>
      <c r="F189" s="1" t="s">
        <v>114</v>
      </c>
      <c r="G189" s="1" t="s">
        <v>366</v>
      </c>
      <c r="H189" s="1" t="s">
        <v>134</v>
      </c>
      <c r="I189" s="1" t="s">
        <v>115</v>
      </c>
      <c r="J189" s="134">
        <v>18532808206</v>
      </c>
      <c r="K189" s="134">
        <v>10475152330</v>
      </c>
      <c r="L189" s="134">
        <v>10389539203.76</v>
      </c>
      <c r="M189" s="8">
        <v>18532808206</v>
      </c>
      <c r="N189" s="135">
        <v>56.06</v>
      </c>
      <c r="O189" s="136" t="s">
        <v>6</v>
      </c>
      <c r="P189" s="6"/>
    </row>
    <row r="190" spans="1:16" ht="26.1" customHeight="1" x14ac:dyDescent="0.3">
      <c r="A190" s="6"/>
      <c r="B190" s="7" t="s">
        <v>113</v>
      </c>
      <c r="C190" s="1" t="s">
        <v>360</v>
      </c>
      <c r="D190" s="101"/>
      <c r="E190" s="1" t="s">
        <v>275</v>
      </c>
      <c r="F190" s="1" t="s">
        <v>114</v>
      </c>
      <c r="G190" s="1" t="s">
        <v>367</v>
      </c>
      <c r="H190" s="1" t="s">
        <v>135</v>
      </c>
      <c r="I190" s="1" t="s">
        <v>115</v>
      </c>
      <c r="J190" s="134">
        <v>10227334795</v>
      </c>
      <c r="K190" s="134">
        <v>5943107504</v>
      </c>
      <c r="L190" s="134">
        <v>5925237492.5200005</v>
      </c>
      <c r="M190" s="8">
        <v>10227334795</v>
      </c>
      <c r="N190" s="135">
        <v>57.94</v>
      </c>
      <c r="O190" s="136" t="s">
        <v>6</v>
      </c>
      <c r="P190" s="6"/>
    </row>
    <row r="191" spans="1:16" ht="26.1" customHeight="1" x14ac:dyDescent="0.3">
      <c r="A191" s="6"/>
      <c r="B191" s="7" t="s">
        <v>113</v>
      </c>
      <c r="C191" s="1" t="s">
        <v>360</v>
      </c>
      <c r="D191" s="101"/>
      <c r="E191" s="1" t="s">
        <v>275</v>
      </c>
      <c r="F191" s="1" t="s">
        <v>114</v>
      </c>
      <c r="G191" s="1" t="s">
        <v>763</v>
      </c>
      <c r="H191" s="1" t="s">
        <v>882</v>
      </c>
      <c r="I191" s="1" t="s">
        <v>115</v>
      </c>
      <c r="J191" s="134">
        <v>1628273968</v>
      </c>
      <c r="K191" s="134">
        <v>1110693149</v>
      </c>
      <c r="L191" s="134">
        <v>1082565445.9100001</v>
      </c>
      <c r="M191" s="8">
        <v>1628273968</v>
      </c>
      <c r="N191" s="135">
        <v>66.489999999999995</v>
      </c>
      <c r="O191" s="136" t="s">
        <v>6</v>
      </c>
      <c r="P191" s="6"/>
    </row>
    <row r="192" spans="1:16" ht="26.1" customHeight="1" x14ac:dyDescent="0.3">
      <c r="A192" s="6"/>
      <c r="B192" s="7" t="s">
        <v>113</v>
      </c>
      <c r="C192" s="1" t="s">
        <v>360</v>
      </c>
      <c r="D192" s="101"/>
      <c r="E192" s="1" t="s">
        <v>275</v>
      </c>
      <c r="F192" s="1" t="s">
        <v>114</v>
      </c>
      <c r="G192" s="1" t="s">
        <v>764</v>
      </c>
      <c r="H192" s="1" t="s">
        <v>134</v>
      </c>
      <c r="I192" s="1" t="s">
        <v>115</v>
      </c>
      <c r="J192" s="134">
        <v>896876916</v>
      </c>
      <c r="K192" s="134">
        <v>617076271</v>
      </c>
      <c r="L192" s="134">
        <v>625063864.73000002</v>
      </c>
      <c r="M192" s="8">
        <v>896876916</v>
      </c>
      <c r="N192" s="135">
        <v>69.69</v>
      </c>
      <c r="O192" s="136" t="s">
        <v>6</v>
      </c>
      <c r="P192" s="6"/>
    </row>
    <row r="193" spans="1:16" ht="26.1" customHeight="1" x14ac:dyDescent="0.3">
      <c r="A193" s="6"/>
      <c r="B193" s="7" t="s">
        <v>113</v>
      </c>
      <c r="C193" s="1" t="s">
        <v>360</v>
      </c>
      <c r="D193" s="101"/>
      <c r="E193" s="1" t="s">
        <v>275</v>
      </c>
      <c r="F193" s="1" t="s">
        <v>114</v>
      </c>
      <c r="G193" s="1" t="s">
        <v>765</v>
      </c>
      <c r="H193" s="1" t="s">
        <v>882</v>
      </c>
      <c r="I193" s="1" t="s">
        <v>115</v>
      </c>
      <c r="J193" s="134">
        <v>70579719</v>
      </c>
      <c r="K193" s="134">
        <v>45828493</v>
      </c>
      <c r="L193" s="134">
        <v>45120973.799999997</v>
      </c>
      <c r="M193" s="8">
        <v>70579719</v>
      </c>
      <c r="N193" s="135">
        <v>63.93</v>
      </c>
      <c r="O193" s="136" t="s">
        <v>6</v>
      </c>
      <c r="P193" s="6"/>
    </row>
    <row r="194" spans="1:16" ht="26.1" customHeight="1" x14ac:dyDescent="0.3">
      <c r="A194" s="6"/>
      <c r="B194" s="7" t="s">
        <v>113</v>
      </c>
      <c r="C194" s="1" t="s">
        <v>1027</v>
      </c>
      <c r="D194" s="101"/>
      <c r="E194" s="1" t="s">
        <v>302</v>
      </c>
      <c r="F194" s="1" t="s">
        <v>114</v>
      </c>
      <c r="G194" s="1" t="s">
        <v>1043</v>
      </c>
      <c r="H194" s="1" t="s">
        <v>1044</v>
      </c>
      <c r="I194" s="1" t="s">
        <v>115</v>
      </c>
      <c r="J194" s="134">
        <v>4189077000</v>
      </c>
      <c r="K194" s="134">
        <v>3000000000</v>
      </c>
      <c r="L194" s="134">
        <v>3037592475.8299999</v>
      </c>
      <c r="M194" s="8">
        <v>4189077000</v>
      </c>
      <c r="N194" s="135">
        <v>72.510000000000005</v>
      </c>
      <c r="O194" s="136" t="s">
        <v>6</v>
      </c>
      <c r="P194" s="6"/>
    </row>
    <row r="195" spans="1:16" ht="26.1" customHeight="1" x14ac:dyDescent="0.3">
      <c r="A195" s="6"/>
      <c r="B195" s="7" t="s">
        <v>113</v>
      </c>
      <c r="C195" s="1" t="s">
        <v>1027</v>
      </c>
      <c r="D195" s="101"/>
      <c r="E195" s="1" t="s">
        <v>302</v>
      </c>
      <c r="F195" s="1" t="s">
        <v>114</v>
      </c>
      <c r="G195" s="1" t="s">
        <v>1045</v>
      </c>
      <c r="H195" s="1" t="s">
        <v>1046</v>
      </c>
      <c r="I195" s="1" t="s">
        <v>115</v>
      </c>
      <c r="J195" s="134">
        <v>4395945000</v>
      </c>
      <c r="K195" s="134">
        <v>3000000000</v>
      </c>
      <c r="L195" s="134">
        <v>3037875074.3200002</v>
      </c>
      <c r="M195" s="8">
        <v>4395945000</v>
      </c>
      <c r="N195" s="135">
        <v>69.11</v>
      </c>
      <c r="O195" s="136" t="s">
        <v>6</v>
      </c>
      <c r="P195" s="6"/>
    </row>
    <row r="196" spans="1:16" ht="26.1" customHeight="1" x14ac:dyDescent="0.3">
      <c r="A196" s="6"/>
      <c r="B196" s="7" t="s">
        <v>113</v>
      </c>
      <c r="C196" s="1" t="s">
        <v>1027</v>
      </c>
      <c r="D196" s="101"/>
      <c r="E196" s="1" t="s">
        <v>302</v>
      </c>
      <c r="F196" s="1" t="s">
        <v>114</v>
      </c>
      <c r="G196" s="1" t="s">
        <v>1047</v>
      </c>
      <c r="H196" s="1" t="s">
        <v>1048</v>
      </c>
      <c r="I196" s="1" t="s">
        <v>115</v>
      </c>
      <c r="J196" s="134">
        <v>4621098000</v>
      </c>
      <c r="K196" s="134">
        <v>3000000001</v>
      </c>
      <c r="L196" s="134">
        <v>3038438281.0500002</v>
      </c>
      <c r="M196" s="8">
        <v>4621098000</v>
      </c>
      <c r="N196" s="135">
        <v>65.75</v>
      </c>
      <c r="O196" s="136" t="s">
        <v>6</v>
      </c>
      <c r="P196" s="6"/>
    </row>
    <row r="197" spans="1:16" ht="26.1" customHeight="1" x14ac:dyDescent="0.3">
      <c r="A197" s="6"/>
      <c r="B197" s="7" t="s">
        <v>113</v>
      </c>
      <c r="C197" s="1" t="s">
        <v>1027</v>
      </c>
      <c r="D197" s="101"/>
      <c r="E197" s="1" t="s">
        <v>302</v>
      </c>
      <c r="F197" s="1" t="s">
        <v>114</v>
      </c>
      <c r="G197" s="1" t="s">
        <v>1049</v>
      </c>
      <c r="H197" s="1" t="s">
        <v>1050</v>
      </c>
      <c r="I197" s="1" t="s">
        <v>115</v>
      </c>
      <c r="J197" s="134">
        <v>4855698000</v>
      </c>
      <c r="K197" s="134">
        <v>3000000000</v>
      </c>
      <c r="L197" s="134">
        <v>3039143806.79</v>
      </c>
      <c r="M197" s="8">
        <v>4855698000</v>
      </c>
      <c r="N197" s="135">
        <v>62.59</v>
      </c>
      <c r="O197" s="136" t="s">
        <v>6</v>
      </c>
      <c r="P197" s="6"/>
    </row>
    <row r="198" spans="1:16" ht="26.1" customHeight="1" x14ac:dyDescent="0.3">
      <c r="A198" s="6"/>
      <c r="B198" s="7" t="s">
        <v>113</v>
      </c>
      <c r="C198" s="1" t="s">
        <v>755</v>
      </c>
      <c r="D198" s="101"/>
      <c r="E198" s="1" t="s">
        <v>275</v>
      </c>
      <c r="F198" s="1" t="s">
        <v>114</v>
      </c>
      <c r="G198" s="1" t="s">
        <v>766</v>
      </c>
      <c r="H198" s="1" t="s">
        <v>258</v>
      </c>
      <c r="I198" s="1" t="s">
        <v>115</v>
      </c>
      <c r="J198" s="134">
        <v>844249425</v>
      </c>
      <c r="K198" s="134">
        <v>614352004</v>
      </c>
      <c r="L198" s="134">
        <v>610327720.25</v>
      </c>
      <c r="M198" s="8">
        <v>844249425</v>
      </c>
      <c r="N198" s="135">
        <v>72.290000000000006</v>
      </c>
      <c r="O198" s="136" t="s">
        <v>6</v>
      </c>
      <c r="P198" s="6"/>
    </row>
    <row r="199" spans="1:16" ht="26.1" customHeight="1" x14ac:dyDescent="0.3">
      <c r="A199" s="6"/>
      <c r="B199" s="7" t="s">
        <v>113</v>
      </c>
      <c r="C199" s="1" t="s">
        <v>755</v>
      </c>
      <c r="D199" s="101"/>
      <c r="E199" s="1" t="s">
        <v>275</v>
      </c>
      <c r="F199" s="1" t="s">
        <v>114</v>
      </c>
      <c r="G199" s="1" t="s">
        <v>767</v>
      </c>
      <c r="H199" s="1" t="s">
        <v>213</v>
      </c>
      <c r="I199" s="1" t="s">
        <v>115</v>
      </c>
      <c r="J199" s="134">
        <v>612967472</v>
      </c>
      <c r="K199" s="134">
        <v>415177839</v>
      </c>
      <c r="L199" s="134">
        <v>412709226.69</v>
      </c>
      <c r="M199" s="8">
        <v>612967472</v>
      </c>
      <c r="N199" s="135">
        <v>67.33</v>
      </c>
      <c r="O199" s="136" t="s">
        <v>6</v>
      </c>
      <c r="P199" s="6"/>
    </row>
    <row r="200" spans="1:16" ht="26.1" customHeight="1" x14ac:dyDescent="0.3">
      <c r="A200" s="6"/>
      <c r="B200" s="7" t="s">
        <v>113</v>
      </c>
      <c r="C200" s="1" t="s">
        <v>136</v>
      </c>
      <c r="E200" s="1" t="s">
        <v>275</v>
      </c>
      <c r="F200" s="1" t="s">
        <v>114</v>
      </c>
      <c r="G200" s="1" t="s">
        <v>368</v>
      </c>
      <c r="H200" s="1" t="s">
        <v>137</v>
      </c>
      <c r="I200" s="1" t="s">
        <v>115</v>
      </c>
      <c r="J200" s="134">
        <v>3448809244</v>
      </c>
      <c r="K200" s="134">
        <v>1756540140</v>
      </c>
      <c r="L200" s="134">
        <v>1792107948.5999999</v>
      </c>
      <c r="M200" s="8">
        <v>3448809244</v>
      </c>
      <c r="N200" s="135">
        <v>51.96</v>
      </c>
      <c r="O200" s="136" t="s">
        <v>6</v>
      </c>
      <c r="P200" s="6"/>
    </row>
    <row r="201" spans="1:16" ht="26.1" customHeight="1" x14ac:dyDescent="0.3">
      <c r="A201" s="6"/>
      <c r="B201" s="7" t="s">
        <v>113</v>
      </c>
      <c r="C201" s="1" t="s">
        <v>136</v>
      </c>
      <c r="E201" s="1" t="s">
        <v>275</v>
      </c>
      <c r="F201" s="1" t="s">
        <v>114</v>
      </c>
      <c r="G201" s="1" t="s">
        <v>374</v>
      </c>
      <c r="H201" s="1" t="s">
        <v>138</v>
      </c>
      <c r="I201" s="1" t="s">
        <v>115</v>
      </c>
      <c r="J201" s="134">
        <v>4369863016</v>
      </c>
      <c r="K201" s="134">
        <v>2500000001</v>
      </c>
      <c r="L201" s="134">
        <v>2522016835.2800002</v>
      </c>
      <c r="M201" s="8">
        <v>4369863016</v>
      </c>
      <c r="N201" s="135">
        <v>57.71</v>
      </c>
      <c r="O201" s="136" t="s">
        <v>6</v>
      </c>
      <c r="P201" s="6"/>
    </row>
    <row r="202" spans="1:16" ht="26.1" customHeight="1" x14ac:dyDescent="0.3">
      <c r="A202" s="6"/>
      <c r="B202" s="7" t="s">
        <v>113</v>
      </c>
      <c r="C202" s="1" t="s">
        <v>136</v>
      </c>
      <c r="E202" s="1" t="s">
        <v>275</v>
      </c>
      <c r="F202" s="1" t="s">
        <v>114</v>
      </c>
      <c r="G202" s="1" t="s">
        <v>375</v>
      </c>
      <c r="H202" s="1" t="s">
        <v>139</v>
      </c>
      <c r="I202" s="1" t="s">
        <v>115</v>
      </c>
      <c r="J202" s="134">
        <v>4260907533</v>
      </c>
      <c r="K202" s="134">
        <v>2500000004</v>
      </c>
      <c r="L202" s="134">
        <v>2565676349.5300002</v>
      </c>
      <c r="M202" s="8">
        <v>4260907533</v>
      </c>
      <c r="N202" s="135">
        <v>60.21</v>
      </c>
      <c r="O202" s="136" t="s">
        <v>6</v>
      </c>
      <c r="P202" s="6"/>
    </row>
    <row r="203" spans="1:16" ht="26.1" customHeight="1" x14ac:dyDescent="0.3">
      <c r="A203" s="6"/>
      <c r="B203" s="7" t="s">
        <v>113</v>
      </c>
      <c r="C203" s="1" t="s">
        <v>136</v>
      </c>
      <c r="E203" s="1" t="s">
        <v>275</v>
      </c>
      <c r="F203" s="1" t="s">
        <v>114</v>
      </c>
      <c r="G203" s="1" t="s">
        <v>376</v>
      </c>
      <c r="H203" s="1" t="s">
        <v>140</v>
      </c>
      <c r="I203" s="1" t="s">
        <v>115</v>
      </c>
      <c r="J203" s="134">
        <v>4431496582</v>
      </c>
      <c r="K203" s="134">
        <v>2500000001</v>
      </c>
      <c r="L203" s="134">
        <v>2541970204.1199999</v>
      </c>
      <c r="M203" s="8">
        <v>4431496582</v>
      </c>
      <c r="N203" s="135">
        <v>57.36</v>
      </c>
      <c r="O203" s="136" t="s">
        <v>6</v>
      </c>
      <c r="P203" s="6"/>
    </row>
    <row r="204" spans="1:16" ht="26.1" customHeight="1" x14ac:dyDescent="0.3">
      <c r="A204" s="6"/>
      <c r="B204" s="7" t="s">
        <v>113</v>
      </c>
      <c r="C204" s="1" t="s">
        <v>136</v>
      </c>
      <c r="E204" s="1" t="s">
        <v>275</v>
      </c>
      <c r="F204" s="1" t="s">
        <v>114</v>
      </c>
      <c r="G204" s="1" t="s">
        <v>377</v>
      </c>
      <c r="H204" s="1" t="s">
        <v>141</v>
      </c>
      <c r="I204" s="1" t="s">
        <v>115</v>
      </c>
      <c r="J204" s="134">
        <v>4566198628</v>
      </c>
      <c r="K204" s="134">
        <v>2499999999</v>
      </c>
      <c r="L204" s="134">
        <v>2542481964.3699999</v>
      </c>
      <c r="M204" s="8">
        <v>4566198628</v>
      </c>
      <c r="N204" s="135">
        <v>55.68</v>
      </c>
      <c r="O204" s="136" t="s">
        <v>6</v>
      </c>
      <c r="P204" s="6"/>
    </row>
    <row r="205" spans="1:16" ht="26.1" customHeight="1" x14ac:dyDescent="0.3">
      <c r="A205" s="6"/>
      <c r="B205" s="7" t="s">
        <v>113</v>
      </c>
      <c r="C205" s="1" t="s">
        <v>136</v>
      </c>
      <c r="E205" s="1" t="s">
        <v>275</v>
      </c>
      <c r="F205" s="1" t="s">
        <v>114</v>
      </c>
      <c r="G205" s="1" t="s">
        <v>378</v>
      </c>
      <c r="H205" s="1" t="s">
        <v>142</v>
      </c>
      <c r="I205" s="1" t="s">
        <v>115</v>
      </c>
      <c r="J205" s="134">
        <v>4471147250</v>
      </c>
      <c r="K205" s="134">
        <v>2500000000</v>
      </c>
      <c r="L205" s="134">
        <v>2511971352.0700002</v>
      </c>
      <c r="M205" s="8">
        <v>4471147250</v>
      </c>
      <c r="N205" s="135">
        <v>56.18</v>
      </c>
      <c r="O205" s="136" t="s">
        <v>6</v>
      </c>
      <c r="P205" s="6"/>
    </row>
    <row r="206" spans="1:16" ht="26.1" customHeight="1" x14ac:dyDescent="0.3">
      <c r="A206" s="6"/>
      <c r="B206" s="7" t="s">
        <v>113</v>
      </c>
      <c r="C206" s="1" t="s">
        <v>136</v>
      </c>
      <c r="E206" s="1" t="s">
        <v>275</v>
      </c>
      <c r="F206" s="1" t="s">
        <v>114</v>
      </c>
      <c r="G206" s="1" t="s">
        <v>379</v>
      </c>
      <c r="H206" s="1" t="s">
        <v>137</v>
      </c>
      <c r="I206" s="1" t="s">
        <v>115</v>
      </c>
      <c r="J206" s="134">
        <v>76458560</v>
      </c>
      <c r="K206" s="134">
        <v>50833494</v>
      </c>
      <c r="L206" s="134">
        <v>51626743.380000003</v>
      </c>
      <c r="M206" s="8">
        <v>76458560</v>
      </c>
      <c r="N206" s="135">
        <v>67.52</v>
      </c>
      <c r="O206" s="136" t="s">
        <v>6</v>
      </c>
      <c r="P206" s="6"/>
    </row>
    <row r="207" spans="1:16" ht="26.1" customHeight="1" x14ac:dyDescent="0.3">
      <c r="A207" s="6"/>
      <c r="B207" s="7" t="s">
        <v>113</v>
      </c>
      <c r="C207" s="1" t="s">
        <v>136</v>
      </c>
      <c r="E207" s="1" t="s">
        <v>275</v>
      </c>
      <c r="F207" s="1" t="s">
        <v>114</v>
      </c>
      <c r="G207" s="1" t="s">
        <v>380</v>
      </c>
      <c r="H207" s="1" t="s">
        <v>143</v>
      </c>
      <c r="I207" s="1" t="s">
        <v>115</v>
      </c>
      <c r="J207" s="134">
        <v>5855465760</v>
      </c>
      <c r="K207" s="134">
        <v>3000000001</v>
      </c>
      <c r="L207" s="134">
        <v>3015138072.73</v>
      </c>
      <c r="M207" s="8">
        <v>5855465760</v>
      </c>
      <c r="N207" s="135">
        <v>51.49</v>
      </c>
      <c r="O207" s="136" t="s">
        <v>6</v>
      </c>
      <c r="P207" s="6"/>
    </row>
    <row r="208" spans="1:16" ht="26.1" customHeight="1" x14ac:dyDescent="0.3">
      <c r="A208" s="6"/>
      <c r="B208" s="7" t="s">
        <v>113</v>
      </c>
      <c r="C208" s="1" t="s">
        <v>136</v>
      </c>
      <c r="D208" s="101"/>
      <c r="E208" s="1" t="s">
        <v>275</v>
      </c>
      <c r="F208" s="1" t="s">
        <v>114</v>
      </c>
      <c r="G208" s="1" t="s">
        <v>381</v>
      </c>
      <c r="H208" s="1" t="s">
        <v>144</v>
      </c>
      <c r="I208" s="1" t="s">
        <v>115</v>
      </c>
      <c r="J208" s="134">
        <v>3366676721</v>
      </c>
      <c r="K208" s="134">
        <v>2023939724</v>
      </c>
      <c r="L208" s="134">
        <v>2009956872.02</v>
      </c>
      <c r="M208" s="8">
        <v>3366676721</v>
      </c>
      <c r="N208" s="135">
        <v>59.7</v>
      </c>
      <c r="O208" s="136" t="s">
        <v>6</v>
      </c>
      <c r="P208" s="6"/>
    </row>
    <row r="209" spans="1:16" ht="26.1" customHeight="1" x14ac:dyDescent="0.3">
      <c r="A209" s="6"/>
      <c r="B209" s="7" t="s">
        <v>113</v>
      </c>
      <c r="C209" s="1" t="s">
        <v>136</v>
      </c>
      <c r="D209" s="101"/>
      <c r="E209" s="1" t="s">
        <v>275</v>
      </c>
      <c r="F209" s="1" t="s">
        <v>114</v>
      </c>
      <c r="G209" s="1" t="s">
        <v>384</v>
      </c>
      <c r="H209" s="1" t="s">
        <v>147</v>
      </c>
      <c r="I209" s="1" t="s">
        <v>115</v>
      </c>
      <c r="J209" s="134">
        <v>51178927</v>
      </c>
      <c r="K209" s="134">
        <v>30516824</v>
      </c>
      <c r="L209" s="134">
        <v>30678831.07</v>
      </c>
      <c r="M209" s="8">
        <v>51178927</v>
      </c>
      <c r="N209" s="135">
        <v>59.94</v>
      </c>
      <c r="O209" s="136" t="s">
        <v>6</v>
      </c>
      <c r="P209" s="6"/>
    </row>
    <row r="210" spans="1:16" ht="26.1" customHeight="1" x14ac:dyDescent="0.3">
      <c r="A210" s="6"/>
      <c r="B210" s="7" t="s">
        <v>113</v>
      </c>
      <c r="C210" s="1" t="s">
        <v>136</v>
      </c>
      <c r="D210" s="113"/>
      <c r="E210" s="1" t="s">
        <v>275</v>
      </c>
      <c r="F210" s="1" t="s">
        <v>114</v>
      </c>
      <c r="G210" s="1" t="s">
        <v>768</v>
      </c>
      <c r="H210" s="1" t="s">
        <v>883</v>
      </c>
      <c r="I210" s="1" t="s">
        <v>115</v>
      </c>
      <c r="J210" s="134">
        <v>8241095900</v>
      </c>
      <c r="K210" s="134">
        <v>4999999999</v>
      </c>
      <c r="L210" s="134">
        <v>5061717816.8000002</v>
      </c>
      <c r="M210" s="8">
        <v>8241095900</v>
      </c>
      <c r="N210" s="135">
        <v>61.42</v>
      </c>
      <c r="O210" s="136" t="s">
        <v>6</v>
      </c>
      <c r="P210" s="6"/>
    </row>
    <row r="211" spans="1:16" ht="26.1" customHeight="1" x14ac:dyDescent="0.3">
      <c r="A211" s="6"/>
      <c r="B211" s="7" t="s">
        <v>113</v>
      </c>
      <c r="C211" s="1" t="s">
        <v>136</v>
      </c>
      <c r="D211" s="113"/>
      <c r="E211" s="1" t="s">
        <v>275</v>
      </c>
      <c r="F211" s="1" t="s">
        <v>114</v>
      </c>
      <c r="G211" s="1" t="s">
        <v>769</v>
      </c>
      <c r="H211" s="1" t="s">
        <v>884</v>
      </c>
      <c r="I211" s="1" t="s">
        <v>115</v>
      </c>
      <c r="J211" s="134">
        <v>8979068504</v>
      </c>
      <c r="K211" s="134">
        <v>5000000000</v>
      </c>
      <c r="L211" s="134">
        <v>5021554689.8400002</v>
      </c>
      <c r="M211" s="8">
        <v>8979068504</v>
      </c>
      <c r="N211" s="135">
        <v>55.93</v>
      </c>
      <c r="O211" s="136" t="s">
        <v>6</v>
      </c>
      <c r="P211" s="6"/>
    </row>
    <row r="212" spans="1:16" ht="26.1" customHeight="1" x14ac:dyDescent="0.3">
      <c r="A212" s="6"/>
      <c r="B212" s="7" t="s">
        <v>113</v>
      </c>
      <c r="C212" s="1" t="s">
        <v>136</v>
      </c>
      <c r="D212" s="113"/>
      <c r="E212" s="1" t="s">
        <v>275</v>
      </c>
      <c r="F212" s="1" t="s">
        <v>114</v>
      </c>
      <c r="G212" s="1" t="s">
        <v>770</v>
      </c>
      <c r="H212" s="1" t="s">
        <v>885</v>
      </c>
      <c r="I212" s="1" t="s">
        <v>115</v>
      </c>
      <c r="J212" s="134">
        <v>17842054801</v>
      </c>
      <c r="K212" s="134">
        <v>9999999999</v>
      </c>
      <c r="L212" s="134">
        <v>10142263745.209999</v>
      </c>
      <c r="M212" s="8">
        <v>17842054801</v>
      </c>
      <c r="N212" s="135">
        <v>56.84</v>
      </c>
      <c r="O212" s="136" t="s">
        <v>6</v>
      </c>
      <c r="P212" s="6"/>
    </row>
    <row r="213" spans="1:16" ht="26.1" customHeight="1" x14ac:dyDescent="0.3">
      <c r="A213" s="6"/>
      <c r="B213" s="7" t="s">
        <v>113</v>
      </c>
      <c r="C213" s="1" t="s">
        <v>136</v>
      </c>
      <c r="D213" s="113"/>
      <c r="E213" s="1" t="s">
        <v>275</v>
      </c>
      <c r="F213" s="1" t="s">
        <v>114</v>
      </c>
      <c r="G213" s="1" t="s">
        <v>771</v>
      </c>
      <c r="H213" s="1" t="s">
        <v>885</v>
      </c>
      <c r="I213" s="1" t="s">
        <v>115</v>
      </c>
      <c r="J213" s="134">
        <v>1784205480</v>
      </c>
      <c r="K213" s="134">
        <v>999999999</v>
      </c>
      <c r="L213" s="134">
        <v>1014226374.47</v>
      </c>
      <c r="M213" s="8">
        <v>1784205480</v>
      </c>
      <c r="N213" s="135">
        <v>56.84</v>
      </c>
      <c r="O213" s="136" t="s">
        <v>6</v>
      </c>
      <c r="P213" s="6"/>
    </row>
    <row r="214" spans="1:16" ht="26.1" customHeight="1" x14ac:dyDescent="0.3">
      <c r="A214" s="6"/>
      <c r="B214" s="7" t="s">
        <v>113</v>
      </c>
      <c r="C214" s="1" t="s">
        <v>136</v>
      </c>
      <c r="D214" s="113"/>
      <c r="E214" s="1" t="s">
        <v>275</v>
      </c>
      <c r="F214" s="1" t="s">
        <v>114</v>
      </c>
      <c r="G214" s="1" t="s">
        <v>772</v>
      </c>
      <c r="H214" s="1" t="s">
        <v>885</v>
      </c>
      <c r="I214" s="1" t="s">
        <v>115</v>
      </c>
      <c r="J214" s="134">
        <v>1784205480</v>
      </c>
      <c r="K214" s="134">
        <v>999999999</v>
      </c>
      <c r="L214" s="134">
        <v>1014226374.47</v>
      </c>
      <c r="M214" s="8">
        <v>1784205480</v>
      </c>
      <c r="N214" s="135">
        <v>56.84</v>
      </c>
      <c r="O214" s="136" t="s">
        <v>6</v>
      </c>
      <c r="P214" s="6"/>
    </row>
    <row r="215" spans="1:16" ht="26.1" customHeight="1" x14ac:dyDescent="0.3">
      <c r="A215" s="6"/>
      <c r="B215" s="7" t="s">
        <v>113</v>
      </c>
      <c r="C215" s="1" t="s">
        <v>136</v>
      </c>
      <c r="D215" s="113"/>
      <c r="E215" s="1" t="s">
        <v>275</v>
      </c>
      <c r="F215" s="1" t="s">
        <v>114</v>
      </c>
      <c r="G215" s="1" t="s">
        <v>773</v>
      </c>
      <c r="H215" s="1" t="s">
        <v>885</v>
      </c>
      <c r="I215" s="1" t="s">
        <v>115</v>
      </c>
      <c r="J215" s="134">
        <v>1784205480</v>
      </c>
      <c r="K215" s="134">
        <v>999999999</v>
      </c>
      <c r="L215" s="134">
        <v>1014226374.47</v>
      </c>
      <c r="M215" s="8">
        <v>1784205480</v>
      </c>
      <c r="N215" s="135">
        <v>56.84</v>
      </c>
      <c r="O215" s="136" t="s">
        <v>6</v>
      </c>
      <c r="P215" s="6"/>
    </row>
    <row r="216" spans="1:16" ht="26.1" customHeight="1" x14ac:dyDescent="0.3">
      <c r="A216" s="6"/>
      <c r="B216" s="7" t="s">
        <v>113</v>
      </c>
      <c r="C216" s="1" t="s">
        <v>136</v>
      </c>
      <c r="D216" s="113"/>
      <c r="E216" s="1" t="s">
        <v>275</v>
      </c>
      <c r="F216" s="1" t="s">
        <v>114</v>
      </c>
      <c r="G216" s="1" t="s">
        <v>774</v>
      </c>
      <c r="H216" s="1" t="s">
        <v>885</v>
      </c>
      <c r="I216" s="1" t="s">
        <v>115</v>
      </c>
      <c r="J216" s="134">
        <v>1784205480</v>
      </c>
      <c r="K216" s="134">
        <v>999999999</v>
      </c>
      <c r="L216" s="134">
        <v>1014226374.47</v>
      </c>
      <c r="M216" s="8">
        <v>1784205480</v>
      </c>
      <c r="N216" s="135">
        <v>56.84</v>
      </c>
      <c r="O216" s="136" t="s">
        <v>6</v>
      </c>
      <c r="P216" s="6"/>
    </row>
    <row r="217" spans="1:16" ht="26.1" customHeight="1" x14ac:dyDescent="0.3">
      <c r="A217" s="6"/>
      <c r="B217" s="7" t="s">
        <v>113</v>
      </c>
      <c r="C217" s="1" t="s">
        <v>136</v>
      </c>
      <c r="D217" s="113"/>
      <c r="E217" s="1" t="s">
        <v>275</v>
      </c>
      <c r="F217" s="1" t="s">
        <v>114</v>
      </c>
      <c r="G217" s="1" t="s">
        <v>775</v>
      </c>
      <c r="H217" s="1" t="s">
        <v>886</v>
      </c>
      <c r="I217" s="1" t="s">
        <v>115</v>
      </c>
      <c r="J217" s="134">
        <v>9448219172</v>
      </c>
      <c r="K217" s="134">
        <v>5000000000</v>
      </c>
      <c r="L217" s="134">
        <v>5024960922.3800001</v>
      </c>
      <c r="M217" s="8">
        <v>9448219172</v>
      </c>
      <c r="N217" s="135">
        <v>53.18</v>
      </c>
      <c r="O217" s="136" t="s">
        <v>6</v>
      </c>
      <c r="P217" s="6"/>
    </row>
    <row r="218" spans="1:16" ht="26.1" customHeight="1" x14ac:dyDescent="0.3">
      <c r="A218" s="6"/>
      <c r="B218" s="7" t="s">
        <v>113</v>
      </c>
      <c r="C218" s="1" t="s">
        <v>136</v>
      </c>
      <c r="D218" s="101"/>
      <c r="E218" s="1" t="s">
        <v>275</v>
      </c>
      <c r="F218" s="1" t="s">
        <v>114</v>
      </c>
      <c r="G218" s="1" t="s">
        <v>776</v>
      </c>
      <c r="H218" s="1" t="s">
        <v>887</v>
      </c>
      <c r="I218" s="1" t="s">
        <v>115</v>
      </c>
      <c r="J218" s="134">
        <v>10398150678</v>
      </c>
      <c r="K218" s="134">
        <v>5000000000</v>
      </c>
      <c r="L218" s="134">
        <v>5128944357.2200003</v>
      </c>
      <c r="M218" s="8">
        <v>10398150678</v>
      </c>
      <c r="N218" s="135">
        <v>49.33</v>
      </c>
      <c r="O218" s="136" t="s">
        <v>6</v>
      </c>
      <c r="P218" s="6"/>
    </row>
    <row r="219" spans="1:16" ht="26.1" customHeight="1" x14ac:dyDescent="0.3">
      <c r="A219" s="6"/>
      <c r="B219" s="7" t="s">
        <v>113</v>
      </c>
      <c r="C219" s="1" t="s">
        <v>136</v>
      </c>
      <c r="D219" s="101"/>
      <c r="E219" s="1" t="s">
        <v>275</v>
      </c>
      <c r="F219" s="1" t="s">
        <v>114</v>
      </c>
      <c r="G219" s="1" t="s">
        <v>777</v>
      </c>
      <c r="H219" s="1" t="s">
        <v>146</v>
      </c>
      <c r="I219" s="1" t="s">
        <v>115</v>
      </c>
      <c r="J219" s="134">
        <v>3463178077</v>
      </c>
      <c r="K219" s="134">
        <v>2022931505</v>
      </c>
      <c r="L219" s="134">
        <v>2006066674.4100001</v>
      </c>
      <c r="M219" s="8">
        <v>3463178077</v>
      </c>
      <c r="N219" s="135">
        <v>57.93</v>
      </c>
      <c r="O219" s="136" t="s">
        <v>6</v>
      </c>
      <c r="P219" s="6"/>
    </row>
    <row r="220" spans="1:16" ht="26.1" customHeight="1" x14ac:dyDescent="0.3">
      <c r="A220" s="6"/>
      <c r="B220" s="7" t="s">
        <v>113</v>
      </c>
      <c r="C220" s="1" t="s">
        <v>136</v>
      </c>
      <c r="D220" s="101"/>
      <c r="E220" s="1" t="s">
        <v>275</v>
      </c>
      <c r="F220" s="1" t="s">
        <v>114</v>
      </c>
      <c r="G220" s="1" t="s">
        <v>778</v>
      </c>
      <c r="H220" s="1" t="s">
        <v>888</v>
      </c>
      <c r="I220" s="1" t="s">
        <v>115</v>
      </c>
      <c r="J220" s="134">
        <v>6137917816</v>
      </c>
      <c r="K220" s="134">
        <v>3143282137</v>
      </c>
      <c r="L220" s="134">
        <v>3183219191.2800002</v>
      </c>
      <c r="M220" s="8">
        <v>6137917816</v>
      </c>
      <c r="N220" s="135">
        <v>51.86</v>
      </c>
      <c r="O220" s="136" t="s">
        <v>6</v>
      </c>
      <c r="P220" s="6"/>
    </row>
    <row r="221" spans="1:16" ht="26.1" customHeight="1" x14ac:dyDescent="0.3">
      <c r="A221" s="6"/>
      <c r="B221" s="7" t="s">
        <v>113</v>
      </c>
      <c r="C221" s="1" t="s">
        <v>136</v>
      </c>
      <c r="D221" s="101"/>
      <c r="E221" s="1" t="s">
        <v>275</v>
      </c>
      <c r="F221" s="1" t="s">
        <v>114</v>
      </c>
      <c r="G221" s="1" t="s">
        <v>779</v>
      </c>
      <c r="H221" s="1" t="s">
        <v>888</v>
      </c>
      <c r="I221" s="1" t="s">
        <v>115</v>
      </c>
      <c r="J221" s="134">
        <v>460343829</v>
      </c>
      <c r="K221" s="134">
        <v>235746157</v>
      </c>
      <c r="L221" s="134">
        <v>238741434.84</v>
      </c>
      <c r="M221" s="8">
        <v>460343829</v>
      </c>
      <c r="N221" s="135">
        <v>51.86</v>
      </c>
      <c r="O221" s="136" t="s">
        <v>6</v>
      </c>
      <c r="P221" s="6"/>
    </row>
    <row r="222" spans="1:16" ht="26.1" customHeight="1" x14ac:dyDescent="0.3">
      <c r="A222" s="6"/>
      <c r="B222" s="7" t="s">
        <v>113</v>
      </c>
      <c r="C222" s="1" t="s">
        <v>136</v>
      </c>
      <c r="D222" s="101"/>
      <c r="E222" s="1" t="s">
        <v>275</v>
      </c>
      <c r="F222" s="1" t="s">
        <v>114</v>
      </c>
      <c r="G222" s="1" t="s">
        <v>780</v>
      </c>
      <c r="H222" s="1" t="s">
        <v>888</v>
      </c>
      <c r="I222" s="1" t="s">
        <v>115</v>
      </c>
      <c r="J222" s="134">
        <v>460343829</v>
      </c>
      <c r="K222" s="134">
        <v>235746157</v>
      </c>
      <c r="L222" s="134">
        <v>238741434.84</v>
      </c>
      <c r="M222" s="8">
        <v>460343829</v>
      </c>
      <c r="N222" s="135">
        <v>51.86</v>
      </c>
      <c r="O222" s="136" t="s">
        <v>6</v>
      </c>
      <c r="P222" s="6"/>
    </row>
    <row r="223" spans="1:16" ht="26.1" customHeight="1" x14ac:dyDescent="0.3">
      <c r="A223" s="6"/>
      <c r="B223" s="7" t="s">
        <v>113</v>
      </c>
      <c r="C223" s="1" t="s">
        <v>136</v>
      </c>
      <c r="D223" s="101"/>
      <c r="E223" s="1" t="s">
        <v>275</v>
      </c>
      <c r="F223" s="1" t="s">
        <v>114</v>
      </c>
      <c r="G223" s="1" t="s">
        <v>781</v>
      </c>
      <c r="H223" s="1" t="s">
        <v>888</v>
      </c>
      <c r="I223" s="1" t="s">
        <v>115</v>
      </c>
      <c r="J223" s="134">
        <v>460343829</v>
      </c>
      <c r="K223" s="134">
        <v>235746157</v>
      </c>
      <c r="L223" s="134">
        <v>238741434.84</v>
      </c>
      <c r="M223" s="8">
        <v>460343829</v>
      </c>
      <c r="N223" s="135">
        <v>51.86</v>
      </c>
      <c r="O223" s="136" t="s">
        <v>6</v>
      </c>
      <c r="P223" s="6"/>
    </row>
    <row r="224" spans="1:16" ht="26.1" customHeight="1" x14ac:dyDescent="0.3">
      <c r="A224" s="6"/>
      <c r="B224" s="7" t="s">
        <v>113</v>
      </c>
      <c r="C224" s="1" t="s">
        <v>136</v>
      </c>
      <c r="D224" s="101"/>
      <c r="E224" s="1" t="s">
        <v>275</v>
      </c>
      <c r="F224" s="1" t="s">
        <v>114</v>
      </c>
      <c r="G224" s="1" t="s">
        <v>782</v>
      </c>
      <c r="H224" s="1" t="s">
        <v>888</v>
      </c>
      <c r="I224" s="1" t="s">
        <v>115</v>
      </c>
      <c r="J224" s="134">
        <v>460343829</v>
      </c>
      <c r="K224" s="134">
        <v>235746157</v>
      </c>
      <c r="L224" s="134">
        <v>238741434.84</v>
      </c>
      <c r="M224" s="8">
        <v>460343829</v>
      </c>
      <c r="N224" s="135">
        <v>51.86</v>
      </c>
      <c r="O224" s="136" t="s">
        <v>6</v>
      </c>
      <c r="P224" s="6"/>
    </row>
    <row r="225" spans="1:16" ht="26.1" customHeight="1" x14ac:dyDescent="0.3">
      <c r="A225" s="6"/>
      <c r="B225" s="7" t="s">
        <v>113</v>
      </c>
      <c r="C225" s="1" t="s">
        <v>756</v>
      </c>
      <c r="D225" s="101"/>
      <c r="E225" s="1" t="s">
        <v>275</v>
      </c>
      <c r="F225" s="1" t="s">
        <v>114</v>
      </c>
      <c r="G225" s="1" t="s">
        <v>783</v>
      </c>
      <c r="H225" s="1" t="s">
        <v>889</v>
      </c>
      <c r="I225" s="1" t="s">
        <v>115</v>
      </c>
      <c r="J225" s="134">
        <v>2089380818</v>
      </c>
      <c r="K225" s="134">
        <v>1499999999</v>
      </c>
      <c r="L225" s="134">
        <v>1499995020.1800001</v>
      </c>
      <c r="M225" s="8">
        <v>2089380818</v>
      </c>
      <c r="N225" s="135">
        <v>71.790000000000006</v>
      </c>
      <c r="O225" s="136" t="s">
        <v>6</v>
      </c>
      <c r="P225" s="6"/>
    </row>
    <row r="226" spans="1:16" ht="26.1" customHeight="1" x14ac:dyDescent="0.3">
      <c r="A226" s="6"/>
      <c r="B226" s="7" t="s">
        <v>113</v>
      </c>
      <c r="C226" s="1" t="s">
        <v>756</v>
      </c>
      <c r="D226" s="101"/>
      <c r="E226" s="1" t="s">
        <v>275</v>
      </c>
      <c r="F226" s="1" t="s">
        <v>114</v>
      </c>
      <c r="G226" s="1" t="s">
        <v>784</v>
      </c>
      <c r="H226" s="1" t="s">
        <v>890</v>
      </c>
      <c r="I226" s="1" t="s">
        <v>115</v>
      </c>
      <c r="J226" s="134">
        <v>2247945200</v>
      </c>
      <c r="K226" s="134">
        <v>1500000000</v>
      </c>
      <c r="L226" s="134">
        <v>1499994864.71</v>
      </c>
      <c r="M226" s="8">
        <v>2247945200</v>
      </c>
      <c r="N226" s="135">
        <v>66.73</v>
      </c>
      <c r="O226" s="136" t="s">
        <v>6</v>
      </c>
      <c r="P226" s="6"/>
    </row>
    <row r="227" spans="1:16" ht="26.1" customHeight="1" x14ac:dyDescent="0.3">
      <c r="A227" s="6"/>
      <c r="B227" s="7" t="s">
        <v>113</v>
      </c>
      <c r="C227" s="1" t="s">
        <v>276</v>
      </c>
      <c r="D227" s="101"/>
      <c r="E227" s="1" t="s">
        <v>302</v>
      </c>
      <c r="G227" s="1" t="s">
        <v>386</v>
      </c>
      <c r="H227" s="1" t="s">
        <v>278</v>
      </c>
      <c r="I227" s="1" t="s">
        <v>115</v>
      </c>
      <c r="J227" s="134">
        <v>29972602740</v>
      </c>
      <c r="K227" s="134">
        <v>20000000000</v>
      </c>
      <c r="L227" s="134">
        <v>20448766112.869999</v>
      </c>
      <c r="M227" s="8">
        <v>29972602740</v>
      </c>
      <c r="N227" s="135">
        <v>68.22</v>
      </c>
      <c r="O227" s="136" t="s">
        <v>6</v>
      </c>
      <c r="P227" s="6"/>
    </row>
    <row r="228" spans="1:16" ht="26.1" customHeight="1" x14ac:dyDescent="0.3">
      <c r="A228" s="6"/>
      <c r="B228" s="7" t="s">
        <v>113</v>
      </c>
      <c r="C228" s="1" t="s">
        <v>276</v>
      </c>
      <c r="D228" s="101"/>
      <c r="E228" s="1" t="s">
        <v>302</v>
      </c>
      <c r="G228" s="1" t="s">
        <v>387</v>
      </c>
      <c r="H228" s="1" t="s">
        <v>279</v>
      </c>
      <c r="I228" s="1" t="s">
        <v>115</v>
      </c>
      <c r="J228" s="134">
        <v>30169863014</v>
      </c>
      <c r="K228" s="134">
        <v>20000000001</v>
      </c>
      <c r="L228" s="134">
        <v>20447623477.450001</v>
      </c>
      <c r="M228" s="8">
        <v>30169863014</v>
      </c>
      <c r="N228" s="135">
        <v>67.77</v>
      </c>
      <c r="O228" s="136" t="s">
        <v>6</v>
      </c>
      <c r="P228" s="6"/>
    </row>
    <row r="229" spans="1:16" ht="26.1" customHeight="1" x14ac:dyDescent="0.3">
      <c r="A229" s="6"/>
      <c r="B229" s="7" t="s">
        <v>113</v>
      </c>
      <c r="C229" s="1" t="s">
        <v>276</v>
      </c>
      <c r="D229" s="101"/>
      <c r="E229" s="1" t="s">
        <v>302</v>
      </c>
      <c r="G229" s="1" t="s">
        <v>388</v>
      </c>
      <c r="H229" s="1" t="s">
        <v>279</v>
      </c>
      <c r="I229" s="1" t="s">
        <v>115</v>
      </c>
      <c r="J229" s="134">
        <v>1506301373</v>
      </c>
      <c r="K229" s="134">
        <v>1000000001</v>
      </c>
      <c r="L229" s="134">
        <v>1022387165.89</v>
      </c>
      <c r="M229" s="8">
        <v>1506301373</v>
      </c>
      <c r="N229" s="135">
        <v>67.87</v>
      </c>
      <c r="O229" s="136" t="s">
        <v>6</v>
      </c>
      <c r="P229" s="6"/>
    </row>
    <row r="230" spans="1:16" ht="26.1" customHeight="1" x14ac:dyDescent="0.3">
      <c r="A230" s="6"/>
      <c r="B230" s="7" t="s">
        <v>113</v>
      </c>
      <c r="C230" s="1" t="s">
        <v>276</v>
      </c>
      <c r="D230" s="101"/>
      <c r="E230" s="1" t="s">
        <v>302</v>
      </c>
      <c r="G230" s="1" t="s">
        <v>389</v>
      </c>
      <c r="H230" s="1" t="s">
        <v>279</v>
      </c>
      <c r="I230" s="1" t="s">
        <v>115</v>
      </c>
      <c r="J230" s="134">
        <v>12067945210</v>
      </c>
      <c r="K230" s="134">
        <v>8050410961</v>
      </c>
      <c r="L230" s="134">
        <v>8179409763.2200003</v>
      </c>
      <c r="M230" s="8">
        <v>12067945210</v>
      </c>
      <c r="N230" s="135">
        <v>67.78</v>
      </c>
      <c r="O230" s="136" t="s">
        <v>6</v>
      </c>
      <c r="P230" s="6"/>
    </row>
    <row r="231" spans="1:16" ht="26.1" customHeight="1" x14ac:dyDescent="0.3">
      <c r="A231" s="6"/>
      <c r="B231" s="7" t="s">
        <v>113</v>
      </c>
      <c r="C231" s="1" t="s">
        <v>276</v>
      </c>
      <c r="D231" s="101"/>
      <c r="E231" s="1" t="s">
        <v>302</v>
      </c>
      <c r="G231" s="1" t="s">
        <v>785</v>
      </c>
      <c r="H231" s="1" t="s">
        <v>891</v>
      </c>
      <c r="I231" s="1" t="s">
        <v>115</v>
      </c>
      <c r="J231" s="134">
        <v>5042136986</v>
      </c>
      <c r="K231" s="134">
        <v>4012493151</v>
      </c>
      <c r="L231" s="134">
        <v>4085345705.9299998</v>
      </c>
      <c r="M231" s="8">
        <v>5042136986</v>
      </c>
      <c r="N231" s="135">
        <v>81.02</v>
      </c>
      <c r="O231" s="136" t="s">
        <v>6</v>
      </c>
      <c r="P231" s="6"/>
    </row>
    <row r="232" spans="1:16" ht="26.1" customHeight="1" x14ac:dyDescent="0.3">
      <c r="A232" s="6"/>
      <c r="B232" s="7" t="s">
        <v>113</v>
      </c>
      <c r="C232" s="1" t="s">
        <v>276</v>
      </c>
      <c r="D232" s="101"/>
      <c r="E232" s="1" t="s">
        <v>302</v>
      </c>
      <c r="G232" s="1" t="s">
        <v>787</v>
      </c>
      <c r="H232" s="1" t="s">
        <v>892</v>
      </c>
      <c r="I232" s="1" t="s">
        <v>115</v>
      </c>
      <c r="J232" s="134">
        <v>1019311391</v>
      </c>
      <c r="K232" s="134">
        <v>741890449</v>
      </c>
      <c r="L232" s="134">
        <v>756010856.94000006</v>
      </c>
      <c r="M232" s="8">
        <v>1019311391</v>
      </c>
      <c r="N232" s="135">
        <v>74.17</v>
      </c>
      <c r="O232" s="136" t="s">
        <v>6</v>
      </c>
      <c r="P232" s="6"/>
    </row>
    <row r="233" spans="1:16" ht="26.1" customHeight="1" x14ac:dyDescent="0.3">
      <c r="A233" s="6"/>
      <c r="B233" s="7" t="s">
        <v>113</v>
      </c>
      <c r="C233" s="1" t="s">
        <v>276</v>
      </c>
      <c r="D233" s="101"/>
      <c r="E233" s="1" t="s">
        <v>302</v>
      </c>
      <c r="G233" s="1" t="s">
        <v>788</v>
      </c>
      <c r="H233" s="1" t="s">
        <v>893</v>
      </c>
      <c r="I233" s="1" t="s">
        <v>115</v>
      </c>
      <c r="J233" s="134">
        <v>9515631175</v>
      </c>
      <c r="K233" s="134">
        <v>6018257876</v>
      </c>
      <c r="L233" s="134">
        <v>6106872636.5900002</v>
      </c>
      <c r="M233" s="8">
        <v>9515631175</v>
      </c>
      <c r="N233" s="135">
        <v>64.180000000000007</v>
      </c>
      <c r="O233" s="136" t="s">
        <v>6</v>
      </c>
      <c r="P233" s="6"/>
    </row>
    <row r="234" spans="1:16" ht="26.1" customHeight="1" x14ac:dyDescent="0.3">
      <c r="A234" s="6"/>
      <c r="B234" s="7" t="s">
        <v>113</v>
      </c>
      <c r="C234" s="1" t="s">
        <v>276</v>
      </c>
      <c r="D234" s="101"/>
      <c r="E234" s="1" t="s">
        <v>302</v>
      </c>
      <c r="G234" s="1" t="s">
        <v>789</v>
      </c>
      <c r="H234" s="1" t="s">
        <v>892</v>
      </c>
      <c r="I234" s="1" t="s">
        <v>115</v>
      </c>
      <c r="J234" s="134">
        <v>5527945210</v>
      </c>
      <c r="K234" s="134">
        <v>4063643836</v>
      </c>
      <c r="L234" s="134">
        <v>4116149686.0900002</v>
      </c>
      <c r="M234" s="8">
        <v>5527945210</v>
      </c>
      <c r="N234" s="135">
        <v>74.459999999999994</v>
      </c>
      <c r="O234" s="136" t="s">
        <v>6</v>
      </c>
      <c r="P234" s="6"/>
    </row>
    <row r="235" spans="1:16" ht="26.1" customHeight="1" x14ac:dyDescent="0.3">
      <c r="A235" s="6"/>
      <c r="B235" s="7" t="s">
        <v>113</v>
      </c>
      <c r="C235" s="1" t="s">
        <v>148</v>
      </c>
      <c r="D235" s="101"/>
      <c r="E235" s="1" t="s">
        <v>301</v>
      </c>
      <c r="F235" s="1" t="s">
        <v>114</v>
      </c>
      <c r="G235" s="1" t="s">
        <v>390</v>
      </c>
      <c r="H235" s="1" t="s">
        <v>149</v>
      </c>
      <c r="I235" s="1" t="s">
        <v>115</v>
      </c>
      <c r="J235" s="134">
        <v>7025891179</v>
      </c>
      <c r="K235" s="134">
        <v>3988790630</v>
      </c>
      <c r="L235" s="134">
        <v>4095435029.4099998</v>
      </c>
      <c r="M235" s="8">
        <v>7025891179</v>
      </c>
      <c r="N235" s="135">
        <v>58.29</v>
      </c>
      <c r="O235" s="136" t="s">
        <v>6</v>
      </c>
      <c r="P235" s="6"/>
    </row>
    <row r="236" spans="1:16" ht="26.1" customHeight="1" x14ac:dyDescent="0.3">
      <c r="A236" s="6"/>
      <c r="B236" s="7" t="s">
        <v>113</v>
      </c>
      <c r="C236" s="1" t="s">
        <v>148</v>
      </c>
      <c r="D236" s="101"/>
      <c r="E236" s="1" t="s">
        <v>301</v>
      </c>
      <c r="F236" s="1" t="s">
        <v>114</v>
      </c>
      <c r="G236" s="1" t="s">
        <v>392</v>
      </c>
      <c r="H236" s="1" t="s">
        <v>150</v>
      </c>
      <c r="I236" s="1" t="s">
        <v>115</v>
      </c>
      <c r="J236" s="134">
        <v>3770978182</v>
      </c>
      <c r="K236" s="134">
        <v>2232754850</v>
      </c>
      <c r="L236" s="134">
        <v>2245313463.6500001</v>
      </c>
      <c r="M236" s="8">
        <v>3770978182</v>
      </c>
      <c r="N236" s="135">
        <v>59.54</v>
      </c>
      <c r="O236" s="136" t="s">
        <v>6</v>
      </c>
      <c r="P236" s="6"/>
    </row>
    <row r="237" spans="1:16" ht="26.1" customHeight="1" x14ac:dyDescent="0.3">
      <c r="A237" s="6"/>
      <c r="B237" s="7" t="s">
        <v>113</v>
      </c>
      <c r="C237" s="1" t="s">
        <v>148</v>
      </c>
      <c r="D237" s="101"/>
      <c r="E237" s="1" t="s">
        <v>301</v>
      </c>
      <c r="F237" s="1" t="s">
        <v>114</v>
      </c>
      <c r="G237" s="1" t="s">
        <v>393</v>
      </c>
      <c r="H237" s="1" t="s">
        <v>150</v>
      </c>
      <c r="I237" s="1" t="s">
        <v>115</v>
      </c>
      <c r="J237" s="134">
        <v>1698080</v>
      </c>
      <c r="K237" s="134">
        <v>1023409</v>
      </c>
      <c r="L237" s="134">
        <v>1034874.06</v>
      </c>
      <c r="M237" s="8">
        <v>1698080</v>
      </c>
      <c r="N237" s="135">
        <v>60.94</v>
      </c>
      <c r="O237" s="136" t="s">
        <v>6</v>
      </c>
      <c r="P237" s="6"/>
    </row>
    <row r="238" spans="1:16" ht="26.1" customHeight="1" x14ac:dyDescent="0.3">
      <c r="A238" s="6"/>
      <c r="B238" s="7" t="s">
        <v>120</v>
      </c>
      <c r="C238" s="1" t="s">
        <v>151</v>
      </c>
      <c r="D238" s="101"/>
      <c r="E238" s="1" t="s">
        <v>275</v>
      </c>
      <c r="F238" s="1" t="s">
        <v>114</v>
      </c>
      <c r="G238" s="1" t="s">
        <v>396</v>
      </c>
      <c r="H238" s="1" t="s">
        <v>152</v>
      </c>
      <c r="I238" s="1" t="s">
        <v>115</v>
      </c>
      <c r="J238" s="134">
        <v>1997383565</v>
      </c>
      <c r="K238" s="134">
        <v>1500390412</v>
      </c>
      <c r="L238" s="134">
        <v>1513414138.05</v>
      </c>
      <c r="M238" s="8">
        <v>1997383565</v>
      </c>
      <c r="N238" s="135">
        <v>75.77</v>
      </c>
      <c r="O238" s="136" t="s">
        <v>6</v>
      </c>
      <c r="P238" s="6"/>
    </row>
    <row r="239" spans="1:16" ht="26.1" customHeight="1" x14ac:dyDescent="0.3">
      <c r="A239" s="6"/>
      <c r="B239" s="7" t="s">
        <v>120</v>
      </c>
      <c r="C239" s="1" t="s">
        <v>151</v>
      </c>
      <c r="D239" s="101"/>
      <c r="E239" s="1" t="s">
        <v>275</v>
      </c>
      <c r="F239" s="1" t="s">
        <v>114</v>
      </c>
      <c r="G239" s="1" t="s">
        <v>397</v>
      </c>
      <c r="H239" s="1" t="s">
        <v>152</v>
      </c>
      <c r="I239" s="1" t="s">
        <v>115</v>
      </c>
      <c r="J239" s="134">
        <v>1997383565</v>
      </c>
      <c r="K239" s="134">
        <v>1500390412</v>
      </c>
      <c r="L239" s="134">
        <v>1513414138.05</v>
      </c>
      <c r="M239" s="8">
        <v>1997383565</v>
      </c>
      <c r="N239" s="135">
        <v>75.77</v>
      </c>
      <c r="O239" s="136" t="s">
        <v>6</v>
      </c>
      <c r="P239" s="6"/>
    </row>
    <row r="240" spans="1:16" ht="26.1" customHeight="1" x14ac:dyDescent="0.3">
      <c r="A240" s="6"/>
      <c r="B240" s="7" t="s">
        <v>120</v>
      </c>
      <c r="C240" s="1" t="s">
        <v>151</v>
      </c>
      <c r="D240" s="101"/>
      <c r="E240" s="1" t="s">
        <v>275</v>
      </c>
      <c r="F240" s="1" t="s">
        <v>114</v>
      </c>
      <c r="G240" s="1" t="s">
        <v>398</v>
      </c>
      <c r="H240" s="1" t="s">
        <v>152</v>
      </c>
      <c r="I240" s="1" t="s">
        <v>115</v>
      </c>
      <c r="J240" s="134">
        <v>1997383565</v>
      </c>
      <c r="K240" s="134">
        <v>1500390412</v>
      </c>
      <c r="L240" s="134">
        <v>1513414138.05</v>
      </c>
      <c r="M240" s="8">
        <v>1997383565</v>
      </c>
      <c r="N240" s="135">
        <v>75.77</v>
      </c>
      <c r="O240" s="136" t="s">
        <v>6</v>
      </c>
      <c r="P240" s="6"/>
    </row>
    <row r="241" spans="1:16" ht="26.1" customHeight="1" x14ac:dyDescent="0.3">
      <c r="A241" s="6"/>
      <c r="B241" s="7" t="s">
        <v>120</v>
      </c>
      <c r="C241" s="1" t="s">
        <v>151</v>
      </c>
      <c r="D241" s="101"/>
      <c r="E241" s="1" t="s">
        <v>275</v>
      </c>
      <c r="F241" s="1" t="s">
        <v>114</v>
      </c>
      <c r="G241" s="1" t="s">
        <v>399</v>
      </c>
      <c r="H241" s="1" t="s">
        <v>153</v>
      </c>
      <c r="I241" s="1" t="s">
        <v>115</v>
      </c>
      <c r="J241" s="134">
        <v>1228373974</v>
      </c>
      <c r="K241" s="134">
        <v>1009275342</v>
      </c>
      <c r="L241" s="134">
        <v>1008884041.96</v>
      </c>
      <c r="M241" s="8">
        <v>1228373974</v>
      </c>
      <c r="N241" s="135">
        <v>82.13</v>
      </c>
      <c r="O241" s="136" t="s">
        <v>6</v>
      </c>
      <c r="P241" s="6"/>
    </row>
    <row r="242" spans="1:16" ht="26.1" customHeight="1" x14ac:dyDescent="0.3">
      <c r="A242" s="6"/>
      <c r="B242" s="7" t="s">
        <v>120</v>
      </c>
      <c r="C242" s="1" t="s">
        <v>151</v>
      </c>
      <c r="D242" s="101"/>
      <c r="E242" s="1" t="s">
        <v>275</v>
      </c>
      <c r="F242" s="1" t="s">
        <v>114</v>
      </c>
      <c r="G242" s="1" t="s">
        <v>400</v>
      </c>
      <c r="H242" s="1" t="s">
        <v>152</v>
      </c>
      <c r="I242" s="1" t="s">
        <v>115</v>
      </c>
      <c r="J242" s="134">
        <v>1711091918</v>
      </c>
      <c r="K242" s="134">
        <v>1314962679</v>
      </c>
      <c r="L242" s="134">
        <v>1300715163.0699999</v>
      </c>
      <c r="M242" s="8">
        <v>1711091918</v>
      </c>
      <c r="N242" s="135">
        <v>76.02</v>
      </c>
      <c r="O242" s="136" t="s">
        <v>6</v>
      </c>
      <c r="P242" s="6"/>
    </row>
    <row r="243" spans="1:16" ht="26.1" customHeight="1" x14ac:dyDescent="0.3">
      <c r="A243" s="6"/>
      <c r="B243" s="7" t="s">
        <v>119</v>
      </c>
      <c r="C243" s="1" t="s">
        <v>151</v>
      </c>
      <c r="D243" s="101"/>
      <c r="E243" s="1" t="s">
        <v>275</v>
      </c>
      <c r="F243" s="1" t="s">
        <v>114</v>
      </c>
      <c r="G243" s="1" t="s">
        <v>406</v>
      </c>
      <c r="H243" s="1" t="s">
        <v>155</v>
      </c>
      <c r="I243" s="1" t="s">
        <v>115</v>
      </c>
      <c r="J243" s="134">
        <v>1268767123</v>
      </c>
      <c r="K243" s="134">
        <v>1000246576</v>
      </c>
      <c r="L243" s="134">
        <v>1016705129.11</v>
      </c>
      <c r="M243" s="8">
        <v>1268767123</v>
      </c>
      <c r="N243" s="135">
        <v>80.13</v>
      </c>
      <c r="O243" s="136" t="s">
        <v>6</v>
      </c>
      <c r="P243" s="6"/>
    </row>
    <row r="244" spans="1:16" ht="26.1" customHeight="1" x14ac:dyDescent="0.3">
      <c r="A244" s="6"/>
      <c r="B244" s="7" t="s">
        <v>119</v>
      </c>
      <c r="C244" s="1" t="s">
        <v>151</v>
      </c>
      <c r="D244" s="101"/>
      <c r="E244" s="1" t="s">
        <v>275</v>
      </c>
      <c r="F244" s="1" t="s">
        <v>114</v>
      </c>
      <c r="G244" s="1" t="s">
        <v>407</v>
      </c>
      <c r="H244" s="1" t="s">
        <v>155</v>
      </c>
      <c r="I244" s="1" t="s">
        <v>115</v>
      </c>
      <c r="J244" s="134">
        <v>1268767123</v>
      </c>
      <c r="K244" s="134">
        <v>1000246576</v>
      </c>
      <c r="L244" s="134">
        <v>1016705129.11</v>
      </c>
      <c r="M244" s="8">
        <v>1268767123</v>
      </c>
      <c r="N244" s="135">
        <v>80.13</v>
      </c>
      <c r="O244" s="136" t="s">
        <v>6</v>
      </c>
      <c r="P244" s="6"/>
    </row>
    <row r="245" spans="1:16" ht="26.1" customHeight="1" x14ac:dyDescent="0.3">
      <c r="A245" s="6"/>
      <c r="B245" s="7" t="s">
        <v>119</v>
      </c>
      <c r="C245" s="1" t="s">
        <v>151</v>
      </c>
      <c r="D245" s="101"/>
      <c r="E245" s="1" t="s">
        <v>275</v>
      </c>
      <c r="F245" s="1" t="s">
        <v>114</v>
      </c>
      <c r="G245" s="1" t="s">
        <v>408</v>
      </c>
      <c r="H245" s="1" t="s">
        <v>155</v>
      </c>
      <c r="I245" s="1" t="s">
        <v>115</v>
      </c>
      <c r="J245" s="134">
        <v>1268767123</v>
      </c>
      <c r="K245" s="134">
        <v>1000246576</v>
      </c>
      <c r="L245" s="134">
        <v>1016705129.11</v>
      </c>
      <c r="M245" s="8">
        <v>1268767123</v>
      </c>
      <c r="N245" s="135">
        <v>80.13</v>
      </c>
      <c r="O245" s="136" t="s">
        <v>6</v>
      </c>
      <c r="P245" s="6"/>
    </row>
    <row r="246" spans="1:16" ht="26.1" customHeight="1" x14ac:dyDescent="0.3">
      <c r="A246" s="6"/>
      <c r="B246" s="7" t="s">
        <v>119</v>
      </c>
      <c r="C246" s="1" t="s">
        <v>151</v>
      </c>
      <c r="D246" s="101"/>
      <c r="E246" s="1" t="s">
        <v>275</v>
      </c>
      <c r="F246" s="1" t="s">
        <v>114</v>
      </c>
      <c r="G246" s="1" t="s">
        <v>409</v>
      </c>
      <c r="H246" s="1" t="s">
        <v>155</v>
      </c>
      <c r="I246" s="1" t="s">
        <v>115</v>
      </c>
      <c r="J246" s="134">
        <v>1268767123</v>
      </c>
      <c r="K246" s="134">
        <v>1000246576</v>
      </c>
      <c r="L246" s="134">
        <v>1016705129.11</v>
      </c>
      <c r="M246" s="8">
        <v>1268767123</v>
      </c>
      <c r="N246" s="135">
        <v>80.13</v>
      </c>
      <c r="O246" s="136" t="s">
        <v>6</v>
      </c>
      <c r="P246" s="6"/>
    </row>
    <row r="247" spans="1:16" ht="26.1" customHeight="1" x14ac:dyDescent="0.3">
      <c r="A247" s="6"/>
      <c r="B247" s="7" t="s">
        <v>119</v>
      </c>
      <c r="C247" s="1" t="s">
        <v>151</v>
      </c>
      <c r="D247" s="101"/>
      <c r="E247" s="1" t="s">
        <v>275</v>
      </c>
      <c r="F247" s="1" t="s">
        <v>114</v>
      </c>
      <c r="G247" s="1" t="s">
        <v>410</v>
      </c>
      <c r="H247" s="1" t="s">
        <v>155</v>
      </c>
      <c r="I247" s="1" t="s">
        <v>115</v>
      </c>
      <c r="J247" s="134">
        <v>1268767123</v>
      </c>
      <c r="K247" s="134">
        <v>1000246576</v>
      </c>
      <c r="L247" s="134">
        <v>1016705129.11</v>
      </c>
      <c r="M247" s="8">
        <v>1268767123</v>
      </c>
      <c r="N247" s="135">
        <v>80.13</v>
      </c>
      <c r="O247" s="136" t="s">
        <v>6</v>
      </c>
      <c r="P247" s="6"/>
    </row>
    <row r="248" spans="1:16" ht="26.1" customHeight="1" x14ac:dyDescent="0.3">
      <c r="A248" s="6"/>
      <c r="B248" s="7" t="s">
        <v>119</v>
      </c>
      <c r="C248" s="1" t="s">
        <v>151</v>
      </c>
      <c r="D248" s="101"/>
      <c r="E248" s="1" t="s">
        <v>275</v>
      </c>
      <c r="F248" s="1" t="s">
        <v>114</v>
      </c>
      <c r="G248" s="1" t="s">
        <v>411</v>
      </c>
      <c r="H248" s="1" t="s">
        <v>156</v>
      </c>
      <c r="I248" s="1" t="s">
        <v>115</v>
      </c>
      <c r="J248" s="134">
        <v>1273249315</v>
      </c>
      <c r="K248" s="134">
        <v>1000243839</v>
      </c>
      <c r="L248" s="134">
        <v>1033920236.66</v>
      </c>
      <c r="M248" s="8">
        <v>1273249315</v>
      </c>
      <c r="N248" s="135">
        <v>81.2</v>
      </c>
      <c r="O248" s="136" t="s">
        <v>6</v>
      </c>
      <c r="P248" s="6"/>
    </row>
    <row r="249" spans="1:16" ht="26.1" customHeight="1" x14ac:dyDescent="0.3">
      <c r="A249" s="6"/>
      <c r="B249" s="7" t="s">
        <v>119</v>
      </c>
      <c r="C249" s="1" t="s">
        <v>151</v>
      </c>
      <c r="D249" s="101"/>
      <c r="E249" s="1" t="s">
        <v>275</v>
      </c>
      <c r="F249" s="1" t="s">
        <v>114</v>
      </c>
      <c r="G249" s="1" t="s">
        <v>412</v>
      </c>
      <c r="H249" s="1" t="s">
        <v>156</v>
      </c>
      <c r="I249" s="1" t="s">
        <v>115</v>
      </c>
      <c r="J249" s="134">
        <v>1273249315</v>
      </c>
      <c r="K249" s="134">
        <v>1000243839</v>
      </c>
      <c r="L249" s="134">
        <v>1033920236.66</v>
      </c>
      <c r="M249" s="8">
        <v>1273249315</v>
      </c>
      <c r="N249" s="135">
        <v>81.2</v>
      </c>
      <c r="O249" s="136" t="s">
        <v>6</v>
      </c>
      <c r="P249" s="6"/>
    </row>
    <row r="250" spans="1:16" ht="26.1" customHeight="1" x14ac:dyDescent="0.3">
      <c r="A250" s="6"/>
      <c r="B250" s="7" t="s">
        <v>119</v>
      </c>
      <c r="C250" s="1" t="s">
        <v>151</v>
      </c>
      <c r="D250" s="101"/>
      <c r="E250" s="1" t="s">
        <v>275</v>
      </c>
      <c r="F250" s="1" t="s">
        <v>114</v>
      </c>
      <c r="G250" s="1" t="s">
        <v>413</v>
      </c>
      <c r="H250" s="1" t="s">
        <v>156</v>
      </c>
      <c r="I250" s="1" t="s">
        <v>115</v>
      </c>
      <c r="J250" s="134">
        <v>1273249315</v>
      </c>
      <c r="K250" s="134">
        <v>1000243839</v>
      </c>
      <c r="L250" s="134">
        <v>1033920236.66</v>
      </c>
      <c r="M250" s="8">
        <v>1273249315</v>
      </c>
      <c r="N250" s="135">
        <v>81.2</v>
      </c>
      <c r="O250" s="136" t="s">
        <v>6</v>
      </c>
      <c r="P250" s="6"/>
    </row>
    <row r="251" spans="1:16" ht="26.1" customHeight="1" x14ac:dyDescent="0.3">
      <c r="A251" s="6"/>
      <c r="B251" s="7" t="s">
        <v>119</v>
      </c>
      <c r="C251" s="1" t="s">
        <v>151</v>
      </c>
      <c r="D251" s="101"/>
      <c r="E251" s="1" t="s">
        <v>275</v>
      </c>
      <c r="F251" s="1" t="s">
        <v>114</v>
      </c>
      <c r="G251" s="1" t="s">
        <v>414</v>
      </c>
      <c r="H251" s="1" t="s">
        <v>156</v>
      </c>
      <c r="I251" s="1" t="s">
        <v>115</v>
      </c>
      <c r="J251" s="134">
        <v>1273249315</v>
      </c>
      <c r="K251" s="134">
        <v>1000243839</v>
      </c>
      <c r="L251" s="134">
        <v>1033920236.66</v>
      </c>
      <c r="M251" s="8">
        <v>1273249315</v>
      </c>
      <c r="N251" s="135">
        <v>81.2</v>
      </c>
      <c r="O251" s="136" t="s">
        <v>6</v>
      </c>
      <c r="P251" s="6"/>
    </row>
    <row r="252" spans="1:16" ht="26.1" customHeight="1" x14ac:dyDescent="0.3">
      <c r="A252" s="6"/>
      <c r="B252" s="7" t="s">
        <v>119</v>
      </c>
      <c r="C252" s="1" t="s">
        <v>151</v>
      </c>
      <c r="D252" s="101"/>
      <c r="E252" s="1" t="s">
        <v>275</v>
      </c>
      <c r="F252" s="1" t="s">
        <v>114</v>
      </c>
      <c r="G252" s="1" t="s">
        <v>415</v>
      </c>
      <c r="H252" s="1" t="s">
        <v>156</v>
      </c>
      <c r="I252" s="1" t="s">
        <v>115</v>
      </c>
      <c r="J252" s="134">
        <v>1273249315</v>
      </c>
      <c r="K252" s="134">
        <v>1000243839</v>
      </c>
      <c r="L252" s="134">
        <v>1033920236.66</v>
      </c>
      <c r="M252" s="8">
        <v>1273249315</v>
      </c>
      <c r="N252" s="135">
        <v>81.2</v>
      </c>
      <c r="O252" s="136" t="s">
        <v>6</v>
      </c>
      <c r="P252" s="6"/>
    </row>
    <row r="253" spans="1:16" ht="26.1" customHeight="1" x14ac:dyDescent="0.3">
      <c r="A253" s="6"/>
      <c r="B253" s="7" t="s">
        <v>119</v>
      </c>
      <c r="C253" s="1" t="s">
        <v>151</v>
      </c>
      <c r="D253" s="101"/>
      <c r="E253" s="1" t="s">
        <v>275</v>
      </c>
      <c r="F253" s="1" t="s">
        <v>114</v>
      </c>
      <c r="G253" s="1" t="s">
        <v>416</v>
      </c>
      <c r="H253" s="1" t="s">
        <v>156</v>
      </c>
      <c r="I253" s="1" t="s">
        <v>115</v>
      </c>
      <c r="J253" s="134">
        <v>1273249315</v>
      </c>
      <c r="K253" s="134">
        <v>1000243839</v>
      </c>
      <c r="L253" s="134">
        <v>1033920236.66</v>
      </c>
      <c r="M253" s="8">
        <v>1273249315</v>
      </c>
      <c r="N253" s="135">
        <v>81.2</v>
      </c>
      <c r="O253" s="136" t="s">
        <v>6</v>
      </c>
      <c r="P253" s="6"/>
    </row>
    <row r="254" spans="1:16" ht="26.1" customHeight="1" x14ac:dyDescent="0.3">
      <c r="A254" s="6"/>
      <c r="B254" s="7" t="s">
        <v>119</v>
      </c>
      <c r="C254" s="1" t="s">
        <v>151</v>
      </c>
      <c r="D254" s="101"/>
      <c r="E254" s="1" t="s">
        <v>275</v>
      </c>
      <c r="F254" s="1" t="s">
        <v>114</v>
      </c>
      <c r="G254" s="1" t="s">
        <v>417</v>
      </c>
      <c r="H254" s="1" t="s">
        <v>156</v>
      </c>
      <c r="I254" s="1" t="s">
        <v>115</v>
      </c>
      <c r="J254" s="134">
        <v>1273249315</v>
      </c>
      <c r="K254" s="134">
        <v>1000243839</v>
      </c>
      <c r="L254" s="134">
        <v>1033920236.66</v>
      </c>
      <c r="M254" s="8">
        <v>1273249315</v>
      </c>
      <c r="N254" s="135">
        <v>81.2</v>
      </c>
      <c r="O254" s="136" t="s">
        <v>6</v>
      </c>
      <c r="P254" s="6"/>
    </row>
    <row r="255" spans="1:16" ht="26.1" customHeight="1" x14ac:dyDescent="0.3">
      <c r="A255" s="6"/>
      <c r="B255" s="7" t="s">
        <v>119</v>
      </c>
      <c r="C255" s="1" t="s">
        <v>151</v>
      </c>
      <c r="D255" s="101"/>
      <c r="E255" s="1" t="s">
        <v>275</v>
      </c>
      <c r="F255" s="1" t="s">
        <v>114</v>
      </c>
      <c r="G255" s="1" t="s">
        <v>418</v>
      </c>
      <c r="H255" s="1" t="s">
        <v>156</v>
      </c>
      <c r="I255" s="1" t="s">
        <v>115</v>
      </c>
      <c r="J255" s="134">
        <v>1273249315</v>
      </c>
      <c r="K255" s="134">
        <v>1000243839</v>
      </c>
      <c r="L255" s="134">
        <v>1033920236.66</v>
      </c>
      <c r="M255" s="8">
        <v>1273249315</v>
      </c>
      <c r="N255" s="135">
        <v>81.2</v>
      </c>
      <c r="O255" s="136" t="s">
        <v>6</v>
      </c>
      <c r="P255" s="6"/>
    </row>
    <row r="256" spans="1:16" ht="26.1" customHeight="1" x14ac:dyDescent="0.3">
      <c r="A256" s="6"/>
      <c r="B256" s="7" t="s">
        <v>119</v>
      </c>
      <c r="C256" s="1" t="s">
        <v>151</v>
      </c>
      <c r="D256" s="101"/>
      <c r="E256" s="1" t="s">
        <v>275</v>
      </c>
      <c r="F256" s="1" t="s">
        <v>114</v>
      </c>
      <c r="G256" s="1" t="s">
        <v>419</v>
      </c>
      <c r="H256" s="1" t="s">
        <v>156</v>
      </c>
      <c r="I256" s="1" t="s">
        <v>115</v>
      </c>
      <c r="J256" s="134">
        <v>1273249315</v>
      </c>
      <c r="K256" s="134">
        <v>1000243839</v>
      </c>
      <c r="L256" s="134">
        <v>1033920236.66</v>
      </c>
      <c r="M256" s="8">
        <v>1273249315</v>
      </c>
      <c r="N256" s="135">
        <v>81.2</v>
      </c>
      <c r="O256" s="136" t="s">
        <v>6</v>
      </c>
      <c r="P256" s="6"/>
    </row>
    <row r="257" spans="1:16" ht="26.1" customHeight="1" x14ac:dyDescent="0.3">
      <c r="A257" s="6"/>
      <c r="B257" s="7" t="s">
        <v>119</v>
      </c>
      <c r="C257" s="1" t="s">
        <v>151</v>
      </c>
      <c r="D257" s="101"/>
      <c r="E257" s="1" t="s">
        <v>275</v>
      </c>
      <c r="F257" s="1" t="s">
        <v>114</v>
      </c>
      <c r="G257" s="1" t="s">
        <v>420</v>
      </c>
      <c r="H257" s="1" t="s">
        <v>156</v>
      </c>
      <c r="I257" s="1" t="s">
        <v>115</v>
      </c>
      <c r="J257" s="134">
        <v>1273249315</v>
      </c>
      <c r="K257" s="134">
        <v>1000243839</v>
      </c>
      <c r="L257" s="134">
        <v>1033920236.66</v>
      </c>
      <c r="M257" s="8">
        <v>1273249315</v>
      </c>
      <c r="N257" s="135">
        <v>81.2</v>
      </c>
      <c r="O257" s="136" t="s">
        <v>6</v>
      </c>
      <c r="P257" s="6"/>
    </row>
    <row r="258" spans="1:16" ht="26.1" customHeight="1" x14ac:dyDescent="0.3">
      <c r="A258" s="6"/>
      <c r="B258" s="7" t="s">
        <v>119</v>
      </c>
      <c r="C258" s="1" t="s">
        <v>151</v>
      </c>
      <c r="D258" s="101"/>
      <c r="E258" s="1" t="s">
        <v>275</v>
      </c>
      <c r="F258" s="1" t="s">
        <v>114</v>
      </c>
      <c r="G258" s="1" t="s">
        <v>421</v>
      </c>
      <c r="H258" s="1" t="s">
        <v>156</v>
      </c>
      <c r="I258" s="1" t="s">
        <v>115</v>
      </c>
      <c r="J258" s="134">
        <v>254649863</v>
      </c>
      <c r="K258" s="134">
        <v>200048768</v>
      </c>
      <c r="L258" s="134">
        <v>206784048.94999999</v>
      </c>
      <c r="M258" s="8">
        <v>254649863</v>
      </c>
      <c r="N258" s="135">
        <v>81.2</v>
      </c>
      <c r="O258" s="136" t="s">
        <v>6</v>
      </c>
      <c r="P258" s="6"/>
    </row>
    <row r="259" spans="1:16" ht="26.1" customHeight="1" x14ac:dyDescent="0.3">
      <c r="A259" s="6"/>
      <c r="B259" s="7" t="s">
        <v>119</v>
      </c>
      <c r="C259" s="1" t="s">
        <v>151</v>
      </c>
      <c r="D259" s="101"/>
      <c r="E259" s="1" t="s">
        <v>275</v>
      </c>
      <c r="F259" s="1" t="s">
        <v>114</v>
      </c>
      <c r="G259" s="1" t="s">
        <v>422</v>
      </c>
      <c r="H259" s="1" t="s">
        <v>156</v>
      </c>
      <c r="I259" s="1" t="s">
        <v>115</v>
      </c>
      <c r="J259" s="134">
        <v>254649863</v>
      </c>
      <c r="K259" s="134">
        <v>200048768</v>
      </c>
      <c r="L259" s="134">
        <v>206784048.94999999</v>
      </c>
      <c r="M259" s="8">
        <v>254649863</v>
      </c>
      <c r="N259" s="135">
        <v>81.2</v>
      </c>
      <c r="O259" s="136" t="s">
        <v>6</v>
      </c>
      <c r="P259" s="6"/>
    </row>
    <row r="260" spans="1:16" ht="26.1" customHeight="1" x14ac:dyDescent="0.3">
      <c r="A260" s="6"/>
      <c r="B260" s="7" t="s">
        <v>119</v>
      </c>
      <c r="C260" s="1" t="s">
        <v>151</v>
      </c>
      <c r="D260" s="101"/>
      <c r="E260" s="1" t="s">
        <v>275</v>
      </c>
      <c r="F260" s="1" t="s">
        <v>114</v>
      </c>
      <c r="G260" s="1" t="s">
        <v>423</v>
      </c>
      <c r="H260" s="1" t="s">
        <v>156</v>
      </c>
      <c r="I260" s="1" t="s">
        <v>115</v>
      </c>
      <c r="J260" s="134">
        <v>254649863</v>
      </c>
      <c r="K260" s="134">
        <v>200048768</v>
      </c>
      <c r="L260" s="134">
        <v>206784048.94999999</v>
      </c>
      <c r="M260" s="8">
        <v>254649863</v>
      </c>
      <c r="N260" s="135">
        <v>81.2</v>
      </c>
      <c r="O260" s="136" t="s">
        <v>6</v>
      </c>
      <c r="P260" s="6"/>
    </row>
    <row r="261" spans="1:16" ht="26.1" customHeight="1" x14ac:dyDescent="0.3">
      <c r="A261" s="6"/>
      <c r="B261" s="7" t="s">
        <v>119</v>
      </c>
      <c r="C261" s="1" t="s">
        <v>151</v>
      </c>
      <c r="D261" s="101"/>
      <c r="E261" s="1" t="s">
        <v>275</v>
      </c>
      <c r="F261" s="1" t="s">
        <v>114</v>
      </c>
      <c r="G261" s="1" t="s">
        <v>424</v>
      </c>
      <c r="H261" s="1" t="s">
        <v>156</v>
      </c>
      <c r="I261" s="1" t="s">
        <v>115</v>
      </c>
      <c r="J261" s="134">
        <v>254649863</v>
      </c>
      <c r="K261" s="134">
        <v>200048768</v>
      </c>
      <c r="L261" s="134">
        <v>206784048.94999999</v>
      </c>
      <c r="M261" s="8">
        <v>254649863</v>
      </c>
      <c r="N261" s="135">
        <v>81.2</v>
      </c>
      <c r="O261" s="136" t="s">
        <v>6</v>
      </c>
      <c r="P261" s="6"/>
    </row>
    <row r="262" spans="1:16" ht="26.1" customHeight="1" x14ac:dyDescent="0.3">
      <c r="A262" s="6"/>
      <c r="B262" s="7" t="s">
        <v>119</v>
      </c>
      <c r="C262" s="1" t="s">
        <v>151</v>
      </c>
      <c r="D262" s="101"/>
      <c r="E262" s="1" t="s">
        <v>275</v>
      </c>
      <c r="F262" s="1" t="s">
        <v>114</v>
      </c>
      <c r="G262" s="1" t="s">
        <v>425</v>
      </c>
      <c r="H262" s="1" t="s">
        <v>156</v>
      </c>
      <c r="I262" s="1" t="s">
        <v>115</v>
      </c>
      <c r="J262" s="134">
        <v>254649863</v>
      </c>
      <c r="K262" s="134">
        <v>200048768</v>
      </c>
      <c r="L262" s="134">
        <v>206784048.94999999</v>
      </c>
      <c r="M262" s="8">
        <v>254649863</v>
      </c>
      <c r="N262" s="135">
        <v>81.2</v>
      </c>
      <c r="O262" s="136" t="s">
        <v>6</v>
      </c>
      <c r="P262" s="6"/>
    </row>
    <row r="263" spans="1:16" ht="26.1" customHeight="1" x14ac:dyDescent="0.3">
      <c r="A263" s="6"/>
      <c r="B263" s="7" t="s">
        <v>119</v>
      </c>
      <c r="C263" s="1" t="s">
        <v>151</v>
      </c>
      <c r="D263" s="101"/>
      <c r="E263" s="1" t="s">
        <v>275</v>
      </c>
      <c r="F263" s="1" t="s">
        <v>114</v>
      </c>
      <c r="G263" s="1" t="s">
        <v>426</v>
      </c>
      <c r="H263" s="1" t="s">
        <v>156</v>
      </c>
      <c r="I263" s="1" t="s">
        <v>115</v>
      </c>
      <c r="J263" s="134">
        <v>254649863</v>
      </c>
      <c r="K263" s="134">
        <v>200048768</v>
      </c>
      <c r="L263" s="134">
        <v>206784048.94999999</v>
      </c>
      <c r="M263" s="8">
        <v>254649863</v>
      </c>
      <c r="N263" s="135">
        <v>81.2</v>
      </c>
      <c r="O263" s="136" t="s">
        <v>6</v>
      </c>
      <c r="P263" s="6"/>
    </row>
    <row r="264" spans="1:16" ht="26.1" customHeight="1" x14ac:dyDescent="0.3">
      <c r="A264" s="6"/>
      <c r="B264" s="7" t="s">
        <v>119</v>
      </c>
      <c r="C264" s="1" t="s">
        <v>151</v>
      </c>
      <c r="D264" s="101"/>
      <c r="E264" s="1" t="s">
        <v>275</v>
      </c>
      <c r="F264" s="1" t="s">
        <v>114</v>
      </c>
      <c r="G264" s="1" t="s">
        <v>427</v>
      </c>
      <c r="H264" s="1" t="s">
        <v>156</v>
      </c>
      <c r="I264" s="1" t="s">
        <v>115</v>
      </c>
      <c r="J264" s="134">
        <v>254649863</v>
      </c>
      <c r="K264" s="134">
        <v>200048768</v>
      </c>
      <c r="L264" s="134">
        <v>206784048.94999999</v>
      </c>
      <c r="M264" s="8">
        <v>254649863</v>
      </c>
      <c r="N264" s="135">
        <v>81.2</v>
      </c>
      <c r="O264" s="136" t="s">
        <v>6</v>
      </c>
      <c r="P264" s="6"/>
    </row>
    <row r="265" spans="1:16" ht="26.1" customHeight="1" x14ac:dyDescent="0.3">
      <c r="A265" s="6"/>
      <c r="B265" s="7" t="s">
        <v>119</v>
      </c>
      <c r="C265" s="1" t="s">
        <v>151</v>
      </c>
      <c r="D265" s="101"/>
      <c r="E265" s="1" t="s">
        <v>275</v>
      </c>
      <c r="F265" s="1" t="s">
        <v>114</v>
      </c>
      <c r="G265" s="1" t="s">
        <v>428</v>
      </c>
      <c r="H265" s="1" t="s">
        <v>156</v>
      </c>
      <c r="I265" s="1" t="s">
        <v>115</v>
      </c>
      <c r="J265" s="134">
        <v>254649863</v>
      </c>
      <c r="K265" s="134">
        <v>200048768</v>
      </c>
      <c r="L265" s="134">
        <v>206784048.94999999</v>
      </c>
      <c r="M265" s="8">
        <v>254649863</v>
      </c>
      <c r="N265" s="135">
        <v>81.2</v>
      </c>
      <c r="O265" s="136" t="s">
        <v>6</v>
      </c>
      <c r="P265" s="6"/>
    </row>
    <row r="266" spans="1:16" ht="26.1" customHeight="1" x14ac:dyDescent="0.3">
      <c r="A266" s="6"/>
      <c r="B266" s="7" t="s">
        <v>119</v>
      </c>
      <c r="C266" s="1" t="s">
        <v>151</v>
      </c>
      <c r="D266" s="101"/>
      <c r="E266" s="1" t="s">
        <v>275</v>
      </c>
      <c r="F266" s="1" t="s">
        <v>114</v>
      </c>
      <c r="G266" s="1" t="s">
        <v>429</v>
      </c>
      <c r="H266" s="1" t="s">
        <v>156</v>
      </c>
      <c r="I266" s="1" t="s">
        <v>115</v>
      </c>
      <c r="J266" s="134">
        <v>254649863</v>
      </c>
      <c r="K266" s="134">
        <v>200048768</v>
      </c>
      <c r="L266" s="134">
        <v>206784048.94999999</v>
      </c>
      <c r="M266" s="8">
        <v>254649863</v>
      </c>
      <c r="N266" s="135">
        <v>81.2</v>
      </c>
      <c r="O266" s="136" t="s">
        <v>6</v>
      </c>
      <c r="P266" s="6"/>
    </row>
    <row r="267" spans="1:16" ht="26.1" customHeight="1" x14ac:dyDescent="0.3">
      <c r="A267" s="6"/>
      <c r="B267" s="7" t="s">
        <v>119</v>
      </c>
      <c r="C267" s="1" t="s">
        <v>151</v>
      </c>
      <c r="D267" s="101"/>
      <c r="E267" s="1" t="s">
        <v>275</v>
      </c>
      <c r="F267" s="1" t="s">
        <v>114</v>
      </c>
      <c r="G267" s="1" t="s">
        <v>430</v>
      </c>
      <c r="H267" s="1" t="s">
        <v>156</v>
      </c>
      <c r="I267" s="1" t="s">
        <v>115</v>
      </c>
      <c r="J267" s="134">
        <v>254649863</v>
      </c>
      <c r="K267" s="134">
        <v>200048768</v>
      </c>
      <c r="L267" s="134">
        <v>206784048.94999999</v>
      </c>
      <c r="M267" s="8">
        <v>254649863</v>
      </c>
      <c r="N267" s="135">
        <v>81.2</v>
      </c>
      <c r="O267" s="136" t="s">
        <v>6</v>
      </c>
      <c r="P267" s="6"/>
    </row>
    <row r="268" spans="1:16" ht="26.1" customHeight="1" x14ac:dyDescent="0.3">
      <c r="A268" s="6"/>
      <c r="B268" s="7" t="s">
        <v>119</v>
      </c>
      <c r="C268" s="1" t="s">
        <v>151</v>
      </c>
      <c r="D268" s="101"/>
      <c r="E268" s="1" t="s">
        <v>275</v>
      </c>
      <c r="F268" s="1" t="s">
        <v>114</v>
      </c>
      <c r="G268" s="1" t="s">
        <v>431</v>
      </c>
      <c r="H268" s="1" t="s">
        <v>157</v>
      </c>
      <c r="I268" s="1" t="s">
        <v>115</v>
      </c>
      <c r="J268" s="134">
        <v>1270246575</v>
      </c>
      <c r="K268" s="134">
        <v>1000000000</v>
      </c>
      <c r="L268" s="134">
        <v>1006332616.58</v>
      </c>
      <c r="M268" s="8">
        <v>1270246575</v>
      </c>
      <c r="N268" s="135">
        <v>79.22</v>
      </c>
      <c r="O268" s="136" t="s">
        <v>6</v>
      </c>
      <c r="P268" s="6"/>
    </row>
    <row r="269" spans="1:16" ht="26.1" customHeight="1" x14ac:dyDescent="0.3">
      <c r="A269" s="6"/>
      <c r="B269" s="7" t="s">
        <v>119</v>
      </c>
      <c r="C269" s="1" t="s">
        <v>151</v>
      </c>
      <c r="D269" s="101"/>
      <c r="E269" s="1" t="s">
        <v>275</v>
      </c>
      <c r="F269" s="1" t="s">
        <v>114</v>
      </c>
      <c r="G269" s="1" t="s">
        <v>432</v>
      </c>
      <c r="H269" s="1" t="s">
        <v>157</v>
      </c>
      <c r="I269" s="1" t="s">
        <v>115</v>
      </c>
      <c r="J269" s="134">
        <v>1270246575</v>
      </c>
      <c r="K269" s="134">
        <v>1000000000</v>
      </c>
      <c r="L269" s="134">
        <v>1006332616.58</v>
      </c>
      <c r="M269" s="8">
        <v>1270246575</v>
      </c>
      <c r="N269" s="135">
        <v>79.22</v>
      </c>
      <c r="O269" s="136" t="s">
        <v>6</v>
      </c>
      <c r="P269" s="6"/>
    </row>
    <row r="270" spans="1:16" ht="26.1" customHeight="1" x14ac:dyDescent="0.3">
      <c r="A270" s="6"/>
      <c r="B270" s="7" t="s">
        <v>119</v>
      </c>
      <c r="C270" s="1" t="s">
        <v>151</v>
      </c>
      <c r="D270" s="101"/>
      <c r="E270" s="1" t="s">
        <v>275</v>
      </c>
      <c r="F270" s="1" t="s">
        <v>114</v>
      </c>
      <c r="G270" s="1" t="s">
        <v>433</v>
      </c>
      <c r="H270" s="1" t="s">
        <v>157</v>
      </c>
      <c r="I270" s="1" t="s">
        <v>115</v>
      </c>
      <c r="J270" s="134">
        <v>1270246575</v>
      </c>
      <c r="K270" s="134">
        <v>1000000000</v>
      </c>
      <c r="L270" s="134">
        <v>1006332616.58</v>
      </c>
      <c r="M270" s="8">
        <v>1270246575</v>
      </c>
      <c r="N270" s="135">
        <v>79.22</v>
      </c>
      <c r="O270" s="136" t="s">
        <v>6</v>
      </c>
      <c r="P270" s="6"/>
    </row>
    <row r="271" spans="1:16" ht="26.1" customHeight="1" x14ac:dyDescent="0.3">
      <c r="A271" s="6"/>
      <c r="B271" s="7" t="s">
        <v>119</v>
      </c>
      <c r="C271" s="1" t="s">
        <v>151</v>
      </c>
      <c r="D271" s="101"/>
      <c r="E271" s="1" t="s">
        <v>275</v>
      </c>
      <c r="F271" s="1" t="s">
        <v>114</v>
      </c>
      <c r="G271" s="1" t="s">
        <v>434</v>
      </c>
      <c r="H271" s="1" t="s">
        <v>157</v>
      </c>
      <c r="I271" s="1" t="s">
        <v>115</v>
      </c>
      <c r="J271" s="134">
        <v>1270246575</v>
      </c>
      <c r="K271" s="134">
        <v>1000000000</v>
      </c>
      <c r="L271" s="134">
        <v>1006332616.58</v>
      </c>
      <c r="M271" s="8">
        <v>1270246575</v>
      </c>
      <c r="N271" s="135">
        <v>79.22</v>
      </c>
      <c r="O271" s="136" t="s">
        <v>6</v>
      </c>
      <c r="P271" s="6"/>
    </row>
    <row r="272" spans="1:16" ht="26.1" customHeight="1" x14ac:dyDescent="0.3">
      <c r="A272" s="6"/>
      <c r="B272" s="7" t="s">
        <v>119</v>
      </c>
      <c r="C272" s="1" t="s">
        <v>151</v>
      </c>
      <c r="D272" s="101"/>
      <c r="E272" s="1" t="s">
        <v>275</v>
      </c>
      <c r="F272" s="1" t="s">
        <v>114</v>
      </c>
      <c r="G272" s="1" t="s">
        <v>435</v>
      </c>
      <c r="H272" s="1" t="s">
        <v>157</v>
      </c>
      <c r="I272" s="1" t="s">
        <v>115</v>
      </c>
      <c r="J272" s="134">
        <v>1270246575</v>
      </c>
      <c r="K272" s="134">
        <v>1000000000</v>
      </c>
      <c r="L272" s="134">
        <v>1006332616.58</v>
      </c>
      <c r="M272" s="8">
        <v>1270246575</v>
      </c>
      <c r="N272" s="135">
        <v>79.22</v>
      </c>
      <c r="O272" s="136" t="s">
        <v>6</v>
      </c>
      <c r="P272" s="6"/>
    </row>
    <row r="273" spans="1:16" ht="26.1" customHeight="1" x14ac:dyDescent="0.3">
      <c r="A273" s="6"/>
      <c r="B273" s="7" t="s">
        <v>119</v>
      </c>
      <c r="C273" s="1" t="s">
        <v>151</v>
      </c>
      <c r="D273" s="101"/>
      <c r="E273" s="1" t="s">
        <v>275</v>
      </c>
      <c r="F273" s="1" t="s">
        <v>114</v>
      </c>
      <c r="G273" s="1" t="s">
        <v>436</v>
      </c>
      <c r="H273" s="1" t="s">
        <v>142</v>
      </c>
      <c r="I273" s="1" t="s">
        <v>115</v>
      </c>
      <c r="J273" s="134">
        <v>1356000000</v>
      </c>
      <c r="K273" s="134">
        <v>1000000001</v>
      </c>
      <c r="L273" s="134">
        <v>1006064869.72</v>
      </c>
      <c r="M273" s="8">
        <v>1356000000</v>
      </c>
      <c r="N273" s="135">
        <v>74.19</v>
      </c>
      <c r="O273" s="136" t="s">
        <v>6</v>
      </c>
      <c r="P273" s="6"/>
    </row>
    <row r="274" spans="1:16" ht="26.1" customHeight="1" x14ac:dyDescent="0.3">
      <c r="A274" s="6"/>
      <c r="B274" s="7" t="s">
        <v>119</v>
      </c>
      <c r="C274" s="1" t="s">
        <v>151</v>
      </c>
      <c r="D274" s="101"/>
      <c r="E274" s="1" t="s">
        <v>275</v>
      </c>
      <c r="F274" s="1" t="s">
        <v>114</v>
      </c>
      <c r="G274" s="1" t="s">
        <v>437</v>
      </c>
      <c r="H274" s="1" t="s">
        <v>142</v>
      </c>
      <c r="I274" s="1" t="s">
        <v>115</v>
      </c>
      <c r="J274" s="134">
        <v>1356000000</v>
      </c>
      <c r="K274" s="134">
        <v>1000000001</v>
      </c>
      <c r="L274" s="134">
        <v>1006064869.72</v>
      </c>
      <c r="M274" s="8">
        <v>1356000000</v>
      </c>
      <c r="N274" s="135">
        <v>74.19</v>
      </c>
      <c r="O274" s="136" t="s">
        <v>6</v>
      </c>
      <c r="P274" s="6"/>
    </row>
    <row r="275" spans="1:16" ht="26.1" customHeight="1" x14ac:dyDescent="0.3">
      <c r="A275" s="6"/>
      <c r="B275" s="7" t="s">
        <v>119</v>
      </c>
      <c r="C275" s="1" t="s">
        <v>151</v>
      </c>
      <c r="D275" s="101"/>
      <c r="E275" s="1" t="s">
        <v>275</v>
      </c>
      <c r="F275" s="1" t="s">
        <v>114</v>
      </c>
      <c r="G275" s="1" t="s">
        <v>438</v>
      </c>
      <c r="H275" s="1" t="s">
        <v>142</v>
      </c>
      <c r="I275" s="1" t="s">
        <v>115</v>
      </c>
      <c r="J275" s="134">
        <v>1356000000</v>
      </c>
      <c r="K275" s="134">
        <v>1000000001</v>
      </c>
      <c r="L275" s="134">
        <v>1006064869.72</v>
      </c>
      <c r="M275" s="8">
        <v>1356000000</v>
      </c>
      <c r="N275" s="135">
        <v>74.19</v>
      </c>
      <c r="O275" s="136" t="s">
        <v>6</v>
      </c>
      <c r="P275" s="6"/>
    </row>
    <row r="276" spans="1:16" ht="26.1" customHeight="1" x14ac:dyDescent="0.3">
      <c r="A276" s="6"/>
      <c r="B276" s="7" t="s">
        <v>119</v>
      </c>
      <c r="C276" s="1" t="s">
        <v>151</v>
      </c>
      <c r="D276" s="101"/>
      <c r="E276" s="1" t="s">
        <v>275</v>
      </c>
      <c r="F276" s="1" t="s">
        <v>114</v>
      </c>
      <c r="G276" s="1" t="s">
        <v>439</v>
      </c>
      <c r="H276" s="1" t="s">
        <v>142</v>
      </c>
      <c r="I276" s="1" t="s">
        <v>115</v>
      </c>
      <c r="J276" s="134">
        <v>1356000000</v>
      </c>
      <c r="K276" s="134">
        <v>1000000001</v>
      </c>
      <c r="L276" s="134">
        <v>1006064869.72</v>
      </c>
      <c r="M276" s="8">
        <v>1356000000</v>
      </c>
      <c r="N276" s="135">
        <v>74.19</v>
      </c>
      <c r="O276" s="136" t="s">
        <v>6</v>
      </c>
      <c r="P276" s="6"/>
    </row>
    <row r="277" spans="1:16" ht="26.1" customHeight="1" x14ac:dyDescent="0.3">
      <c r="A277" s="6"/>
      <c r="B277" s="7" t="s">
        <v>119</v>
      </c>
      <c r="C277" s="1" t="s">
        <v>151</v>
      </c>
      <c r="D277" s="101"/>
      <c r="E277" s="1" t="s">
        <v>275</v>
      </c>
      <c r="F277" s="1" t="s">
        <v>114</v>
      </c>
      <c r="G277" s="1" t="s">
        <v>440</v>
      </c>
      <c r="H277" s="1" t="s">
        <v>142</v>
      </c>
      <c r="I277" s="1" t="s">
        <v>115</v>
      </c>
      <c r="J277" s="134">
        <v>1356000000</v>
      </c>
      <c r="K277" s="134">
        <v>1000000001</v>
      </c>
      <c r="L277" s="134">
        <v>1006064869.72</v>
      </c>
      <c r="M277" s="8">
        <v>1356000000</v>
      </c>
      <c r="N277" s="135">
        <v>74.19</v>
      </c>
      <c r="O277" s="136" t="s">
        <v>6</v>
      </c>
      <c r="P277" s="6"/>
    </row>
    <row r="278" spans="1:16" ht="26.1" customHeight="1" x14ac:dyDescent="0.3">
      <c r="A278" s="6"/>
      <c r="B278" s="7" t="s">
        <v>119</v>
      </c>
      <c r="C278" s="1" t="s">
        <v>151</v>
      </c>
      <c r="D278" s="101"/>
      <c r="E278" s="1" t="s">
        <v>275</v>
      </c>
      <c r="F278" s="1" t="s">
        <v>114</v>
      </c>
      <c r="G278" s="1" t="s">
        <v>441</v>
      </c>
      <c r="H278" s="1" t="s">
        <v>142</v>
      </c>
      <c r="I278" s="1" t="s">
        <v>115</v>
      </c>
      <c r="J278" s="134">
        <v>1356000000</v>
      </c>
      <c r="K278" s="134">
        <v>1000000001</v>
      </c>
      <c r="L278" s="134">
        <v>1006064869.72</v>
      </c>
      <c r="M278" s="8">
        <v>1356000000</v>
      </c>
      <c r="N278" s="135">
        <v>74.19</v>
      </c>
      <c r="O278" s="136" t="s">
        <v>6</v>
      </c>
      <c r="P278" s="6"/>
    </row>
    <row r="279" spans="1:16" ht="26.1" customHeight="1" x14ac:dyDescent="0.3">
      <c r="A279" s="6"/>
      <c r="B279" s="7" t="s">
        <v>119</v>
      </c>
      <c r="C279" s="1" t="s">
        <v>151</v>
      </c>
      <c r="D279" s="101"/>
      <c r="E279" s="1" t="s">
        <v>275</v>
      </c>
      <c r="F279" s="1" t="s">
        <v>114</v>
      </c>
      <c r="G279" s="1" t="s">
        <v>442</v>
      </c>
      <c r="H279" s="1" t="s">
        <v>142</v>
      </c>
      <c r="I279" s="1" t="s">
        <v>115</v>
      </c>
      <c r="J279" s="134">
        <v>1356000000</v>
      </c>
      <c r="K279" s="134">
        <v>1000000001</v>
      </c>
      <c r="L279" s="134">
        <v>1006064869.72</v>
      </c>
      <c r="M279" s="8">
        <v>1356000000</v>
      </c>
      <c r="N279" s="135">
        <v>74.19</v>
      </c>
      <c r="O279" s="136" t="s">
        <v>6</v>
      </c>
      <c r="P279" s="6"/>
    </row>
    <row r="280" spans="1:16" ht="26.1" customHeight="1" x14ac:dyDescent="0.3">
      <c r="A280" s="6"/>
      <c r="B280" s="7" t="s">
        <v>119</v>
      </c>
      <c r="C280" s="1" t="s">
        <v>151</v>
      </c>
      <c r="D280" s="101"/>
      <c r="E280" s="1" t="s">
        <v>275</v>
      </c>
      <c r="F280" s="1" t="s">
        <v>114</v>
      </c>
      <c r="G280" s="1" t="s">
        <v>443</v>
      </c>
      <c r="H280" s="1" t="s">
        <v>142</v>
      </c>
      <c r="I280" s="1" t="s">
        <v>115</v>
      </c>
      <c r="J280" s="134">
        <v>1356000000</v>
      </c>
      <c r="K280" s="134">
        <v>1000000001</v>
      </c>
      <c r="L280" s="134">
        <v>1006064869.72</v>
      </c>
      <c r="M280" s="8">
        <v>1356000000</v>
      </c>
      <c r="N280" s="135">
        <v>74.19</v>
      </c>
      <c r="O280" s="136" t="s">
        <v>6</v>
      </c>
      <c r="P280" s="6"/>
    </row>
    <row r="281" spans="1:16" ht="26.1" customHeight="1" x14ac:dyDescent="0.3">
      <c r="A281" s="6"/>
      <c r="B281" s="7" t="s">
        <v>119</v>
      </c>
      <c r="C281" s="1" t="s">
        <v>151</v>
      </c>
      <c r="D281" s="101"/>
      <c r="E281" s="1" t="s">
        <v>275</v>
      </c>
      <c r="F281" s="1" t="s">
        <v>114</v>
      </c>
      <c r="G281" s="1" t="s">
        <v>444</v>
      </c>
      <c r="H281" s="1" t="s">
        <v>142</v>
      </c>
      <c r="I281" s="1" t="s">
        <v>115</v>
      </c>
      <c r="J281" s="134">
        <v>1356000000</v>
      </c>
      <c r="K281" s="134">
        <v>1000000001</v>
      </c>
      <c r="L281" s="134">
        <v>1006064869.72</v>
      </c>
      <c r="M281" s="8">
        <v>1356000000</v>
      </c>
      <c r="N281" s="135">
        <v>74.19</v>
      </c>
      <c r="O281" s="136" t="s">
        <v>6</v>
      </c>
      <c r="P281" s="6"/>
    </row>
    <row r="282" spans="1:16" ht="26.1" customHeight="1" x14ac:dyDescent="0.3">
      <c r="A282" s="6"/>
      <c r="B282" s="7" t="s">
        <v>119</v>
      </c>
      <c r="C282" s="1" t="s">
        <v>151</v>
      </c>
      <c r="D282" s="101"/>
      <c r="E282" s="1" t="s">
        <v>275</v>
      </c>
      <c r="F282" s="1" t="s">
        <v>114</v>
      </c>
      <c r="G282" s="1" t="s">
        <v>445</v>
      </c>
      <c r="H282" s="1" t="s">
        <v>142</v>
      </c>
      <c r="I282" s="1" t="s">
        <v>115</v>
      </c>
      <c r="J282" s="134">
        <v>1356000000</v>
      </c>
      <c r="K282" s="134">
        <v>1000000001</v>
      </c>
      <c r="L282" s="134">
        <v>1006064869.72</v>
      </c>
      <c r="M282" s="8">
        <v>1356000000</v>
      </c>
      <c r="N282" s="135">
        <v>74.19</v>
      </c>
      <c r="O282" s="136" t="s">
        <v>6</v>
      </c>
      <c r="P282" s="6"/>
    </row>
    <row r="283" spans="1:16" ht="26.1" customHeight="1" x14ac:dyDescent="0.3">
      <c r="A283" s="6"/>
      <c r="B283" s="7" t="s">
        <v>119</v>
      </c>
      <c r="C283" s="1" t="s">
        <v>151</v>
      </c>
      <c r="D283" s="101"/>
      <c r="E283" s="1" t="s">
        <v>275</v>
      </c>
      <c r="F283" s="1" t="s">
        <v>114</v>
      </c>
      <c r="G283" s="1" t="s">
        <v>447</v>
      </c>
      <c r="H283" s="1" t="s">
        <v>158</v>
      </c>
      <c r="I283" s="1" t="s">
        <v>115</v>
      </c>
      <c r="J283" s="134">
        <v>187245206</v>
      </c>
      <c r="K283" s="134">
        <v>151923471</v>
      </c>
      <c r="L283" s="134">
        <v>150263324.83000001</v>
      </c>
      <c r="M283" s="8">
        <v>187245206</v>
      </c>
      <c r="N283" s="135">
        <v>80.25</v>
      </c>
      <c r="O283" s="136" t="s">
        <v>6</v>
      </c>
      <c r="P283" s="6"/>
    </row>
    <row r="284" spans="1:16" ht="26.1" customHeight="1" x14ac:dyDescent="0.3">
      <c r="A284" s="6"/>
      <c r="B284" s="7" t="s">
        <v>120</v>
      </c>
      <c r="C284" s="1" t="s">
        <v>151</v>
      </c>
      <c r="D284" s="101"/>
      <c r="E284" s="1" t="s">
        <v>275</v>
      </c>
      <c r="F284" s="1" t="s">
        <v>114</v>
      </c>
      <c r="G284" s="1" t="s">
        <v>448</v>
      </c>
      <c r="H284" s="1" t="s">
        <v>153</v>
      </c>
      <c r="I284" s="1" t="s">
        <v>115</v>
      </c>
      <c r="J284" s="134">
        <v>1183000001</v>
      </c>
      <c r="K284" s="134">
        <v>1011607533</v>
      </c>
      <c r="L284" s="134">
        <v>1010820289.12</v>
      </c>
      <c r="M284" s="8">
        <v>1183000001</v>
      </c>
      <c r="N284" s="135">
        <v>85.45</v>
      </c>
      <c r="O284" s="136" t="s">
        <v>6</v>
      </c>
      <c r="P284" s="6"/>
    </row>
    <row r="285" spans="1:16" ht="26.1" customHeight="1" x14ac:dyDescent="0.3">
      <c r="A285" s="6"/>
      <c r="B285" s="7" t="s">
        <v>120</v>
      </c>
      <c r="C285" s="1" t="s">
        <v>151</v>
      </c>
      <c r="D285" s="101"/>
      <c r="E285" s="1" t="s">
        <v>275</v>
      </c>
      <c r="F285" s="1" t="s">
        <v>114</v>
      </c>
      <c r="G285" s="1" t="s">
        <v>790</v>
      </c>
      <c r="H285" s="1" t="s">
        <v>153</v>
      </c>
      <c r="I285" s="1" t="s">
        <v>115</v>
      </c>
      <c r="J285" s="134">
        <v>864405261</v>
      </c>
      <c r="K285" s="134">
        <v>793482703</v>
      </c>
      <c r="L285" s="134">
        <v>768656129.72000003</v>
      </c>
      <c r="M285" s="8">
        <v>864405261</v>
      </c>
      <c r="N285" s="135">
        <v>88.92</v>
      </c>
      <c r="O285" s="136" t="s">
        <v>6</v>
      </c>
      <c r="P285" s="6"/>
    </row>
    <row r="286" spans="1:16" ht="26.1" customHeight="1" x14ac:dyDescent="0.3">
      <c r="A286" s="6"/>
      <c r="B286" s="7" t="s">
        <v>119</v>
      </c>
      <c r="C286" s="1" t="s">
        <v>151</v>
      </c>
      <c r="D286" s="101"/>
      <c r="E286" s="1" t="s">
        <v>275</v>
      </c>
      <c r="F286" s="1" t="s">
        <v>114</v>
      </c>
      <c r="G286" s="1" t="s">
        <v>791</v>
      </c>
      <c r="H286" s="1" t="s">
        <v>894</v>
      </c>
      <c r="I286" s="1" t="s">
        <v>115</v>
      </c>
      <c r="J286" s="134">
        <v>122639452</v>
      </c>
      <c r="K286" s="134">
        <v>108108502</v>
      </c>
      <c r="L286" s="134">
        <v>108972290.15000001</v>
      </c>
      <c r="M286" s="8">
        <v>122639452</v>
      </c>
      <c r="N286" s="135">
        <v>88.86</v>
      </c>
      <c r="O286" s="136" t="s">
        <v>6</v>
      </c>
      <c r="P286" s="6"/>
    </row>
    <row r="287" spans="1:16" ht="26.1" customHeight="1" x14ac:dyDescent="0.3">
      <c r="A287" s="6"/>
      <c r="B287" s="7" t="s">
        <v>159</v>
      </c>
      <c r="C287" s="1" t="s">
        <v>160</v>
      </c>
      <c r="D287" s="101"/>
      <c r="E287" s="1" t="s">
        <v>275</v>
      </c>
      <c r="F287" s="1" t="s">
        <v>114</v>
      </c>
      <c r="G287" s="1" t="s">
        <v>449</v>
      </c>
      <c r="H287" s="1" t="s">
        <v>161</v>
      </c>
      <c r="I287" s="1" t="s">
        <v>115</v>
      </c>
      <c r="J287" s="134">
        <v>8315890410</v>
      </c>
      <c r="K287" s="134">
        <v>5000000000</v>
      </c>
      <c r="L287" s="134">
        <v>5199693669.8699999</v>
      </c>
      <c r="M287" s="8">
        <v>8315890410</v>
      </c>
      <c r="N287" s="135">
        <v>62.53</v>
      </c>
      <c r="O287" s="136" t="s">
        <v>6</v>
      </c>
      <c r="P287" s="6"/>
    </row>
    <row r="288" spans="1:16" ht="26.1" customHeight="1" x14ac:dyDescent="0.3">
      <c r="A288" s="6"/>
      <c r="B288" s="7" t="s">
        <v>159</v>
      </c>
      <c r="C288" s="1" t="s">
        <v>160</v>
      </c>
      <c r="D288" s="101"/>
      <c r="E288" s="1" t="s">
        <v>275</v>
      </c>
      <c r="F288" s="1" t="s">
        <v>114</v>
      </c>
      <c r="G288" s="1" t="s">
        <v>450</v>
      </c>
      <c r="H288" s="1" t="s">
        <v>161</v>
      </c>
      <c r="I288" s="1" t="s">
        <v>115</v>
      </c>
      <c r="J288" s="134">
        <v>2710980278</v>
      </c>
      <c r="K288" s="134">
        <v>1659697259</v>
      </c>
      <c r="L288" s="134">
        <v>1695323928.96</v>
      </c>
      <c r="M288" s="8">
        <v>2710980278</v>
      </c>
      <c r="N288" s="135">
        <v>62.54</v>
      </c>
      <c r="O288" s="136" t="s">
        <v>6</v>
      </c>
      <c r="P288" s="6"/>
    </row>
    <row r="289" spans="1:16" ht="26.1" customHeight="1" x14ac:dyDescent="0.3">
      <c r="A289" s="6"/>
      <c r="B289" s="7" t="s">
        <v>159</v>
      </c>
      <c r="C289" s="1" t="s">
        <v>160</v>
      </c>
      <c r="D289" s="101"/>
      <c r="E289" s="1" t="s">
        <v>275</v>
      </c>
      <c r="F289" s="1" t="s">
        <v>114</v>
      </c>
      <c r="G289" s="1" t="s">
        <v>451</v>
      </c>
      <c r="H289" s="1" t="s">
        <v>162</v>
      </c>
      <c r="I289" s="1" t="s">
        <v>115</v>
      </c>
      <c r="J289" s="134">
        <v>4616383560</v>
      </c>
      <c r="K289" s="134">
        <v>3415726026</v>
      </c>
      <c r="L289" s="134">
        <v>3395830231.8099999</v>
      </c>
      <c r="M289" s="8">
        <v>4616383560</v>
      </c>
      <c r="N289" s="135">
        <v>73.56</v>
      </c>
      <c r="O289" s="136" t="s">
        <v>6</v>
      </c>
      <c r="P289" s="6"/>
    </row>
    <row r="290" spans="1:16" ht="26.1" customHeight="1" x14ac:dyDescent="0.3">
      <c r="A290" s="6"/>
      <c r="B290" s="7" t="s">
        <v>159</v>
      </c>
      <c r="C290" s="1" t="s">
        <v>160</v>
      </c>
      <c r="D290" s="101"/>
      <c r="E290" s="1" t="s">
        <v>275</v>
      </c>
      <c r="F290" s="1" t="s">
        <v>114</v>
      </c>
      <c r="G290" s="1" t="s">
        <v>452</v>
      </c>
      <c r="H290" s="1" t="s">
        <v>163</v>
      </c>
      <c r="I290" s="1" t="s">
        <v>115</v>
      </c>
      <c r="J290" s="134">
        <v>3755780819</v>
      </c>
      <c r="K290" s="134">
        <v>2004821915</v>
      </c>
      <c r="L290" s="134">
        <v>2004198416.3299999</v>
      </c>
      <c r="M290" s="8">
        <v>3755780819</v>
      </c>
      <c r="N290" s="135">
        <v>53.36</v>
      </c>
      <c r="O290" s="136" t="s">
        <v>6</v>
      </c>
      <c r="P290" s="6"/>
    </row>
    <row r="291" spans="1:16" ht="26.1" customHeight="1" x14ac:dyDescent="0.3">
      <c r="A291" s="6"/>
      <c r="B291" s="7" t="s">
        <v>159</v>
      </c>
      <c r="C291" s="1" t="s">
        <v>160</v>
      </c>
      <c r="D291" s="101"/>
      <c r="E291" s="1" t="s">
        <v>275</v>
      </c>
      <c r="F291" s="1" t="s">
        <v>114</v>
      </c>
      <c r="G291" s="1" t="s">
        <v>453</v>
      </c>
      <c r="H291" s="1" t="s">
        <v>163</v>
      </c>
      <c r="I291" s="1" t="s">
        <v>115</v>
      </c>
      <c r="J291" s="134">
        <v>3755780819</v>
      </c>
      <c r="K291" s="134">
        <v>2013260275</v>
      </c>
      <c r="L291" s="134">
        <v>2004259852.9300001</v>
      </c>
      <c r="M291" s="8">
        <v>3755780819</v>
      </c>
      <c r="N291" s="135">
        <v>53.36</v>
      </c>
      <c r="O291" s="136" t="s">
        <v>6</v>
      </c>
      <c r="P291" s="6"/>
    </row>
    <row r="292" spans="1:16" ht="26.1" customHeight="1" x14ac:dyDescent="0.3">
      <c r="A292" s="6"/>
      <c r="B292" s="7" t="s">
        <v>159</v>
      </c>
      <c r="C292" s="1" t="s">
        <v>160</v>
      </c>
      <c r="D292" s="101"/>
      <c r="E292" s="1" t="s">
        <v>275</v>
      </c>
      <c r="F292" s="1" t="s">
        <v>114</v>
      </c>
      <c r="G292" s="1" t="s">
        <v>454</v>
      </c>
      <c r="H292" s="1" t="s">
        <v>164</v>
      </c>
      <c r="I292" s="1" t="s">
        <v>115</v>
      </c>
      <c r="J292" s="134">
        <v>10188493148</v>
      </c>
      <c r="K292" s="134">
        <v>6036164383</v>
      </c>
      <c r="L292" s="134">
        <v>6103426149.3199997</v>
      </c>
      <c r="M292" s="8">
        <v>10188493148</v>
      </c>
      <c r="N292" s="135">
        <v>59.91</v>
      </c>
      <c r="O292" s="136" t="s">
        <v>6</v>
      </c>
      <c r="P292" s="6"/>
    </row>
    <row r="293" spans="1:16" ht="26.1" customHeight="1" x14ac:dyDescent="0.3">
      <c r="A293" s="6"/>
      <c r="B293" s="7" t="s">
        <v>119</v>
      </c>
      <c r="C293" s="1" t="s">
        <v>160</v>
      </c>
      <c r="D293" s="101"/>
      <c r="E293" s="1" t="s">
        <v>275</v>
      </c>
      <c r="F293" s="1" t="s">
        <v>114</v>
      </c>
      <c r="G293" s="1" t="s">
        <v>456</v>
      </c>
      <c r="H293" s="1" t="s">
        <v>165</v>
      </c>
      <c r="I293" s="1" t="s">
        <v>115</v>
      </c>
      <c r="J293" s="134">
        <v>193830136</v>
      </c>
      <c r="K293" s="134">
        <v>163084736</v>
      </c>
      <c r="L293" s="134">
        <v>163916989.13</v>
      </c>
      <c r="M293" s="8">
        <v>193830136</v>
      </c>
      <c r="N293" s="135">
        <v>84.57</v>
      </c>
      <c r="O293" s="136" t="s">
        <v>6</v>
      </c>
      <c r="P293" s="6"/>
    </row>
    <row r="294" spans="1:16" ht="26.1" customHeight="1" x14ac:dyDescent="0.3">
      <c r="A294" s="6"/>
      <c r="B294" s="7" t="s">
        <v>159</v>
      </c>
      <c r="C294" s="1" t="s">
        <v>160</v>
      </c>
      <c r="D294" s="101"/>
      <c r="E294" s="1" t="s">
        <v>275</v>
      </c>
      <c r="F294" s="1" t="s">
        <v>114</v>
      </c>
      <c r="G294" s="1" t="s">
        <v>457</v>
      </c>
      <c r="H294" s="1" t="s">
        <v>166</v>
      </c>
      <c r="I294" s="1" t="s">
        <v>115</v>
      </c>
      <c r="J294" s="134">
        <v>24424109576</v>
      </c>
      <c r="K294" s="134">
        <v>15000000001</v>
      </c>
      <c r="L294" s="134">
        <v>15025626080.4</v>
      </c>
      <c r="M294" s="8">
        <v>24424109576</v>
      </c>
      <c r="N294" s="135">
        <v>61.52</v>
      </c>
      <c r="O294" s="136" t="s">
        <v>6</v>
      </c>
      <c r="P294" s="6"/>
    </row>
    <row r="295" spans="1:16" ht="26.1" customHeight="1" x14ac:dyDescent="0.3">
      <c r="A295" s="6"/>
      <c r="B295" s="7" t="s">
        <v>159</v>
      </c>
      <c r="C295" s="1" t="s">
        <v>160</v>
      </c>
      <c r="D295" s="101"/>
      <c r="E295" s="1" t="s">
        <v>275</v>
      </c>
      <c r="F295" s="1" t="s">
        <v>114</v>
      </c>
      <c r="G295" s="1" t="s">
        <v>458</v>
      </c>
      <c r="H295" s="1" t="s">
        <v>167</v>
      </c>
      <c r="I295" s="1" t="s">
        <v>115</v>
      </c>
      <c r="J295" s="134">
        <v>24331616448</v>
      </c>
      <c r="K295" s="134">
        <v>13999999997</v>
      </c>
      <c r="L295" s="134">
        <v>14024575119.440001</v>
      </c>
      <c r="M295" s="8">
        <v>24331616448</v>
      </c>
      <c r="N295" s="135">
        <v>57.64</v>
      </c>
      <c r="O295" s="136" t="s">
        <v>6</v>
      </c>
      <c r="P295" s="6"/>
    </row>
    <row r="296" spans="1:16" ht="26.1" customHeight="1" x14ac:dyDescent="0.3">
      <c r="A296" s="6"/>
      <c r="B296" s="7" t="s">
        <v>119</v>
      </c>
      <c r="C296" s="1" t="s">
        <v>160</v>
      </c>
      <c r="D296" s="101"/>
      <c r="E296" s="1" t="s">
        <v>275</v>
      </c>
      <c r="F296" s="1" t="s">
        <v>114</v>
      </c>
      <c r="G296" s="1" t="s">
        <v>473</v>
      </c>
      <c r="H296" s="1" t="s">
        <v>280</v>
      </c>
      <c r="I296" s="1" t="s">
        <v>115</v>
      </c>
      <c r="J296" s="134">
        <v>240328768</v>
      </c>
      <c r="K296" s="134">
        <v>207232826</v>
      </c>
      <c r="L296" s="134">
        <v>215953744.30000001</v>
      </c>
      <c r="M296" s="8">
        <v>240328768</v>
      </c>
      <c r="N296" s="135">
        <v>89.86</v>
      </c>
      <c r="O296" s="136" t="s">
        <v>6</v>
      </c>
      <c r="P296" s="6"/>
    </row>
    <row r="297" spans="1:16" ht="26.1" customHeight="1" x14ac:dyDescent="0.3">
      <c r="A297" s="6"/>
      <c r="B297" s="7" t="s">
        <v>159</v>
      </c>
      <c r="C297" s="1" t="s">
        <v>160</v>
      </c>
      <c r="D297" s="101"/>
      <c r="E297" s="1" t="s">
        <v>275</v>
      </c>
      <c r="F297" s="1" t="s">
        <v>114</v>
      </c>
      <c r="G297" s="1" t="s">
        <v>792</v>
      </c>
      <c r="H297" s="1" t="s">
        <v>162</v>
      </c>
      <c r="I297" s="1" t="s">
        <v>115</v>
      </c>
      <c r="J297" s="134">
        <v>123934246</v>
      </c>
      <c r="K297" s="134">
        <v>101424659</v>
      </c>
      <c r="L297" s="134">
        <v>102913556.62</v>
      </c>
      <c r="M297" s="8">
        <v>123934246</v>
      </c>
      <c r="N297" s="135">
        <v>83.04</v>
      </c>
      <c r="O297" s="136" t="s">
        <v>6</v>
      </c>
      <c r="P297" s="6"/>
    </row>
    <row r="298" spans="1:16" ht="26.1" customHeight="1" x14ac:dyDescent="0.3">
      <c r="A298" s="6"/>
      <c r="B298" s="7" t="s">
        <v>159</v>
      </c>
      <c r="C298" s="1" t="s">
        <v>160</v>
      </c>
      <c r="D298" s="101"/>
      <c r="E298" s="1" t="s">
        <v>275</v>
      </c>
      <c r="F298" s="1" t="s">
        <v>114</v>
      </c>
      <c r="G298" s="1" t="s">
        <v>793</v>
      </c>
      <c r="H298" s="1" t="s">
        <v>161</v>
      </c>
      <c r="I298" s="1" t="s">
        <v>115</v>
      </c>
      <c r="J298" s="134">
        <v>151685480</v>
      </c>
      <c r="K298" s="134">
        <v>115306456</v>
      </c>
      <c r="L298" s="134">
        <v>116808177.2</v>
      </c>
      <c r="M298" s="8">
        <v>151685480</v>
      </c>
      <c r="N298" s="135">
        <v>77.010000000000005</v>
      </c>
      <c r="O298" s="136" t="s">
        <v>6</v>
      </c>
      <c r="P298" s="6"/>
    </row>
    <row r="299" spans="1:16" ht="26.1" customHeight="1" x14ac:dyDescent="0.3">
      <c r="A299" s="6"/>
      <c r="B299" s="7" t="s">
        <v>113</v>
      </c>
      <c r="C299" s="1" t="s">
        <v>485</v>
      </c>
      <c r="D299" s="101"/>
      <c r="E299" s="1" t="s">
        <v>275</v>
      </c>
      <c r="F299" s="1" t="s">
        <v>114</v>
      </c>
      <c r="G299" s="1" t="s">
        <v>488</v>
      </c>
      <c r="H299" s="1" t="s">
        <v>169</v>
      </c>
      <c r="I299" s="1" t="s">
        <v>115</v>
      </c>
      <c r="J299" s="134">
        <v>5188187670</v>
      </c>
      <c r="K299" s="134">
        <v>3305763700</v>
      </c>
      <c r="L299" s="134">
        <v>3394421978.5300002</v>
      </c>
      <c r="M299" s="8">
        <v>5188187670</v>
      </c>
      <c r="N299" s="135">
        <v>65.430000000000007</v>
      </c>
      <c r="O299" s="136" t="s">
        <v>6</v>
      </c>
      <c r="P299" s="6"/>
    </row>
    <row r="300" spans="1:16" ht="26.1" customHeight="1" x14ac:dyDescent="0.3">
      <c r="A300" s="6"/>
      <c r="B300" s="7" t="s">
        <v>113</v>
      </c>
      <c r="C300" s="1" t="s">
        <v>485</v>
      </c>
      <c r="D300" s="101"/>
      <c r="E300" s="1" t="s">
        <v>275</v>
      </c>
      <c r="F300" s="1" t="s">
        <v>114</v>
      </c>
      <c r="G300" s="1" t="s">
        <v>489</v>
      </c>
      <c r="H300" s="1" t="s">
        <v>171</v>
      </c>
      <c r="I300" s="1" t="s">
        <v>115</v>
      </c>
      <c r="J300" s="134">
        <v>11510352</v>
      </c>
      <c r="K300" s="134">
        <v>8118137</v>
      </c>
      <c r="L300" s="134">
        <v>8067182.4500000002</v>
      </c>
      <c r="M300" s="8">
        <v>11510352</v>
      </c>
      <c r="N300" s="135">
        <v>70.09</v>
      </c>
      <c r="O300" s="136" t="s">
        <v>6</v>
      </c>
      <c r="P300" s="6"/>
    </row>
    <row r="301" spans="1:16" ht="26.1" customHeight="1" x14ac:dyDescent="0.3">
      <c r="A301" s="6"/>
      <c r="B301" s="7" t="s">
        <v>113</v>
      </c>
      <c r="C301" s="1" t="s">
        <v>485</v>
      </c>
      <c r="D301" s="101"/>
      <c r="E301" s="1" t="s">
        <v>275</v>
      </c>
      <c r="F301" s="1" t="s">
        <v>114</v>
      </c>
      <c r="G301" s="1" t="s">
        <v>490</v>
      </c>
      <c r="H301" s="1" t="s">
        <v>169</v>
      </c>
      <c r="I301" s="1" t="s">
        <v>115</v>
      </c>
      <c r="J301" s="134">
        <v>4716534252</v>
      </c>
      <c r="K301" s="134">
        <v>3027246575</v>
      </c>
      <c r="L301" s="134">
        <v>3085957804.9000001</v>
      </c>
      <c r="M301" s="8">
        <v>4716534252</v>
      </c>
      <c r="N301" s="135">
        <v>65.430000000000007</v>
      </c>
      <c r="O301" s="136" t="s">
        <v>6</v>
      </c>
      <c r="P301" s="6"/>
    </row>
    <row r="302" spans="1:16" ht="26.1" customHeight="1" x14ac:dyDescent="0.3">
      <c r="A302" s="6"/>
      <c r="B302" s="7" t="s">
        <v>113</v>
      </c>
      <c r="C302" s="1" t="s">
        <v>485</v>
      </c>
      <c r="D302" s="101"/>
      <c r="E302" s="1" t="s">
        <v>275</v>
      </c>
      <c r="F302" s="1" t="s">
        <v>114</v>
      </c>
      <c r="G302" s="1" t="s">
        <v>492</v>
      </c>
      <c r="H302" s="1" t="s">
        <v>171</v>
      </c>
      <c r="I302" s="1" t="s">
        <v>115</v>
      </c>
      <c r="J302" s="134">
        <v>22581925</v>
      </c>
      <c r="K302" s="134">
        <v>16144658</v>
      </c>
      <c r="L302" s="134">
        <v>16134322.529999999</v>
      </c>
      <c r="M302" s="8">
        <v>22581925</v>
      </c>
      <c r="N302" s="135">
        <v>71.45</v>
      </c>
      <c r="O302" s="136" t="s">
        <v>6</v>
      </c>
      <c r="P302" s="6"/>
    </row>
    <row r="303" spans="1:16" ht="26.1" customHeight="1" x14ac:dyDescent="0.3">
      <c r="A303" s="6"/>
      <c r="B303" s="7" t="s">
        <v>113</v>
      </c>
      <c r="C303" s="1" t="s">
        <v>485</v>
      </c>
      <c r="D303" s="101"/>
      <c r="E303" s="1" t="s">
        <v>275</v>
      </c>
      <c r="F303" s="1" t="s">
        <v>114</v>
      </c>
      <c r="G303" s="1" t="s">
        <v>494</v>
      </c>
      <c r="H303" s="1" t="s">
        <v>169</v>
      </c>
      <c r="I303" s="1" t="s">
        <v>115</v>
      </c>
      <c r="J303" s="134">
        <v>73938736</v>
      </c>
      <c r="K303" s="134">
        <v>49123394</v>
      </c>
      <c r="L303" s="134">
        <v>49375373.600000001</v>
      </c>
      <c r="M303" s="8">
        <v>73938736</v>
      </c>
      <c r="N303" s="135">
        <v>66.78</v>
      </c>
      <c r="O303" s="136" t="s">
        <v>6</v>
      </c>
      <c r="P303" s="6"/>
    </row>
    <row r="304" spans="1:16" ht="26.1" customHeight="1" x14ac:dyDescent="0.3">
      <c r="A304" s="6"/>
      <c r="B304" s="7" t="s">
        <v>113</v>
      </c>
      <c r="C304" s="1" t="s">
        <v>485</v>
      </c>
      <c r="D304" s="101"/>
      <c r="E304" s="1" t="s">
        <v>275</v>
      </c>
      <c r="F304" s="1" t="s">
        <v>114</v>
      </c>
      <c r="G304" s="1" t="s">
        <v>497</v>
      </c>
      <c r="H304" s="1" t="s">
        <v>172</v>
      </c>
      <c r="I304" s="1" t="s">
        <v>115</v>
      </c>
      <c r="J304" s="134">
        <v>1322239731</v>
      </c>
      <c r="K304" s="134">
        <v>1004828765</v>
      </c>
      <c r="L304" s="134">
        <v>1004474692.49</v>
      </c>
      <c r="M304" s="8">
        <v>1322239731</v>
      </c>
      <c r="N304" s="135">
        <v>75.97</v>
      </c>
      <c r="O304" s="136" t="s">
        <v>170</v>
      </c>
      <c r="P304" s="6"/>
    </row>
    <row r="305" spans="1:16" ht="26.1" customHeight="1" x14ac:dyDescent="0.3">
      <c r="A305" s="6"/>
      <c r="B305" s="7" t="s">
        <v>113</v>
      </c>
      <c r="C305" s="1" t="s">
        <v>485</v>
      </c>
      <c r="D305" s="101"/>
      <c r="E305" s="1" t="s">
        <v>275</v>
      </c>
      <c r="F305" s="1" t="s">
        <v>114</v>
      </c>
      <c r="G305" s="1" t="s">
        <v>498</v>
      </c>
      <c r="H305" s="1" t="s">
        <v>172</v>
      </c>
      <c r="I305" s="1" t="s">
        <v>115</v>
      </c>
      <c r="J305" s="134">
        <v>1322239731</v>
      </c>
      <c r="K305" s="134">
        <v>1004828765</v>
      </c>
      <c r="L305" s="134">
        <v>1004474692.49</v>
      </c>
      <c r="M305" s="8">
        <v>1322239731</v>
      </c>
      <c r="N305" s="135">
        <v>75.97</v>
      </c>
      <c r="O305" s="136" t="s">
        <v>6</v>
      </c>
      <c r="P305" s="6"/>
    </row>
    <row r="306" spans="1:16" ht="26.1" customHeight="1" x14ac:dyDescent="0.3">
      <c r="A306" s="6"/>
      <c r="B306" s="7" t="s">
        <v>113</v>
      </c>
      <c r="C306" s="1" t="s">
        <v>485</v>
      </c>
      <c r="D306" s="101"/>
      <c r="E306" s="1" t="s">
        <v>275</v>
      </c>
      <c r="F306" s="1" t="s">
        <v>114</v>
      </c>
      <c r="G306" s="1" t="s">
        <v>499</v>
      </c>
      <c r="H306" s="1" t="s">
        <v>172</v>
      </c>
      <c r="I306" s="1" t="s">
        <v>115</v>
      </c>
      <c r="J306" s="134">
        <v>1322239731</v>
      </c>
      <c r="K306" s="134">
        <v>1004828765</v>
      </c>
      <c r="L306" s="134">
        <v>1004474692.49</v>
      </c>
      <c r="M306" s="8">
        <v>1322239731</v>
      </c>
      <c r="N306" s="135">
        <v>75.97</v>
      </c>
      <c r="O306" s="136" t="s">
        <v>6</v>
      </c>
      <c r="P306" s="6"/>
    </row>
    <row r="307" spans="1:16" ht="26.1" customHeight="1" x14ac:dyDescent="0.3">
      <c r="A307" s="6"/>
      <c r="B307" s="7" t="s">
        <v>113</v>
      </c>
      <c r="C307" s="1" t="s">
        <v>485</v>
      </c>
      <c r="D307" s="101"/>
      <c r="E307" s="1" t="s">
        <v>275</v>
      </c>
      <c r="F307" s="1" t="s">
        <v>114</v>
      </c>
      <c r="G307" s="1" t="s">
        <v>500</v>
      </c>
      <c r="H307" s="1" t="s">
        <v>172</v>
      </c>
      <c r="I307" s="1" t="s">
        <v>115</v>
      </c>
      <c r="J307" s="134">
        <v>1322239731</v>
      </c>
      <c r="K307" s="134">
        <v>1004828765</v>
      </c>
      <c r="L307" s="134">
        <v>1004474692.49</v>
      </c>
      <c r="M307" s="8">
        <v>1322239731</v>
      </c>
      <c r="N307" s="135">
        <v>75.97</v>
      </c>
      <c r="O307" s="136" t="s">
        <v>6</v>
      </c>
      <c r="P307" s="6"/>
    </row>
    <row r="308" spans="1:16" ht="26.1" customHeight="1" x14ac:dyDescent="0.3">
      <c r="A308" s="6"/>
      <c r="B308" s="7" t="s">
        <v>113</v>
      </c>
      <c r="C308" s="1" t="s">
        <v>485</v>
      </c>
      <c r="D308" s="101"/>
      <c r="E308" s="1" t="s">
        <v>275</v>
      </c>
      <c r="F308" s="1" t="s">
        <v>114</v>
      </c>
      <c r="G308" s="1" t="s">
        <v>501</v>
      </c>
      <c r="H308" s="1" t="s">
        <v>172</v>
      </c>
      <c r="I308" s="1" t="s">
        <v>115</v>
      </c>
      <c r="J308" s="134">
        <v>1322239731</v>
      </c>
      <c r="K308" s="134">
        <v>1004828765</v>
      </c>
      <c r="L308" s="134">
        <v>1004474692.49</v>
      </c>
      <c r="M308" s="8">
        <v>1322239731</v>
      </c>
      <c r="N308" s="135">
        <v>75.97</v>
      </c>
      <c r="O308" s="136" t="s">
        <v>6</v>
      </c>
      <c r="P308" s="6"/>
    </row>
    <row r="309" spans="1:16" ht="26.1" customHeight="1" x14ac:dyDescent="0.3">
      <c r="A309" s="6"/>
      <c r="B309" s="7" t="s">
        <v>113</v>
      </c>
      <c r="C309" s="1" t="s">
        <v>485</v>
      </c>
      <c r="D309" s="101"/>
      <c r="E309" s="1" t="s">
        <v>275</v>
      </c>
      <c r="F309" s="1" t="s">
        <v>114</v>
      </c>
      <c r="G309" s="1" t="s">
        <v>502</v>
      </c>
      <c r="H309" s="1" t="s">
        <v>172</v>
      </c>
      <c r="I309" s="1" t="s">
        <v>115</v>
      </c>
      <c r="J309" s="134">
        <v>1322239731</v>
      </c>
      <c r="K309" s="134">
        <v>1004828765</v>
      </c>
      <c r="L309" s="134">
        <v>1004474692.49</v>
      </c>
      <c r="M309" s="8">
        <v>1322239731</v>
      </c>
      <c r="N309" s="135">
        <v>75.97</v>
      </c>
      <c r="O309" s="136" t="s">
        <v>6</v>
      </c>
      <c r="P309" s="6"/>
    </row>
    <row r="310" spans="1:16" ht="26.1" customHeight="1" x14ac:dyDescent="0.3">
      <c r="A310" s="6"/>
      <c r="B310" s="7" t="s">
        <v>113</v>
      </c>
      <c r="C310" s="1" t="s">
        <v>485</v>
      </c>
      <c r="D310" s="101"/>
      <c r="E310" s="1" t="s">
        <v>275</v>
      </c>
      <c r="F310" s="1" t="s">
        <v>114</v>
      </c>
      <c r="G310" s="1" t="s">
        <v>503</v>
      </c>
      <c r="H310" s="1" t="s">
        <v>171</v>
      </c>
      <c r="I310" s="1" t="s">
        <v>115</v>
      </c>
      <c r="J310" s="134">
        <v>1356520554</v>
      </c>
      <c r="K310" s="134">
        <v>1012958905</v>
      </c>
      <c r="L310" s="134">
        <v>1008405377.9400001</v>
      </c>
      <c r="M310" s="8">
        <v>1356520554</v>
      </c>
      <c r="N310" s="135">
        <v>74.34</v>
      </c>
      <c r="O310" s="136" t="s">
        <v>6</v>
      </c>
      <c r="P310" s="6"/>
    </row>
    <row r="311" spans="1:16" ht="26.1" customHeight="1" x14ac:dyDescent="0.3">
      <c r="A311" s="6"/>
      <c r="B311" s="7" t="s">
        <v>113</v>
      </c>
      <c r="C311" s="1" t="s">
        <v>485</v>
      </c>
      <c r="D311" s="101"/>
      <c r="E311" s="1" t="s">
        <v>275</v>
      </c>
      <c r="F311" s="1" t="s">
        <v>114</v>
      </c>
      <c r="G311" s="1" t="s">
        <v>504</v>
      </c>
      <c r="H311" s="1" t="s">
        <v>171</v>
      </c>
      <c r="I311" s="1" t="s">
        <v>115</v>
      </c>
      <c r="J311" s="134">
        <v>1356520554</v>
      </c>
      <c r="K311" s="134">
        <v>1012958905</v>
      </c>
      <c r="L311" s="134">
        <v>1008405377.9400001</v>
      </c>
      <c r="M311" s="8">
        <v>1356520554</v>
      </c>
      <c r="N311" s="135">
        <v>74.34</v>
      </c>
      <c r="O311" s="136" t="s">
        <v>6</v>
      </c>
      <c r="P311" s="6"/>
    </row>
    <row r="312" spans="1:16" ht="26.1" customHeight="1" x14ac:dyDescent="0.3">
      <c r="A312" s="6"/>
      <c r="B312" s="7" t="s">
        <v>113</v>
      </c>
      <c r="C312" s="1" t="s">
        <v>485</v>
      </c>
      <c r="D312" s="101"/>
      <c r="E312" s="1" t="s">
        <v>275</v>
      </c>
      <c r="F312" s="1" t="s">
        <v>114</v>
      </c>
      <c r="G312" s="1" t="s">
        <v>505</v>
      </c>
      <c r="H312" s="1" t="s">
        <v>171</v>
      </c>
      <c r="I312" s="1" t="s">
        <v>115</v>
      </c>
      <c r="J312" s="134">
        <v>1356520554</v>
      </c>
      <c r="K312" s="134">
        <v>1012958905</v>
      </c>
      <c r="L312" s="134">
        <v>1008405377.9400001</v>
      </c>
      <c r="M312" s="8">
        <v>1356520554</v>
      </c>
      <c r="N312" s="135">
        <v>74.34</v>
      </c>
      <c r="O312" s="136" t="s">
        <v>6</v>
      </c>
      <c r="P312" s="6"/>
    </row>
    <row r="313" spans="1:16" ht="26.1" customHeight="1" x14ac:dyDescent="0.3">
      <c r="A313" s="6"/>
      <c r="B313" s="7" t="s">
        <v>113</v>
      </c>
      <c r="C313" s="1" t="s">
        <v>485</v>
      </c>
      <c r="D313" s="101"/>
      <c r="E313" s="1" t="s">
        <v>275</v>
      </c>
      <c r="F313" s="1" t="s">
        <v>114</v>
      </c>
      <c r="G313" s="1" t="s">
        <v>506</v>
      </c>
      <c r="H313" s="1" t="s">
        <v>171</v>
      </c>
      <c r="I313" s="1" t="s">
        <v>115</v>
      </c>
      <c r="J313" s="134">
        <v>1356520554</v>
      </c>
      <c r="K313" s="134">
        <v>1012958905</v>
      </c>
      <c r="L313" s="134">
        <v>1008405377.9400001</v>
      </c>
      <c r="M313" s="8">
        <v>1356520554</v>
      </c>
      <c r="N313" s="135">
        <v>74.34</v>
      </c>
      <c r="O313" s="136" t="s">
        <v>6</v>
      </c>
      <c r="P313" s="6"/>
    </row>
    <row r="314" spans="1:16" ht="26.1" customHeight="1" x14ac:dyDescent="0.3">
      <c r="A314" s="6"/>
      <c r="B314" s="7" t="s">
        <v>113</v>
      </c>
      <c r="C314" s="1" t="s">
        <v>485</v>
      </c>
      <c r="D314" s="101"/>
      <c r="E314" s="1" t="s">
        <v>275</v>
      </c>
      <c r="F314" s="1" t="s">
        <v>114</v>
      </c>
      <c r="G314" s="1" t="s">
        <v>507</v>
      </c>
      <c r="H314" s="1" t="s">
        <v>171</v>
      </c>
      <c r="I314" s="1" t="s">
        <v>115</v>
      </c>
      <c r="J314" s="134">
        <v>1356520554</v>
      </c>
      <c r="K314" s="134">
        <v>1012958905</v>
      </c>
      <c r="L314" s="134">
        <v>1008405377.9400001</v>
      </c>
      <c r="M314" s="8">
        <v>1356520554</v>
      </c>
      <c r="N314" s="135">
        <v>74.34</v>
      </c>
      <c r="O314" s="136" t="s">
        <v>6</v>
      </c>
      <c r="P314" s="6"/>
    </row>
    <row r="315" spans="1:16" ht="26.1" customHeight="1" x14ac:dyDescent="0.3">
      <c r="A315" s="6"/>
      <c r="B315" s="7" t="s">
        <v>113</v>
      </c>
      <c r="C315" s="1" t="s">
        <v>485</v>
      </c>
      <c r="D315" s="101"/>
      <c r="E315" s="1" t="s">
        <v>275</v>
      </c>
      <c r="F315" s="1" t="s">
        <v>114</v>
      </c>
      <c r="G315" s="1" t="s">
        <v>508</v>
      </c>
      <c r="H315" s="1" t="s">
        <v>171</v>
      </c>
      <c r="I315" s="1" t="s">
        <v>115</v>
      </c>
      <c r="J315" s="134">
        <v>1356520554</v>
      </c>
      <c r="K315" s="134">
        <v>1012958905</v>
      </c>
      <c r="L315" s="134">
        <v>1008405377.9400001</v>
      </c>
      <c r="M315" s="8">
        <v>1356520554</v>
      </c>
      <c r="N315" s="135">
        <v>74.34</v>
      </c>
      <c r="O315" s="136" t="s">
        <v>6</v>
      </c>
      <c r="P315" s="6"/>
    </row>
    <row r="316" spans="1:16" ht="26.1" customHeight="1" x14ac:dyDescent="0.3">
      <c r="A316" s="6"/>
      <c r="B316" s="7" t="s">
        <v>113</v>
      </c>
      <c r="C316" s="1" t="s">
        <v>485</v>
      </c>
      <c r="D316" s="101"/>
      <c r="E316" s="1" t="s">
        <v>275</v>
      </c>
      <c r="F316" s="1" t="s">
        <v>114</v>
      </c>
      <c r="G316" s="1" t="s">
        <v>509</v>
      </c>
      <c r="H316" s="1" t="s">
        <v>171</v>
      </c>
      <c r="I316" s="1" t="s">
        <v>115</v>
      </c>
      <c r="J316" s="134">
        <v>1356520554</v>
      </c>
      <c r="K316" s="134">
        <v>1012958905</v>
      </c>
      <c r="L316" s="134">
        <v>1008405377.9400001</v>
      </c>
      <c r="M316" s="8">
        <v>1356520554</v>
      </c>
      <c r="N316" s="135">
        <v>74.34</v>
      </c>
      <c r="O316" s="136" t="s">
        <v>6</v>
      </c>
      <c r="P316" s="6"/>
    </row>
    <row r="317" spans="1:16" ht="26.1" customHeight="1" x14ac:dyDescent="0.3">
      <c r="A317" s="6"/>
      <c r="B317" s="7" t="s">
        <v>113</v>
      </c>
      <c r="C317" s="1" t="s">
        <v>485</v>
      </c>
      <c r="D317" s="101"/>
      <c r="E317" s="1" t="s">
        <v>275</v>
      </c>
      <c r="F317" s="1" t="s">
        <v>114</v>
      </c>
      <c r="G317" s="1" t="s">
        <v>510</v>
      </c>
      <c r="H317" s="1" t="s">
        <v>171</v>
      </c>
      <c r="I317" s="1" t="s">
        <v>115</v>
      </c>
      <c r="J317" s="134">
        <v>1356520554</v>
      </c>
      <c r="K317" s="134">
        <v>1012958905</v>
      </c>
      <c r="L317" s="134">
        <v>1008405377.9400001</v>
      </c>
      <c r="M317" s="8">
        <v>1356520554</v>
      </c>
      <c r="N317" s="135">
        <v>74.34</v>
      </c>
      <c r="O317" s="136" t="s">
        <v>6</v>
      </c>
      <c r="P317" s="6"/>
    </row>
    <row r="318" spans="1:16" ht="26.1" customHeight="1" x14ac:dyDescent="0.3">
      <c r="A318" s="6"/>
      <c r="B318" s="7" t="s">
        <v>113</v>
      </c>
      <c r="C318" s="1" t="s">
        <v>485</v>
      </c>
      <c r="D318" s="101"/>
      <c r="E318" s="1" t="s">
        <v>275</v>
      </c>
      <c r="F318" s="1" t="s">
        <v>114</v>
      </c>
      <c r="G318" s="1" t="s">
        <v>511</v>
      </c>
      <c r="H318" s="1" t="s">
        <v>171</v>
      </c>
      <c r="I318" s="1" t="s">
        <v>115</v>
      </c>
      <c r="J318" s="134">
        <v>1356520554</v>
      </c>
      <c r="K318" s="134">
        <v>1012958905</v>
      </c>
      <c r="L318" s="134">
        <v>1008405377.9400001</v>
      </c>
      <c r="M318" s="8">
        <v>1356520554</v>
      </c>
      <c r="N318" s="135">
        <v>74.34</v>
      </c>
      <c r="O318" s="136" t="s">
        <v>6</v>
      </c>
      <c r="P318" s="6"/>
    </row>
    <row r="319" spans="1:16" ht="26.1" customHeight="1" x14ac:dyDescent="0.3">
      <c r="A319" s="6"/>
      <c r="B319" s="7" t="s">
        <v>113</v>
      </c>
      <c r="C319" s="1" t="s">
        <v>485</v>
      </c>
      <c r="D319" s="101"/>
      <c r="E319" s="1" t="s">
        <v>275</v>
      </c>
      <c r="F319" s="1" t="s">
        <v>114</v>
      </c>
      <c r="G319" s="1" t="s">
        <v>512</v>
      </c>
      <c r="H319" s="1" t="s">
        <v>171</v>
      </c>
      <c r="I319" s="1" t="s">
        <v>115</v>
      </c>
      <c r="J319" s="134">
        <v>1329095896</v>
      </c>
      <c r="K319" s="134">
        <v>1004219180</v>
      </c>
      <c r="L319" s="134">
        <v>1008384535.1799999</v>
      </c>
      <c r="M319" s="8">
        <v>1329095896</v>
      </c>
      <c r="N319" s="135">
        <v>75.87</v>
      </c>
      <c r="O319" s="136" t="s">
        <v>6</v>
      </c>
      <c r="P319" s="6"/>
    </row>
    <row r="320" spans="1:16" ht="26.1" customHeight="1" x14ac:dyDescent="0.3">
      <c r="A320" s="6"/>
      <c r="B320" s="7" t="s">
        <v>113</v>
      </c>
      <c r="C320" s="1" t="s">
        <v>485</v>
      </c>
      <c r="D320" s="101"/>
      <c r="E320" s="1" t="s">
        <v>275</v>
      </c>
      <c r="F320" s="1" t="s">
        <v>114</v>
      </c>
      <c r="G320" s="1" t="s">
        <v>513</v>
      </c>
      <c r="H320" s="1" t="s">
        <v>281</v>
      </c>
      <c r="I320" s="1" t="s">
        <v>115</v>
      </c>
      <c r="J320" s="134">
        <v>27180273968</v>
      </c>
      <c r="K320" s="134">
        <v>19999999999</v>
      </c>
      <c r="L320" s="134">
        <v>20224193161.009998</v>
      </c>
      <c r="M320" s="8">
        <v>27180273968</v>
      </c>
      <c r="N320" s="135">
        <v>74.41</v>
      </c>
      <c r="O320" s="136" t="s">
        <v>6</v>
      </c>
      <c r="P320" s="6"/>
    </row>
    <row r="321" spans="1:16" ht="26.1" customHeight="1" x14ac:dyDescent="0.3">
      <c r="A321" s="6"/>
      <c r="B321" s="7" t="s">
        <v>113</v>
      </c>
      <c r="C321" s="1" t="s">
        <v>485</v>
      </c>
      <c r="D321" s="101"/>
      <c r="E321" s="1" t="s">
        <v>275</v>
      </c>
      <c r="F321" s="1" t="s">
        <v>114</v>
      </c>
      <c r="G321" s="1" t="s">
        <v>794</v>
      </c>
      <c r="H321" s="1" t="s">
        <v>171</v>
      </c>
      <c r="I321" s="1" t="s">
        <v>115</v>
      </c>
      <c r="J321" s="134">
        <v>846086297</v>
      </c>
      <c r="K321" s="134">
        <v>658806515</v>
      </c>
      <c r="L321" s="134">
        <v>655463494.35000002</v>
      </c>
      <c r="M321" s="8">
        <v>846086297</v>
      </c>
      <c r="N321" s="135">
        <v>77.47</v>
      </c>
      <c r="O321" s="136" t="s">
        <v>6</v>
      </c>
      <c r="P321" s="6"/>
    </row>
    <row r="322" spans="1:16" ht="26.1" customHeight="1" x14ac:dyDescent="0.3">
      <c r="A322" s="6"/>
      <c r="B322" s="7" t="s">
        <v>113</v>
      </c>
      <c r="C322" s="1" t="s">
        <v>485</v>
      </c>
      <c r="D322" s="101"/>
      <c r="E322" s="1" t="s">
        <v>275</v>
      </c>
      <c r="F322" s="1" t="s">
        <v>114</v>
      </c>
      <c r="G322" s="1" t="s">
        <v>796</v>
      </c>
      <c r="H322" s="1" t="s">
        <v>895</v>
      </c>
      <c r="I322" s="1" t="s">
        <v>115</v>
      </c>
      <c r="J322" s="134">
        <v>774246580</v>
      </c>
      <c r="K322" s="134">
        <v>493705479</v>
      </c>
      <c r="L322" s="134">
        <v>505521858.63999999</v>
      </c>
      <c r="M322" s="8">
        <v>774246580</v>
      </c>
      <c r="N322" s="135">
        <v>65.290000000000006</v>
      </c>
      <c r="O322" s="136" t="s">
        <v>6</v>
      </c>
      <c r="P322" s="6"/>
    </row>
    <row r="323" spans="1:16" ht="26.1" customHeight="1" x14ac:dyDescent="0.3">
      <c r="A323" s="6"/>
      <c r="B323" s="7" t="s">
        <v>113</v>
      </c>
      <c r="C323" s="1" t="s">
        <v>485</v>
      </c>
      <c r="D323" s="101"/>
      <c r="E323" s="1" t="s">
        <v>275</v>
      </c>
      <c r="F323" s="1" t="s">
        <v>114</v>
      </c>
      <c r="G323" s="1" t="s">
        <v>797</v>
      </c>
      <c r="H323" s="1" t="s">
        <v>895</v>
      </c>
      <c r="I323" s="1" t="s">
        <v>115</v>
      </c>
      <c r="J323" s="134">
        <v>774246580</v>
      </c>
      <c r="K323" s="134">
        <v>493705479</v>
      </c>
      <c r="L323" s="134">
        <v>505521858.63999999</v>
      </c>
      <c r="M323" s="8">
        <v>774246580</v>
      </c>
      <c r="N323" s="135">
        <v>65.290000000000006</v>
      </c>
      <c r="O323" s="136" t="s">
        <v>6</v>
      </c>
      <c r="P323" s="6"/>
    </row>
    <row r="324" spans="1:16" ht="26.1" customHeight="1" x14ac:dyDescent="0.3">
      <c r="A324" s="6"/>
      <c r="B324" s="7" t="s">
        <v>113</v>
      </c>
      <c r="C324" s="1" t="s">
        <v>174</v>
      </c>
      <c r="D324" s="101"/>
      <c r="E324" s="1" t="s">
        <v>301</v>
      </c>
      <c r="F324" s="1" t="s">
        <v>114</v>
      </c>
      <c r="G324" s="1" t="s">
        <v>517</v>
      </c>
      <c r="H324" s="1" t="s">
        <v>282</v>
      </c>
      <c r="I324" s="1" t="s">
        <v>115</v>
      </c>
      <c r="J324" s="134">
        <v>1133378082</v>
      </c>
      <c r="K324" s="134">
        <v>1000000001</v>
      </c>
      <c r="L324" s="134">
        <v>1011643619.12</v>
      </c>
      <c r="M324" s="8">
        <v>1133378082</v>
      </c>
      <c r="N324" s="135">
        <v>89.26</v>
      </c>
      <c r="O324" s="136" t="s">
        <v>6</v>
      </c>
      <c r="P324" s="6"/>
    </row>
    <row r="325" spans="1:16" ht="26.1" customHeight="1" x14ac:dyDescent="0.3">
      <c r="A325" s="6"/>
      <c r="B325" s="7" t="s">
        <v>113</v>
      </c>
      <c r="C325" s="1" t="s">
        <v>174</v>
      </c>
      <c r="D325" s="101"/>
      <c r="E325" s="1" t="s">
        <v>301</v>
      </c>
      <c r="F325" s="1" t="s">
        <v>114</v>
      </c>
      <c r="G325" s="1" t="s">
        <v>518</v>
      </c>
      <c r="H325" s="1" t="s">
        <v>283</v>
      </c>
      <c r="I325" s="1" t="s">
        <v>115</v>
      </c>
      <c r="J325" s="134">
        <v>1181000002</v>
      </c>
      <c r="K325" s="134">
        <v>1000000001</v>
      </c>
      <c r="L325" s="134">
        <v>1011837581.85</v>
      </c>
      <c r="M325" s="8">
        <v>1181000002</v>
      </c>
      <c r="N325" s="135">
        <v>85.68</v>
      </c>
      <c r="O325" s="136" t="s">
        <v>6</v>
      </c>
      <c r="P325" s="6"/>
    </row>
    <row r="326" spans="1:16" ht="26.1" customHeight="1" x14ac:dyDescent="0.3">
      <c r="A326" s="6"/>
      <c r="B326" s="7" t="s">
        <v>113</v>
      </c>
      <c r="C326" s="1" t="s">
        <v>174</v>
      </c>
      <c r="D326" s="101"/>
      <c r="E326" s="1" t="s">
        <v>301</v>
      </c>
      <c r="F326" s="1" t="s">
        <v>114</v>
      </c>
      <c r="G326" s="1" t="s">
        <v>519</v>
      </c>
      <c r="H326" s="1" t="s">
        <v>284</v>
      </c>
      <c r="I326" s="1" t="s">
        <v>115</v>
      </c>
      <c r="J326" s="134">
        <v>2459747948</v>
      </c>
      <c r="K326" s="134">
        <v>1999999999</v>
      </c>
      <c r="L326" s="134">
        <v>2024066926.53</v>
      </c>
      <c r="M326" s="8">
        <v>2459747948</v>
      </c>
      <c r="N326" s="135">
        <v>82.29</v>
      </c>
      <c r="O326" s="136" t="s">
        <v>6</v>
      </c>
      <c r="P326" s="6"/>
    </row>
    <row r="327" spans="1:16" ht="26.1" customHeight="1" x14ac:dyDescent="0.3">
      <c r="A327" s="6"/>
      <c r="B327" s="7" t="s">
        <v>113</v>
      </c>
      <c r="C327" s="1" t="s">
        <v>174</v>
      </c>
      <c r="D327" s="101"/>
      <c r="E327" s="1" t="s">
        <v>301</v>
      </c>
      <c r="F327" s="1" t="s">
        <v>114</v>
      </c>
      <c r="G327" s="1" t="s">
        <v>520</v>
      </c>
      <c r="H327" s="1" t="s">
        <v>285</v>
      </c>
      <c r="I327" s="1" t="s">
        <v>115</v>
      </c>
      <c r="J327" s="134">
        <v>2664739726</v>
      </c>
      <c r="K327" s="134">
        <v>2000000000</v>
      </c>
      <c r="L327" s="134">
        <v>2024846871.6300001</v>
      </c>
      <c r="M327" s="8">
        <v>2664739726</v>
      </c>
      <c r="N327" s="135">
        <v>75.989999999999995</v>
      </c>
      <c r="O327" s="136" t="s">
        <v>6</v>
      </c>
      <c r="P327" s="6"/>
    </row>
    <row r="328" spans="1:16" ht="26.1" customHeight="1" x14ac:dyDescent="0.3">
      <c r="A328" s="6"/>
      <c r="B328" s="7" t="s">
        <v>113</v>
      </c>
      <c r="C328" s="1" t="s">
        <v>174</v>
      </c>
      <c r="D328" s="101"/>
      <c r="E328" s="1" t="s">
        <v>301</v>
      </c>
      <c r="F328" s="1" t="s">
        <v>114</v>
      </c>
      <c r="G328" s="1" t="s">
        <v>521</v>
      </c>
      <c r="H328" s="1" t="s">
        <v>286</v>
      </c>
      <c r="I328" s="1" t="s">
        <v>115</v>
      </c>
      <c r="J328" s="134">
        <v>2881194515</v>
      </c>
      <c r="K328" s="134">
        <v>2000000001</v>
      </c>
      <c r="L328" s="134">
        <v>2025628523.8499999</v>
      </c>
      <c r="M328" s="8">
        <v>2881194515</v>
      </c>
      <c r="N328" s="135">
        <v>70.31</v>
      </c>
      <c r="O328" s="136" t="s">
        <v>6</v>
      </c>
      <c r="P328" s="6"/>
    </row>
    <row r="329" spans="1:16" ht="26.1" customHeight="1" x14ac:dyDescent="0.3">
      <c r="A329" s="6"/>
      <c r="B329" s="7" t="s">
        <v>113</v>
      </c>
      <c r="C329" s="1" t="s">
        <v>175</v>
      </c>
      <c r="D329" s="101"/>
      <c r="E329" s="1" t="s">
        <v>275</v>
      </c>
      <c r="F329" s="1" t="s">
        <v>114</v>
      </c>
      <c r="G329" s="1" t="s">
        <v>522</v>
      </c>
      <c r="H329" s="1" t="s">
        <v>176</v>
      </c>
      <c r="I329" s="1" t="s">
        <v>115</v>
      </c>
      <c r="J329" s="134">
        <v>4887553560</v>
      </c>
      <c r="K329" s="134">
        <v>4158885205</v>
      </c>
      <c r="L329" s="134">
        <v>4151608813.3299999</v>
      </c>
      <c r="M329" s="8">
        <v>4887553560</v>
      </c>
      <c r="N329" s="135">
        <v>84.94</v>
      </c>
      <c r="O329" s="136" t="s">
        <v>6</v>
      </c>
      <c r="P329" s="6"/>
    </row>
    <row r="330" spans="1:16" ht="26.1" customHeight="1" x14ac:dyDescent="0.3">
      <c r="A330" s="6"/>
      <c r="B330" s="7" t="s">
        <v>113</v>
      </c>
      <c r="C330" s="1" t="s">
        <v>175</v>
      </c>
      <c r="D330" s="101"/>
      <c r="E330" s="1" t="s">
        <v>275</v>
      </c>
      <c r="F330" s="1" t="s">
        <v>114</v>
      </c>
      <c r="G330" s="1" t="s">
        <v>523</v>
      </c>
      <c r="H330" s="1" t="s">
        <v>177</v>
      </c>
      <c r="I330" s="1" t="s">
        <v>115</v>
      </c>
      <c r="J330" s="134">
        <v>7020410956</v>
      </c>
      <c r="K330" s="134">
        <v>5043945203</v>
      </c>
      <c r="L330" s="134">
        <v>5035113744.6199999</v>
      </c>
      <c r="M330" s="8">
        <v>7020410956</v>
      </c>
      <c r="N330" s="135">
        <v>71.72</v>
      </c>
      <c r="O330" s="136" t="s">
        <v>6</v>
      </c>
      <c r="P330" s="6"/>
    </row>
    <row r="331" spans="1:16" ht="26.1" customHeight="1" x14ac:dyDescent="0.3">
      <c r="A331" s="6"/>
      <c r="B331" s="7" t="s">
        <v>113</v>
      </c>
      <c r="C331" s="1" t="s">
        <v>175</v>
      </c>
      <c r="D331" s="101"/>
      <c r="E331" s="1" t="s">
        <v>275</v>
      </c>
      <c r="F331" s="1" t="s">
        <v>114</v>
      </c>
      <c r="G331" s="1" t="s">
        <v>524</v>
      </c>
      <c r="H331" s="1" t="s">
        <v>178</v>
      </c>
      <c r="I331" s="1" t="s">
        <v>115</v>
      </c>
      <c r="J331" s="134">
        <v>52723282538</v>
      </c>
      <c r="K331" s="134">
        <v>30327862331</v>
      </c>
      <c r="L331" s="134">
        <v>30304972842.669998</v>
      </c>
      <c r="M331" s="8">
        <v>52723282538</v>
      </c>
      <c r="N331" s="135">
        <v>57.48</v>
      </c>
      <c r="O331" s="136" t="s">
        <v>6</v>
      </c>
      <c r="P331" s="6"/>
    </row>
    <row r="332" spans="1:16" ht="26.1" customHeight="1" x14ac:dyDescent="0.3">
      <c r="A332" s="6"/>
      <c r="B332" s="7" t="s">
        <v>113</v>
      </c>
      <c r="C332" s="1" t="s">
        <v>175</v>
      </c>
      <c r="D332" s="101"/>
      <c r="E332" s="1" t="s">
        <v>275</v>
      </c>
      <c r="F332" s="1" t="s">
        <v>114</v>
      </c>
      <c r="G332" s="1" t="s">
        <v>805</v>
      </c>
      <c r="H332" s="1" t="s">
        <v>228</v>
      </c>
      <c r="I332" s="1" t="s">
        <v>115</v>
      </c>
      <c r="J332" s="134">
        <v>15983561640</v>
      </c>
      <c r="K332" s="134">
        <v>10092054793</v>
      </c>
      <c r="L332" s="134">
        <v>10266673158.610001</v>
      </c>
      <c r="M332" s="8">
        <v>15983561640</v>
      </c>
      <c r="N332" s="135">
        <v>64.23</v>
      </c>
      <c r="O332" s="136" t="s">
        <v>6</v>
      </c>
      <c r="P332" s="6"/>
    </row>
    <row r="333" spans="1:16" ht="26.1" customHeight="1" x14ac:dyDescent="0.3">
      <c r="A333" s="6"/>
      <c r="B333" s="7" t="s">
        <v>113</v>
      </c>
      <c r="C333" s="1" t="s">
        <v>175</v>
      </c>
      <c r="D333" s="101"/>
      <c r="E333" s="1" t="s">
        <v>275</v>
      </c>
      <c r="F333" s="1" t="s">
        <v>114</v>
      </c>
      <c r="G333" s="1" t="s">
        <v>806</v>
      </c>
      <c r="H333" s="1" t="s">
        <v>896</v>
      </c>
      <c r="I333" s="1" t="s">
        <v>115</v>
      </c>
      <c r="J333" s="134">
        <v>7352438360</v>
      </c>
      <c r="K333" s="134">
        <v>4604536985</v>
      </c>
      <c r="L333" s="134">
        <v>4673655453.1999998</v>
      </c>
      <c r="M333" s="8">
        <v>7352438360</v>
      </c>
      <c r="N333" s="135">
        <v>63.57</v>
      </c>
      <c r="O333" s="136" t="s">
        <v>6</v>
      </c>
      <c r="P333" s="6"/>
    </row>
    <row r="334" spans="1:16" ht="26.1" customHeight="1" x14ac:dyDescent="0.3">
      <c r="A334" s="6"/>
      <c r="B334" s="7" t="s">
        <v>113</v>
      </c>
      <c r="C334" s="1" t="s">
        <v>175</v>
      </c>
      <c r="D334" s="101"/>
      <c r="E334" s="1" t="s">
        <v>275</v>
      </c>
      <c r="F334" s="1" t="s">
        <v>114</v>
      </c>
      <c r="G334" s="1" t="s">
        <v>807</v>
      </c>
      <c r="H334" s="1" t="s">
        <v>315</v>
      </c>
      <c r="I334" s="1" t="s">
        <v>115</v>
      </c>
      <c r="J334" s="134">
        <v>37413700</v>
      </c>
      <c r="K334" s="134">
        <v>32148164</v>
      </c>
      <c r="L334" s="134">
        <v>32091298.399999999</v>
      </c>
      <c r="M334" s="8">
        <v>37413700</v>
      </c>
      <c r="N334" s="135">
        <v>85.77</v>
      </c>
      <c r="O334" s="136" t="s">
        <v>6</v>
      </c>
      <c r="P334" s="6"/>
    </row>
    <row r="335" spans="1:16" ht="26.1" customHeight="1" x14ac:dyDescent="0.3">
      <c r="A335" s="6"/>
      <c r="B335" s="7" t="s">
        <v>113</v>
      </c>
      <c r="C335" s="1" t="s">
        <v>175</v>
      </c>
      <c r="D335" s="133"/>
      <c r="E335" s="1" t="s">
        <v>275</v>
      </c>
      <c r="F335" s="1" t="s">
        <v>114</v>
      </c>
      <c r="G335" s="1" t="s">
        <v>808</v>
      </c>
      <c r="H335" s="1" t="s">
        <v>314</v>
      </c>
      <c r="I335" s="1" t="s">
        <v>115</v>
      </c>
      <c r="J335" s="134">
        <v>233183287</v>
      </c>
      <c r="K335" s="134">
        <v>207044383</v>
      </c>
      <c r="L335" s="134">
        <v>206090500.66999999</v>
      </c>
      <c r="M335" s="8">
        <v>233183287</v>
      </c>
      <c r="N335" s="135">
        <v>88.38</v>
      </c>
      <c r="O335" s="136" t="s">
        <v>6</v>
      </c>
      <c r="P335" s="6"/>
    </row>
    <row r="336" spans="1:16" ht="26.1" customHeight="1" x14ac:dyDescent="0.3">
      <c r="A336" s="6"/>
      <c r="B336" s="7" t="s">
        <v>113</v>
      </c>
      <c r="C336" s="1" t="s">
        <v>175</v>
      </c>
      <c r="D336" s="133"/>
      <c r="E336" s="1" t="s">
        <v>275</v>
      </c>
      <c r="F336" s="1" t="s">
        <v>114</v>
      </c>
      <c r="G336" s="1" t="s">
        <v>809</v>
      </c>
      <c r="H336" s="1" t="s">
        <v>897</v>
      </c>
      <c r="I336" s="1" t="s">
        <v>115</v>
      </c>
      <c r="J336" s="134">
        <v>11260824</v>
      </c>
      <c r="K336" s="134">
        <v>10021368</v>
      </c>
      <c r="L336" s="134">
        <v>10088871.6</v>
      </c>
      <c r="M336" s="8">
        <v>11260824</v>
      </c>
      <c r="N336" s="135">
        <v>89.59</v>
      </c>
      <c r="O336" s="136" t="s">
        <v>6</v>
      </c>
      <c r="P336" s="6"/>
    </row>
    <row r="337" spans="1:16" ht="26.1" customHeight="1" x14ac:dyDescent="0.3">
      <c r="A337" s="6"/>
      <c r="B337" s="7" t="s">
        <v>113</v>
      </c>
      <c r="C337" s="1" t="s">
        <v>179</v>
      </c>
      <c r="D337" s="133"/>
      <c r="E337" s="1" t="s">
        <v>275</v>
      </c>
      <c r="F337" s="1" t="s">
        <v>114</v>
      </c>
      <c r="G337" s="1" t="s">
        <v>525</v>
      </c>
      <c r="H337" s="1" t="s">
        <v>180</v>
      </c>
      <c r="I337" s="1" t="s">
        <v>115</v>
      </c>
      <c r="J337" s="134">
        <v>8193726032</v>
      </c>
      <c r="K337" s="134">
        <v>5000000002</v>
      </c>
      <c r="L337" s="134">
        <v>5008666699.5299997</v>
      </c>
      <c r="M337" s="8">
        <v>8193726032</v>
      </c>
      <c r="N337" s="135">
        <v>61.13</v>
      </c>
      <c r="O337" s="136" t="s">
        <v>6</v>
      </c>
      <c r="P337" s="6"/>
    </row>
    <row r="338" spans="1:16" ht="26.1" customHeight="1" x14ac:dyDescent="0.3">
      <c r="A338" s="6"/>
      <c r="B338" s="7" t="s">
        <v>113</v>
      </c>
      <c r="C338" s="1" t="s">
        <v>181</v>
      </c>
      <c r="D338" s="133"/>
      <c r="E338" s="1" t="s">
        <v>302</v>
      </c>
      <c r="F338" s="1" t="s">
        <v>114</v>
      </c>
      <c r="G338" s="1" t="s">
        <v>526</v>
      </c>
      <c r="H338" s="1" t="s">
        <v>182</v>
      </c>
      <c r="I338" s="1" t="s">
        <v>115</v>
      </c>
      <c r="J338" s="134">
        <v>19091267126</v>
      </c>
      <c r="K338" s="134">
        <v>12500000000</v>
      </c>
      <c r="L338" s="134">
        <v>12523819621.1</v>
      </c>
      <c r="M338" s="8">
        <v>19091267126</v>
      </c>
      <c r="N338" s="135">
        <v>65.599999999999994</v>
      </c>
      <c r="O338" s="136" t="s">
        <v>6</v>
      </c>
      <c r="P338" s="6"/>
    </row>
    <row r="339" spans="1:16" ht="26.1" customHeight="1" x14ac:dyDescent="0.3">
      <c r="A339" s="6"/>
      <c r="B339" s="7" t="s">
        <v>113</v>
      </c>
      <c r="C339" s="1" t="s">
        <v>181</v>
      </c>
      <c r="D339" s="133"/>
      <c r="E339" s="1" t="s">
        <v>302</v>
      </c>
      <c r="F339" s="1" t="s">
        <v>114</v>
      </c>
      <c r="G339" s="1" t="s">
        <v>527</v>
      </c>
      <c r="H339" s="1" t="s">
        <v>183</v>
      </c>
      <c r="I339" s="1" t="s">
        <v>115</v>
      </c>
      <c r="J339" s="134">
        <v>14447780816</v>
      </c>
      <c r="K339" s="134">
        <v>10000000001</v>
      </c>
      <c r="L339" s="134">
        <v>10164038610.18</v>
      </c>
      <c r="M339" s="8">
        <v>14447780816</v>
      </c>
      <c r="N339" s="135">
        <v>70.349999999999994</v>
      </c>
      <c r="O339" s="136" t="s">
        <v>6</v>
      </c>
      <c r="P339" s="6"/>
    </row>
    <row r="340" spans="1:16" ht="26.1" customHeight="1" x14ac:dyDescent="0.3">
      <c r="A340" s="6"/>
      <c r="B340" s="7" t="s">
        <v>113</v>
      </c>
      <c r="C340" s="1" t="s">
        <v>181</v>
      </c>
      <c r="D340" s="133"/>
      <c r="E340" s="1" t="s">
        <v>302</v>
      </c>
      <c r="F340" s="1" t="s">
        <v>114</v>
      </c>
      <c r="G340" s="1" t="s">
        <v>528</v>
      </c>
      <c r="H340" s="1" t="s">
        <v>184</v>
      </c>
      <c r="I340" s="1" t="s">
        <v>115</v>
      </c>
      <c r="J340" s="134">
        <v>15734246580</v>
      </c>
      <c r="K340" s="134">
        <v>10263013699</v>
      </c>
      <c r="L340" s="134">
        <v>10287981443.200001</v>
      </c>
      <c r="M340" s="8">
        <v>15734246580</v>
      </c>
      <c r="N340" s="135">
        <v>65.39</v>
      </c>
      <c r="O340" s="136" t="s">
        <v>6</v>
      </c>
      <c r="P340" s="6"/>
    </row>
    <row r="341" spans="1:16" ht="26.1" customHeight="1" x14ac:dyDescent="0.3">
      <c r="A341" s="6"/>
      <c r="B341" s="7" t="s">
        <v>113</v>
      </c>
      <c r="C341" s="1" t="s">
        <v>181</v>
      </c>
      <c r="D341" s="133"/>
      <c r="E341" s="1" t="s">
        <v>302</v>
      </c>
      <c r="F341" s="1" t="s">
        <v>114</v>
      </c>
      <c r="G341" s="1" t="s">
        <v>529</v>
      </c>
      <c r="H341" s="1" t="s">
        <v>184</v>
      </c>
      <c r="I341" s="1" t="s">
        <v>115</v>
      </c>
      <c r="J341" s="134">
        <v>6179013708</v>
      </c>
      <c r="K341" s="134">
        <v>4151216439</v>
      </c>
      <c r="L341" s="134">
        <v>4115311988.6100001</v>
      </c>
      <c r="M341" s="8">
        <v>6179013708</v>
      </c>
      <c r="N341" s="135">
        <v>66.599999999999994</v>
      </c>
      <c r="O341" s="136" t="s">
        <v>6</v>
      </c>
      <c r="P341" s="6"/>
    </row>
    <row r="342" spans="1:16" ht="26.1" customHeight="1" x14ac:dyDescent="0.3">
      <c r="A342" s="6"/>
      <c r="B342" s="7" t="s">
        <v>113</v>
      </c>
      <c r="C342" s="1" t="s">
        <v>181</v>
      </c>
      <c r="D342" s="133"/>
      <c r="E342" s="1" t="s">
        <v>302</v>
      </c>
      <c r="F342" s="1" t="s">
        <v>114</v>
      </c>
      <c r="G342" s="1" t="s">
        <v>810</v>
      </c>
      <c r="H342" s="1" t="s">
        <v>898</v>
      </c>
      <c r="I342" s="1" t="s">
        <v>115</v>
      </c>
      <c r="J342" s="134">
        <v>5822738</v>
      </c>
      <c r="K342" s="134">
        <v>5132345</v>
      </c>
      <c r="L342" s="134">
        <v>5011270.43</v>
      </c>
      <c r="M342" s="8">
        <v>5822738</v>
      </c>
      <c r="N342" s="135">
        <v>86.06</v>
      </c>
      <c r="O342" s="136" t="s">
        <v>6</v>
      </c>
      <c r="P342" s="6"/>
    </row>
    <row r="343" spans="1:16" ht="26.1" customHeight="1" x14ac:dyDescent="0.3">
      <c r="A343" s="6"/>
      <c r="B343" s="7" t="s">
        <v>113</v>
      </c>
      <c r="C343" s="1" t="s">
        <v>181</v>
      </c>
      <c r="D343" s="133"/>
      <c r="E343" s="1" t="s">
        <v>302</v>
      </c>
      <c r="F343" s="1" t="s">
        <v>114</v>
      </c>
      <c r="G343" s="1" t="s">
        <v>811</v>
      </c>
      <c r="H343" s="1" t="s">
        <v>899</v>
      </c>
      <c r="I343" s="1" t="s">
        <v>115</v>
      </c>
      <c r="J343" s="134">
        <v>404815890</v>
      </c>
      <c r="K343" s="134">
        <v>357716604</v>
      </c>
      <c r="L343" s="134">
        <v>356643574.73000002</v>
      </c>
      <c r="M343" s="8">
        <v>404815890</v>
      </c>
      <c r="N343" s="135">
        <v>88.1</v>
      </c>
      <c r="O343" s="136" t="s">
        <v>6</v>
      </c>
      <c r="P343" s="6"/>
    </row>
    <row r="344" spans="1:16" ht="26.1" customHeight="1" x14ac:dyDescent="0.3">
      <c r="A344" s="6"/>
      <c r="B344" s="7" t="s">
        <v>113</v>
      </c>
      <c r="C344" s="1" t="s">
        <v>181</v>
      </c>
      <c r="D344" s="101"/>
      <c r="E344" s="1" t="s">
        <v>302</v>
      </c>
      <c r="F344" s="1" t="s">
        <v>114</v>
      </c>
      <c r="G344" s="1" t="s">
        <v>812</v>
      </c>
      <c r="H344" s="1" t="s">
        <v>899</v>
      </c>
      <c r="I344" s="1" t="s">
        <v>115</v>
      </c>
      <c r="J344" s="134">
        <v>221939728</v>
      </c>
      <c r="K344" s="134">
        <v>205782439</v>
      </c>
      <c r="L344" s="134">
        <v>200590786.05000001</v>
      </c>
      <c r="M344" s="8">
        <v>221939728</v>
      </c>
      <c r="N344" s="135">
        <v>90.38</v>
      </c>
      <c r="O344" s="136" t="s">
        <v>6</v>
      </c>
      <c r="P344" s="6"/>
    </row>
    <row r="345" spans="1:16" ht="26.1" customHeight="1" x14ac:dyDescent="0.3">
      <c r="A345" s="6"/>
      <c r="B345" s="7" t="s">
        <v>113</v>
      </c>
      <c r="C345" s="1" t="s">
        <v>1028</v>
      </c>
      <c r="D345" s="101"/>
      <c r="E345" s="1" t="s">
        <v>302</v>
      </c>
      <c r="F345" s="1" t="s">
        <v>114</v>
      </c>
      <c r="G345" s="1" t="s">
        <v>1051</v>
      </c>
      <c r="H345" s="1" t="s">
        <v>1052</v>
      </c>
      <c r="I345" s="1" t="s">
        <v>115</v>
      </c>
      <c r="J345" s="134">
        <v>2877600004</v>
      </c>
      <c r="K345" s="134">
        <v>2232487670</v>
      </c>
      <c r="L345" s="134">
        <v>2232487674.6900001</v>
      </c>
      <c r="M345" s="8">
        <v>2877600004</v>
      </c>
      <c r="N345" s="135">
        <v>77.58</v>
      </c>
      <c r="O345" s="136" t="s">
        <v>6</v>
      </c>
      <c r="P345" s="6"/>
    </row>
    <row r="346" spans="1:16" ht="26.1" customHeight="1" x14ac:dyDescent="0.3">
      <c r="A346" s="6"/>
      <c r="B346" s="7" t="s">
        <v>113</v>
      </c>
      <c r="C346" s="1" t="s">
        <v>187</v>
      </c>
      <c r="D346" s="101"/>
      <c r="E346" s="1" t="s">
        <v>275</v>
      </c>
      <c r="F346" s="1" t="s">
        <v>114</v>
      </c>
      <c r="G346" s="1" t="s">
        <v>535</v>
      </c>
      <c r="H346" s="1" t="s">
        <v>189</v>
      </c>
      <c r="I346" s="1" t="s">
        <v>115</v>
      </c>
      <c r="J346" s="134">
        <v>23644615888</v>
      </c>
      <c r="K346" s="134">
        <v>18000555617</v>
      </c>
      <c r="L346" s="134">
        <v>18028734777.450001</v>
      </c>
      <c r="M346" s="8">
        <v>23644615888</v>
      </c>
      <c r="N346" s="135">
        <v>76.25</v>
      </c>
      <c r="O346" s="136" t="s">
        <v>6</v>
      </c>
      <c r="P346" s="6"/>
    </row>
    <row r="347" spans="1:16" ht="26.1" customHeight="1" x14ac:dyDescent="0.3">
      <c r="A347" s="6"/>
      <c r="B347" s="7" t="s">
        <v>113</v>
      </c>
      <c r="C347" s="1" t="s">
        <v>187</v>
      </c>
      <c r="D347" s="101"/>
      <c r="E347" s="1" t="s">
        <v>275</v>
      </c>
      <c r="F347" s="1" t="s">
        <v>114</v>
      </c>
      <c r="G347" s="1" t="s">
        <v>536</v>
      </c>
      <c r="H347" s="1" t="s">
        <v>190</v>
      </c>
      <c r="I347" s="1" t="s">
        <v>115</v>
      </c>
      <c r="J347" s="134">
        <v>3000565890</v>
      </c>
      <c r="K347" s="134">
        <v>2044887452</v>
      </c>
      <c r="L347" s="134">
        <v>2048384500.9200001</v>
      </c>
      <c r="M347" s="8">
        <v>3000565890</v>
      </c>
      <c r="N347" s="135">
        <v>68.27</v>
      </c>
      <c r="O347" s="136" t="s">
        <v>6</v>
      </c>
      <c r="P347" s="6"/>
    </row>
    <row r="348" spans="1:16" ht="26.1" customHeight="1" x14ac:dyDescent="0.3">
      <c r="A348" s="6"/>
      <c r="B348" s="7" t="s">
        <v>113</v>
      </c>
      <c r="C348" s="1" t="s">
        <v>187</v>
      </c>
      <c r="D348" s="101"/>
      <c r="E348" s="1" t="s">
        <v>275</v>
      </c>
      <c r="F348" s="1" t="s">
        <v>114</v>
      </c>
      <c r="G348" s="1" t="s">
        <v>538</v>
      </c>
      <c r="H348" s="1" t="s">
        <v>191</v>
      </c>
      <c r="I348" s="1" t="s">
        <v>115</v>
      </c>
      <c r="J348" s="134">
        <v>7267453156</v>
      </c>
      <c r="K348" s="134">
        <v>4465620493</v>
      </c>
      <c r="L348" s="134">
        <v>4470446580.2299995</v>
      </c>
      <c r="M348" s="8">
        <v>7267453156</v>
      </c>
      <c r="N348" s="135">
        <v>61.51</v>
      </c>
      <c r="O348" s="136" t="s">
        <v>6</v>
      </c>
      <c r="P348" s="6"/>
    </row>
    <row r="349" spans="1:16" ht="26.1" customHeight="1" x14ac:dyDescent="0.3">
      <c r="A349" s="6"/>
      <c r="B349" s="7" t="s">
        <v>113</v>
      </c>
      <c r="C349" s="1" t="s">
        <v>187</v>
      </c>
      <c r="D349" s="101"/>
      <c r="E349" s="1" t="s">
        <v>275</v>
      </c>
      <c r="F349" s="1" t="s">
        <v>114</v>
      </c>
      <c r="G349" s="1" t="s">
        <v>539</v>
      </c>
      <c r="H349" s="1" t="s">
        <v>191</v>
      </c>
      <c r="I349" s="1" t="s">
        <v>115</v>
      </c>
      <c r="J349" s="134">
        <v>162801375</v>
      </c>
      <c r="K349" s="134">
        <v>106165069</v>
      </c>
      <c r="L349" s="134">
        <v>103441212.08</v>
      </c>
      <c r="M349" s="8">
        <v>162801375</v>
      </c>
      <c r="N349" s="135">
        <v>63.54</v>
      </c>
      <c r="O349" s="136" t="s">
        <v>6</v>
      </c>
      <c r="P349" s="6"/>
    </row>
    <row r="350" spans="1:16" ht="26.1" customHeight="1" x14ac:dyDescent="0.3">
      <c r="A350" s="6"/>
      <c r="B350" s="7" t="s">
        <v>113</v>
      </c>
      <c r="C350" s="1" t="s">
        <v>187</v>
      </c>
      <c r="D350" s="101"/>
      <c r="E350" s="1" t="s">
        <v>275</v>
      </c>
      <c r="F350" s="1" t="s">
        <v>114</v>
      </c>
      <c r="G350" s="1" t="s">
        <v>1053</v>
      </c>
      <c r="H350" s="1" t="s">
        <v>188</v>
      </c>
      <c r="I350" s="1" t="s">
        <v>115</v>
      </c>
      <c r="J350" s="134">
        <v>1303545112</v>
      </c>
      <c r="K350" s="134">
        <v>998805824</v>
      </c>
      <c r="L350" s="134">
        <v>1001290278.08</v>
      </c>
      <c r="M350" s="8">
        <v>1303545112</v>
      </c>
      <c r="N350" s="135">
        <v>76.81</v>
      </c>
      <c r="O350" s="136" t="s">
        <v>6</v>
      </c>
      <c r="P350" s="6"/>
    </row>
    <row r="351" spans="1:16" ht="26.1" customHeight="1" x14ac:dyDescent="0.3">
      <c r="A351" s="6"/>
      <c r="B351" s="7" t="s">
        <v>113</v>
      </c>
      <c r="C351" s="1" t="s">
        <v>187</v>
      </c>
      <c r="D351" s="101"/>
      <c r="E351" s="1" t="s">
        <v>275</v>
      </c>
      <c r="F351" s="1" t="s">
        <v>114</v>
      </c>
      <c r="G351" s="1" t="s">
        <v>1054</v>
      </c>
      <c r="H351" s="1" t="s">
        <v>188</v>
      </c>
      <c r="I351" s="1" t="s">
        <v>115</v>
      </c>
      <c r="J351" s="134">
        <v>1315383563</v>
      </c>
      <c r="K351" s="134">
        <v>1007876712</v>
      </c>
      <c r="L351" s="134">
        <v>1010383730.74</v>
      </c>
      <c r="M351" s="8">
        <v>1315383563</v>
      </c>
      <c r="N351" s="135">
        <v>76.81</v>
      </c>
      <c r="O351" s="136" t="s">
        <v>6</v>
      </c>
      <c r="P351" s="6"/>
    </row>
    <row r="352" spans="1:16" ht="26.1" customHeight="1" x14ac:dyDescent="0.3">
      <c r="A352" s="6"/>
      <c r="B352" s="7" t="s">
        <v>113</v>
      </c>
      <c r="C352" s="1" t="s">
        <v>187</v>
      </c>
      <c r="D352" s="101"/>
      <c r="E352" s="1" t="s">
        <v>275</v>
      </c>
      <c r="F352" s="1" t="s">
        <v>114</v>
      </c>
      <c r="G352" s="1" t="s">
        <v>1055</v>
      </c>
      <c r="H352" s="1" t="s">
        <v>188</v>
      </c>
      <c r="I352" s="1" t="s">
        <v>115</v>
      </c>
      <c r="J352" s="134">
        <v>1315383563</v>
      </c>
      <c r="K352" s="134">
        <v>1007876712</v>
      </c>
      <c r="L352" s="134">
        <v>1010383730.74</v>
      </c>
      <c r="M352" s="8">
        <v>1315383563</v>
      </c>
      <c r="N352" s="135">
        <v>76.81</v>
      </c>
      <c r="O352" s="136" t="s">
        <v>6</v>
      </c>
      <c r="P352" s="6"/>
    </row>
    <row r="353" spans="1:16" ht="26.1" customHeight="1" x14ac:dyDescent="0.3">
      <c r="A353" s="6"/>
      <c r="B353" s="7" t="s">
        <v>113</v>
      </c>
      <c r="C353" s="1" t="s">
        <v>187</v>
      </c>
      <c r="D353" s="133"/>
      <c r="E353" s="1" t="s">
        <v>275</v>
      </c>
      <c r="F353" s="1" t="s">
        <v>114</v>
      </c>
      <c r="G353" s="1" t="s">
        <v>1056</v>
      </c>
      <c r="H353" s="1" t="s">
        <v>188</v>
      </c>
      <c r="I353" s="1" t="s">
        <v>115</v>
      </c>
      <c r="J353" s="134">
        <v>1315383563</v>
      </c>
      <c r="K353" s="134">
        <v>1007876712</v>
      </c>
      <c r="L353" s="134">
        <v>1010383730.74</v>
      </c>
      <c r="M353" s="8">
        <v>1315383563</v>
      </c>
      <c r="N353" s="135">
        <v>76.81</v>
      </c>
      <c r="O353" s="136" t="s">
        <v>6</v>
      </c>
      <c r="P353" s="6"/>
    </row>
    <row r="354" spans="1:16" ht="26.1" customHeight="1" x14ac:dyDescent="0.3">
      <c r="A354" s="6"/>
      <c r="B354" s="7" t="s">
        <v>113</v>
      </c>
      <c r="C354" s="1" t="s">
        <v>187</v>
      </c>
      <c r="D354" s="133"/>
      <c r="E354" s="1" t="s">
        <v>275</v>
      </c>
      <c r="F354" s="1" t="s">
        <v>114</v>
      </c>
      <c r="G354" s="1" t="s">
        <v>1057</v>
      </c>
      <c r="H354" s="1" t="s">
        <v>188</v>
      </c>
      <c r="I354" s="1" t="s">
        <v>115</v>
      </c>
      <c r="J354" s="134">
        <v>1315383563</v>
      </c>
      <c r="K354" s="134">
        <v>1007876712</v>
      </c>
      <c r="L354" s="134">
        <v>1010383730.74</v>
      </c>
      <c r="M354" s="8">
        <v>1315383563</v>
      </c>
      <c r="N354" s="135">
        <v>76.81</v>
      </c>
      <c r="O354" s="136" t="s">
        <v>6</v>
      </c>
      <c r="P354" s="6"/>
    </row>
    <row r="355" spans="1:16" ht="26.1" customHeight="1" x14ac:dyDescent="0.3">
      <c r="A355" s="6"/>
      <c r="B355" s="7" t="s">
        <v>113</v>
      </c>
      <c r="C355" s="1" t="s">
        <v>192</v>
      </c>
      <c r="D355" s="133"/>
      <c r="E355" s="1" t="s">
        <v>275</v>
      </c>
      <c r="F355" s="1" t="s">
        <v>114</v>
      </c>
      <c r="G355" s="1" t="s">
        <v>562</v>
      </c>
      <c r="H355" s="1" t="s">
        <v>133</v>
      </c>
      <c r="I355" s="1" t="s">
        <v>115</v>
      </c>
      <c r="J355" s="134">
        <v>1756000007</v>
      </c>
      <c r="K355" s="134">
        <v>1000345206</v>
      </c>
      <c r="L355" s="134">
        <v>1021989547</v>
      </c>
      <c r="M355" s="8">
        <v>1756000007</v>
      </c>
      <c r="N355" s="135">
        <v>58.2</v>
      </c>
      <c r="O355" s="136" t="s">
        <v>6</v>
      </c>
      <c r="P355" s="6"/>
    </row>
    <row r="356" spans="1:16" ht="26.1" customHeight="1" x14ac:dyDescent="0.3">
      <c r="A356" s="6"/>
      <c r="B356" s="7" t="s">
        <v>113</v>
      </c>
      <c r="C356" s="1" t="s">
        <v>192</v>
      </c>
      <c r="D356" s="133"/>
      <c r="E356" s="1" t="s">
        <v>275</v>
      </c>
      <c r="F356" s="1" t="s">
        <v>114</v>
      </c>
      <c r="G356" s="1" t="s">
        <v>563</v>
      </c>
      <c r="H356" s="1" t="s">
        <v>196</v>
      </c>
      <c r="I356" s="1" t="s">
        <v>115</v>
      </c>
      <c r="J356" s="134">
        <v>3087175339</v>
      </c>
      <c r="K356" s="134">
        <v>2000000000</v>
      </c>
      <c r="L356" s="134">
        <v>2035021229.5799999</v>
      </c>
      <c r="M356" s="8">
        <v>3087175339</v>
      </c>
      <c r="N356" s="135">
        <v>65.92</v>
      </c>
      <c r="O356" s="136" t="s">
        <v>6</v>
      </c>
      <c r="P356" s="6"/>
    </row>
    <row r="357" spans="1:16" ht="26.1" customHeight="1" x14ac:dyDescent="0.3">
      <c r="A357" s="6"/>
      <c r="B357" s="7" t="s">
        <v>113</v>
      </c>
      <c r="C357" s="1" t="s">
        <v>192</v>
      </c>
      <c r="D357" s="133"/>
      <c r="E357" s="1" t="s">
        <v>275</v>
      </c>
      <c r="F357" s="1" t="s">
        <v>114</v>
      </c>
      <c r="G357" s="1" t="s">
        <v>564</v>
      </c>
      <c r="H357" s="1" t="s">
        <v>197</v>
      </c>
      <c r="I357" s="1" t="s">
        <v>115</v>
      </c>
      <c r="J357" s="134">
        <v>3040178082</v>
      </c>
      <c r="K357" s="134">
        <v>2000000001</v>
      </c>
      <c r="L357" s="134">
        <v>2039346864.98</v>
      </c>
      <c r="M357" s="8">
        <v>3040178082</v>
      </c>
      <c r="N357" s="135">
        <v>67.08</v>
      </c>
      <c r="O357" s="136" t="s">
        <v>6</v>
      </c>
      <c r="P357" s="6"/>
    </row>
    <row r="358" spans="1:16" ht="26.1" customHeight="1" x14ac:dyDescent="0.3">
      <c r="A358" s="6"/>
      <c r="B358" s="7" t="s">
        <v>113</v>
      </c>
      <c r="C358" s="1" t="s">
        <v>192</v>
      </c>
      <c r="D358" s="101"/>
      <c r="E358" s="1" t="s">
        <v>275</v>
      </c>
      <c r="F358" s="1" t="s">
        <v>114</v>
      </c>
      <c r="G358" s="1" t="s">
        <v>565</v>
      </c>
      <c r="H358" s="1" t="s">
        <v>198</v>
      </c>
      <c r="I358" s="1" t="s">
        <v>115</v>
      </c>
      <c r="J358" s="134">
        <v>3101041097</v>
      </c>
      <c r="K358" s="134">
        <v>1999999999</v>
      </c>
      <c r="L358" s="134">
        <v>2039701460.4400001</v>
      </c>
      <c r="M358" s="8">
        <v>3101041097</v>
      </c>
      <c r="N358" s="135">
        <v>65.77</v>
      </c>
      <c r="O358" s="136" t="s">
        <v>6</v>
      </c>
      <c r="P358" s="6"/>
    </row>
    <row r="359" spans="1:16" ht="26.1" customHeight="1" x14ac:dyDescent="0.3">
      <c r="A359" s="6"/>
      <c r="B359" s="7" t="s">
        <v>113</v>
      </c>
      <c r="C359" s="1" t="s">
        <v>192</v>
      </c>
      <c r="D359" s="101"/>
      <c r="E359" s="1" t="s">
        <v>275</v>
      </c>
      <c r="F359" s="1" t="s">
        <v>114</v>
      </c>
      <c r="G359" s="1" t="s">
        <v>566</v>
      </c>
      <c r="H359" s="1" t="s">
        <v>199</v>
      </c>
      <c r="I359" s="1" t="s">
        <v>115</v>
      </c>
      <c r="J359" s="134">
        <v>3316095888</v>
      </c>
      <c r="K359" s="134">
        <v>2000000000</v>
      </c>
      <c r="L359" s="134">
        <v>2007323209.9400001</v>
      </c>
      <c r="M359" s="8">
        <v>3316095888</v>
      </c>
      <c r="N359" s="135">
        <v>60.53</v>
      </c>
      <c r="O359" s="136" t="s">
        <v>6</v>
      </c>
      <c r="P359" s="6"/>
    </row>
    <row r="360" spans="1:16" ht="26.1" customHeight="1" x14ac:dyDescent="0.3">
      <c r="A360" s="6"/>
      <c r="B360" s="7" t="s">
        <v>113</v>
      </c>
      <c r="C360" s="1" t="s">
        <v>192</v>
      </c>
      <c r="D360" s="101"/>
      <c r="E360" s="1" t="s">
        <v>275</v>
      </c>
      <c r="F360" s="1" t="s">
        <v>114</v>
      </c>
      <c r="G360" s="1" t="s">
        <v>567</v>
      </c>
      <c r="H360" s="1" t="s">
        <v>200</v>
      </c>
      <c r="I360" s="1" t="s">
        <v>115</v>
      </c>
      <c r="J360" s="134">
        <v>3416547952</v>
      </c>
      <c r="K360" s="134">
        <v>1999999999</v>
      </c>
      <c r="L360" s="134">
        <v>2007382554.52</v>
      </c>
      <c r="M360" s="8">
        <v>3416547952</v>
      </c>
      <c r="N360" s="135">
        <v>58.75</v>
      </c>
      <c r="O360" s="136" t="s">
        <v>6</v>
      </c>
      <c r="P360" s="6"/>
    </row>
    <row r="361" spans="1:16" ht="26.1" customHeight="1" x14ac:dyDescent="0.3">
      <c r="A361" s="6"/>
      <c r="B361" s="7" t="s">
        <v>113</v>
      </c>
      <c r="C361" s="1" t="s">
        <v>192</v>
      </c>
      <c r="D361" s="101"/>
      <c r="E361" s="1" t="s">
        <v>275</v>
      </c>
      <c r="F361" s="1" t="s">
        <v>114</v>
      </c>
      <c r="G361" s="1" t="s">
        <v>571</v>
      </c>
      <c r="H361" s="1" t="s">
        <v>202</v>
      </c>
      <c r="I361" s="1" t="s">
        <v>115</v>
      </c>
      <c r="J361" s="134">
        <v>3761583569</v>
      </c>
      <c r="K361" s="134">
        <v>2000000001</v>
      </c>
      <c r="L361" s="134">
        <v>2021841907.02</v>
      </c>
      <c r="M361" s="8">
        <v>3761583569</v>
      </c>
      <c r="N361" s="135">
        <v>53.75</v>
      </c>
      <c r="O361" s="136" t="s">
        <v>6</v>
      </c>
      <c r="P361" s="6"/>
    </row>
    <row r="362" spans="1:16" ht="26.1" customHeight="1" x14ac:dyDescent="0.3">
      <c r="A362" s="6"/>
      <c r="B362" s="7" t="s">
        <v>113</v>
      </c>
      <c r="C362" s="1" t="s">
        <v>192</v>
      </c>
      <c r="D362" s="101"/>
      <c r="E362" s="1" t="s">
        <v>275</v>
      </c>
      <c r="F362" s="1" t="s">
        <v>114</v>
      </c>
      <c r="G362" s="1" t="s">
        <v>572</v>
      </c>
      <c r="H362" s="1" t="s">
        <v>203</v>
      </c>
      <c r="I362" s="1" t="s">
        <v>115</v>
      </c>
      <c r="J362" s="134">
        <v>3801528761</v>
      </c>
      <c r="K362" s="134">
        <v>1999999998</v>
      </c>
      <c r="L362" s="134">
        <v>2027207394.22</v>
      </c>
      <c r="M362" s="8">
        <v>3801528761</v>
      </c>
      <c r="N362" s="135">
        <v>53.33</v>
      </c>
      <c r="O362" s="136" t="s">
        <v>6</v>
      </c>
      <c r="P362" s="6"/>
    </row>
    <row r="363" spans="1:16" ht="26.1" customHeight="1" x14ac:dyDescent="0.3">
      <c r="A363" s="6"/>
      <c r="B363" s="7" t="s">
        <v>113</v>
      </c>
      <c r="C363" s="1" t="s">
        <v>192</v>
      </c>
      <c r="D363" s="101"/>
      <c r="E363" s="1" t="s">
        <v>275</v>
      </c>
      <c r="F363" s="1" t="s">
        <v>114</v>
      </c>
      <c r="G363" s="1" t="s">
        <v>573</v>
      </c>
      <c r="H363" s="1" t="s">
        <v>204</v>
      </c>
      <c r="I363" s="1" t="s">
        <v>115</v>
      </c>
      <c r="J363" s="134">
        <v>2249863008</v>
      </c>
      <c r="K363" s="134">
        <v>1250410958</v>
      </c>
      <c r="L363" s="134">
        <v>1272452444.1300001</v>
      </c>
      <c r="M363" s="8">
        <v>2249863008</v>
      </c>
      <c r="N363" s="135">
        <v>56.56</v>
      </c>
      <c r="O363" s="136" t="s">
        <v>6</v>
      </c>
      <c r="P363" s="6"/>
    </row>
    <row r="364" spans="1:16" ht="26.1" customHeight="1" x14ac:dyDescent="0.3">
      <c r="A364" s="6"/>
      <c r="B364" s="7" t="s">
        <v>113</v>
      </c>
      <c r="C364" s="1" t="s">
        <v>192</v>
      </c>
      <c r="D364" s="101"/>
      <c r="E364" s="1" t="s">
        <v>275</v>
      </c>
      <c r="F364" s="1" t="s">
        <v>114</v>
      </c>
      <c r="G364" s="1" t="s">
        <v>574</v>
      </c>
      <c r="H364" s="1" t="s">
        <v>205</v>
      </c>
      <c r="I364" s="1" t="s">
        <v>115</v>
      </c>
      <c r="J364" s="134">
        <v>144753980</v>
      </c>
      <c r="K364" s="134">
        <v>80736437</v>
      </c>
      <c r="L364" s="134">
        <v>80866792.540000007</v>
      </c>
      <c r="M364" s="8">
        <v>144753980</v>
      </c>
      <c r="N364" s="135">
        <v>55.86</v>
      </c>
      <c r="O364" s="136" t="s">
        <v>6</v>
      </c>
      <c r="P364" s="6"/>
    </row>
    <row r="365" spans="1:16" ht="26.1" customHeight="1" x14ac:dyDescent="0.3">
      <c r="A365" s="6"/>
      <c r="B365" s="7" t="s">
        <v>113</v>
      </c>
      <c r="C365" s="1" t="s">
        <v>192</v>
      </c>
      <c r="D365" s="101"/>
      <c r="E365" s="1" t="s">
        <v>275</v>
      </c>
      <c r="F365" s="1" t="s">
        <v>114</v>
      </c>
      <c r="G365" s="1" t="s">
        <v>575</v>
      </c>
      <c r="H365" s="1" t="s">
        <v>206</v>
      </c>
      <c r="I365" s="1" t="s">
        <v>115</v>
      </c>
      <c r="J365" s="134">
        <v>1950758730</v>
      </c>
      <c r="K365" s="134">
        <v>1310053769</v>
      </c>
      <c r="L365" s="134">
        <v>1285442615.04</v>
      </c>
      <c r="M365" s="8">
        <v>1950758730</v>
      </c>
      <c r="N365" s="135">
        <v>65.89</v>
      </c>
      <c r="O365" s="136" t="s">
        <v>6</v>
      </c>
      <c r="P365" s="6"/>
    </row>
    <row r="366" spans="1:16" ht="26.1" customHeight="1" x14ac:dyDescent="0.3">
      <c r="A366" s="6"/>
      <c r="B366" s="7" t="s">
        <v>113</v>
      </c>
      <c r="C366" s="1" t="s">
        <v>192</v>
      </c>
      <c r="D366" s="101"/>
      <c r="E366" s="1" t="s">
        <v>275</v>
      </c>
      <c r="F366" s="1" t="s">
        <v>114</v>
      </c>
      <c r="G366" s="1" t="s">
        <v>576</v>
      </c>
      <c r="H366" s="1" t="s">
        <v>207</v>
      </c>
      <c r="I366" s="1" t="s">
        <v>115</v>
      </c>
      <c r="J366" s="134">
        <v>3073276715</v>
      </c>
      <c r="K366" s="134">
        <v>1999999999</v>
      </c>
      <c r="L366" s="134">
        <v>2015371406.2</v>
      </c>
      <c r="M366" s="8">
        <v>3073276715</v>
      </c>
      <c r="N366" s="135">
        <v>65.58</v>
      </c>
      <c r="O366" s="136" t="s">
        <v>6</v>
      </c>
      <c r="P366" s="6"/>
    </row>
    <row r="367" spans="1:16" ht="26.1" customHeight="1" x14ac:dyDescent="0.3">
      <c r="A367" s="6"/>
      <c r="B367" s="7" t="s">
        <v>113</v>
      </c>
      <c r="C367" s="1" t="s">
        <v>192</v>
      </c>
      <c r="D367" s="101"/>
      <c r="E367" s="1" t="s">
        <v>275</v>
      </c>
      <c r="F367" s="1" t="s">
        <v>114</v>
      </c>
      <c r="G367" s="1" t="s">
        <v>581</v>
      </c>
      <c r="H367" s="1" t="s">
        <v>209</v>
      </c>
      <c r="I367" s="1" t="s">
        <v>115</v>
      </c>
      <c r="J367" s="134">
        <v>299847118</v>
      </c>
      <c r="K367" s="134">
        <v>200000001</v>
      </c>
      <c r="L367" s="134">
        <v>201510760.90000001</v>
      </c>
      <c r="M367" s="8">
        <v>299847118</v>
      </c>
      <c r="N367" s="135">
        <v>67.2</v>
      </c>
      <c r="O367" s="136" t="s">
        <v>6</v>
      </c>
      <c r="P367" s="6"/>
    </row>
    <row r="368" spans="1:16" ht="26.1" customHeight="1" x14ac:dyDescent="0.3">
      <c r="A368" s="6"/>
      <c r="B368" s="7" t="s">
        <v>113</v>
      </c>
      <c r="C368" s="1" t="s">
        <v>192</v>
      </c>
      <c r="D368" s="101"/>
      <c r="E368" s="1" t="s">
        <v>275</v>
      </c>
      <c r="F368" s="1" t="s">
        <v>114</v>
      </c>
      <c r="G368" s="1" t="s">
        <v>584</v>
      </c>
      <c r="H368" s="1" t="s">
        <v>211</v>
      </c>
      <c r="I368" s="1" t="s">
        <v>115</v>
      </c>
      <c r="J368" s="134">
        <v>16252696</v>
      </c>
      <c r="K368" s="134">
        <v>10197891</v>
      </c>
      <c r="L368" s="134">
        <v>10271140.18</v>
      </c>
      <c r="M368" s="8">
        <v>16252696</v>
      </c>
      <c r="N368" s="135">
        <v>63.2</v>
      </c>
      <c r="O368" s="136" t="s">
        <v>6</v>
      </c>
      <c r="P368" s="6"/>
    </row>
    <row r="369" spans="1:16" ht="26.1" customHeight="1" x14ac:dyDescent="0.3">
      <c r="A369" s="6"/>
      <c r="B369" s="7" t="s">
        <v>113</v>
      </c>
      <c r="C369" s="1" t="s">
        <v>192</v>
      </c>
      <c r="D369" s="101"/>
      <c r="E369" s="1" t="s">
        <v>275</v>
      </c>
      <c r="F369" s="1" t="s">
        <v>114</v>
      </c>
      <c r="G369" s="1" t="s">
        <v>587</v>
      </c>
      <c r="H369" s="1" t="s">
        <v>212</v>
      </c>
      <c r="I369" s="1" t="s">
        <v>115</v>
      </c>
      <c r="J369" s="134">
        <v>2642342332</v>
      </c>
      <c r="K369" s="134">
        <v>1860304247</v>
      </c>
      <c r="L369" s="134">
        <v>1855953573.1800001</v>
      </c>
      <c r="M369" s="8">
        <v>2642342332</v>
      </c>
      <c r="N369" s="135">
        <v>70.239999999999995</v>
      </c>
      <c r="O369" s="136" t="s">
        <v>6</v>
      </c>
      <c r="P369" s="6"/>
    </row>
    <row r="370" spans="1:16" ht="26.1" customHeight="1" x14ac:dyDescent="0.3">
      <c r="A370" s="6"/>
      <c r="B370" s="7" t="s">
        <v>113</v>
      </c>
      <c r="C370" s="1" t="s">
        <v>192</v>
      </c>
      <c r="D370" s="101"/>
      <c r="E370" s="1" t="s">
        <v>275</v>
      </c>
      <c r="F370" s="1" t="s">
        <v>114</v>
      </c>
      <c r="G370" s="1" t="s">
        <v>588</v>
      </c>
      <c r="H370" s="1" t="s">
        <v>213</v>
      </c>
      <c r="I370" s="1" t="s">
        <v>115</v>
      </c>
      <c r="J370" s="134">
        <v>3122838354</v>
      </c>
      <c r="K370" s="134">
        <v>1999999999</v>
      </c>
      <c r="L370" s="134">
        <v>2017789126.6099999</v>
      </c>
      <c r="M370" s="8">
        <v>3122838354</v>
      </c>
      <c r="N370" s="135">
        <v>64.61</v>
      </c>
      <c r="O370" s="136" t="s">
        <v>6</v>
      </c>
      <c r="P370" s="6"/>
    </row>
    <row r="371" spans="1:16" ht="26.1" customHeight="1" x14ac:dyDescent="0.3">
      <c r="A371" s="6"/>
      <c r="B371" s="7" t="s">
        <v>113</v>
      </c>
      <c r="C371" s="1" t="s">
        <v>192</v>
      </c>
      <c r="D371" s="101"/>
      <c r="E371" s="1" t="s">
        <v>275</v>
      </c>
      <c r="F371" s="1" t="s">
        <v>114</v>
      </c>
      <c r="G371" s="1" t="s">
        <v>589</v>
      </c>
      <c r="H371" s="1" t="s">
        <v>214</v>
      </c>
      <c r="I371" s="1" t="s">
        <v>115</v>
      </c>
      <c r="J371" s="134">
        <v>3195739729</v>
      </c>
      <c r="K371" s="134">
        <v>2000000001</v>
      </c>
      <c r="L371" s="134">
        <v>2017819099.48</v>
      </c>
      <c r="M371" s="8">
        <v>3195739729</v>
      </c>
      <c r="N371" s="135">
        <v>63.14</v>
      </c>
      <c r="O371" s="136" t="s">
        <v>6</v>
      </c>
      <c r="P371" s="6"/>
    </row>
    <row r="372" spans="1:16" ht="26.1" customHeight="1" x14ac:dyDescent="0.3">
      <c r="A372" s="6"/>
      <c r="B372" s="7" t="s">
        <v>113</v>
      </c>
      <c r="C372" s="1" t="s">
        <v>192</v>
      </c>
      <c r="D372" s="101"/>
      <c r="E372" s="1" t="s">
        <v>275</v>
      </c>
      <c r="F372" s="1" t="s">
        <v>114</v>
      </c>
      <c r="G372" s="1" t="s">
        <v>590</v>
      </c>
      <c r="H372" s="1" t="s">
        <v>215</v>
      </c>
      <c r="I372" s="1" t="s">
        <v>115</v>
      </c>
      <c r="J372" s="134">
        <v>2917427398</v>
      </c>
      <c r="K372" s="134">
        <v>1750000000</v>
      </c>
      <c r="L372" s="134">
        <v>1772998449.45</v>
      </c>
      <c r="M372" s="8">
        <v>2917427398</v>
      </c>
      <c r="N372" s="135">
        <v>60.77</v>
      </c>
      <c r="O372" s="136" t="s">
        <v>6</v>
      </c>
      <c r="P372" s="6"/>
    </row>
    <row r="373" spans="1:16" ht="26.1" customHeight="1" x14ac:dyDescent="0.3">
      <c r="A373" s="6"/>
      <c r="B373" s="7" t="s">
        <v>113</v>
      </c>
      <c r="C373" s="1" t="s">
        <v>192</v>
      </c>
      <c r="D373" s="101"/>
      <c r="E373" s="1" t="s">
        <v>275</v>
      </c>
      <c r="F373" s="1" t="s">
        <v>114</v>
      </c>
      <c r="G373" s="1" t="s">
        <v>591</v>
      </c>
      <c r="H373" s="1" t="s">
        <v>216</v>
      </c>
      <c r="I373" s="1" t="s">
        <v>115</v>
      </c>
      <c r="J373" s="134">
        <v>3279638349</v>
      </c>
      <c r="K373" s="134">
        <v>2000000001</v>
      </c>
      <c r="L373" s="134">
        <v>2026148203.25</v>
      </c>
      <c r="M373" s="8">
        <v>3279638349</v>
      </c>
      <c r="N373" s="135">
        <v>61.78</v>
      </c>
      <c r="O373" s="136" t="s">
        <v>6</v>
      </c>
      <c r="P373" s="6"/>
    </row>
    <row r="374" spans="1:16" ht="26.1" customHeight="1" x14ac:dyDescent="0.3">
      <c r="A374" s="6"/>
      <c r="B374" s="7" t="s">
        <v>113</v>
      </c>
      <c r="C374" s="1" t="s">
        <v>192</v>
      </c>
      <c r="D374" s="101"/>
      <c r="E374" s="1" t="s">
        <v>275</v>
      </c>
      <c r="F374" s="1" t="s">
        <v>114</v>
      </c>
      <c r="G374" s="1" t="s">
        <v>592</v>
      </c>
      <c r="H374" s="1" t="s">
        <v>217</v>
      </c>
      <c r="I374" s="1" t="s">
        <v>115</v>
      </c>
      <c r="J374" s="134">
        <v>3218937529</v>
      </c>
      <c r="K374" s="134">
        <v>1999999999</v>
      </c>
      <c r="L374" s="134">
        <v>2025910088.49</v>
      </c>
      <c r="M374" s="8">
        <v>3218937529</v>
      </c>
      <c r="N374" s="135">
        <v>62.94</v>
      </c>
      <c r="O374" s="136" t="s">
        <v>6</v>
      </c>
      <c r="P374" s="6"/>
    </row>
    <row r="375" spans="1:16" ht="26.1" customHeight="1" x14ac:dyDescent="0.3">
      <c r="A375" s="6"/>
      <c r="B375" s="7" t="s">
        <v>113</v>
      </c>
      <c r="C375" s="1" t="s">
        <v>192</v>
      </c>
      <c r="D375" s="101"/>
      <c r="E375" s="1" t="s">
        <v>275</v>
      </c>
      <c r="F375" s="1" t="s">
        <v>114</v>
      </c>
      <c r="G375" s="1" t="s">
        <v>593</v>
      </c>
      <c r="H375" s="1" t="s">
        <v>218</v>
      </c>
      <c r="I375" s="1" t="s">
        <v>115</v>
      </c>
      <c r="J375" s="134">
        <v>3202268488</v>
      </c>
      <c r="K375" s="134">
        <v>2000000000</v>
      </c>
      <c r="L375" s="134">
        <v>2025924936.0699999</v>
      </c>
      <c r="M375" s="8">
        <v>3202268488</v>
      </c>
      <c r="N375" s="135">
        <v>63.27</v>
      </c>
      <c r="O375" s="136" t="s">
        <v>6</v>
      </c>
      <c r="P375" s="6"/>
    </row>
    <row r="376" spans="1:16" ht="26.1" customHeight="1" x14ac:dyDescent="0.3">
      <c r="A376" s="6"/>
      <c r="B376" s="7" t="s">
        <v>113</v>
      </c>
      <c r="C376" s="1" t="s">
        <v>192</v>
      </c>
      <c r="D376" s="101"/>
      <c r="E376" s="1" t="s">
        <v>275</v>
      </c>
      <c r="F376" s="1" t="s">
        <v>114</v>
      </c>
      <c r="G376" s="1" t="s">
        <v>594</v>
      </c>
      <c r="H376" s="1" t="s">
        <v>219</v>
      </c>
      <c r="I376" s="1" t="s">
        <v>115</v>
      </c>
      <c r="J376" s="134">
        <v>3162758901</v>
      </c>
      <c r="K376" s="134">
        <v>2000000002</v>
      </c>
      <c r="L376" s="134">
        <v>2025750942.6600001</v>
      </c>
      <c r="M376" s="8">
        <v>3162758901</v>
      </c>
      <c r="N376" s="135">
        <v>64.05</v>
      </c>
      <c r="O376" s="136" t="s">
        <v>6</v>
      </c>
      <c r="P376" s="6"/>
    </row>
    <row r="377" spans="1:16" ht="26.1" customHeight="1" x14ac:dyDescent="0.3">
      <c r="A377" s="6"/>
      <c r="B377" s="7" t="s">
        <v>113</v>
      </c>
      <c r="C377" s="1" t="s">
        <v>192</v>
      </c>
      <c r="D377" s="101"/>
      <c r="E377" s="1" t="s">
        <v>275</v>
      </c>
      <c r="F377" s="1" t="s">
        <v>114</v>
      </c>
      <c r="G377" s="1" t="s">
        <v>813</v>
      </c>
      <c r="H377" s="1" t="s">
        <v>900</v>
      </c>
      <c r="I377" s="1" t="s">
        <v>115</v>
      </c>
      <c r="J377" s="134">
        <v>3352553413</v>
      </c>
      <c r="K377" s="134">
        <v>2000000001</v>
      </c>
      <c r="L377" s="134">
        <v>2044244421.47</v>
      </c>
      <c r="M377" s="8">
        <v>3352553413</v>
      </c>
      <c r="N377" s="135">
        <v>60.98</v>
      </c>
      <c r="O377" s="136" t="s">
        <v>6</v>
      </c>
      <c r="P377" s="6"/>
    </row>
    <row r="378" spans="1:16" ht="26.1" customHeight="1" x14ac:dyDescent="0.3">
      <c r="A378" s="6"/>
      <c r="B378" s="7" t="s">
        <v>113</v>
      </c>
      <c r="C378" s="1" t="s">
        <v>192</v>
      </c>
      <c r="D378" s="101"/>
      <c r="E378" s="1" t="s">
        <v>275</v>
      </c>
      <c r="F378" s="1" t="s">
        <v>114</v>
      </c>
      <c r="G378" s="1" t="s">
        <v>814</v>
      </c>
      <c r="H378" s="1" t="s">
        <v>901</v>
      </c>
      <c r="I378" s="1" t="s">
        <v>115</v>
      </c>
      <c r="J378" s="134">
        <v>3409326034</v>
      </c>
      <c r="K378" s="134">
        <v>2000000001</v>
      </c>
      <c r="L378" s="134">
        <v>2044467069.73</v>
      </c>
      <c r="M378" s="8">
        <v>3409326034</v>
      </c>
      <c r="N378" s="135">
        <v>59.97</v>
      </c>
      <c r="O378" s="136" t="s">
        <v>6</v>
      </c>
      <c r="P378" s="6"/>
    </row>
    <row r="379" spans="1:16" ht="26.1" customHeight="1" x14ac:dyDescent="0.3">
      <c r="A379" s="6"/>
      <c r="B379" s="7" t="s">
        <v>113</v>
      </c>
      <c r="C379" s="1" t="s">
        <v>192</v>
      </c>
      <c r="D379" s="101"/>
      <c r="E379" s="1" t="s">
        <v>275</v>
      </c>
      <c r="F379" s="1" t="s">
        <v>114</v>
      </c>
      <c r="G379" s="1" t="s">
        <v>815</v>
      </c>
      <c r="H379" s="1" t="s">
        <v>902</v>
      </c>
      <c r="I379" s="1" t="s">
        <v>115</v>
      </c>
      <c r="J379" s="134">
        <v>3107966130</v>
      </c>
      <c r="K379" s="134">
        <v>1895508795</v>
      </c>
      <c r="L379" s="134">
        <v>1936658618.5699999</v>
      </c>
      <c r="M379" s="8">
        <v>3107966130</v>
      </c>
      <c r="N379" s="135">
        <v>62.31</v>
      </c>
      <c r="O379" s="136" t="s">
        <v>6</v>
      </c>
      <c r="P379" s="6"/>
    </row>
    <row r="380" spans="1:16" ht="26.1" customHeight="1" x14ac:dyDescent="0.3">
      <c r="A380" s="6"/>
      <c r="B380" s="7" t="s">
        <v>113</v>
      </c>
      <c r="C380" s="1" t="s">
        <v>192</v>
      </c>
      <c r="D380" s="101"/>
      <c r="E380" s="1" t="s">
        <v>275</v>
      </c>
      <c r="F380" s="1" t="s">
        <v>114</v>
      </c>
      <c r="G380" s="1" t="s">
        <v>816</v>
      </c>
      <c r="H380" s="1" t="s">
        <v>903</v>
      </c>
      <c r="I380" s="1" t="s">
        <v>115</v>
      </c>
      <c r="J380" s="134">
        <v>2623786301</v>
      </c>
      <c r="K380" s="134">
        <v>2000498631</v>
      </c>
      <c r="L380" s="134">
        <v>2042412358.98</v>
      </c>
      <c r="M380" s="8">
        <v>2623786301</v>
      </c>
      <c r="N380" s="135">
        <v>77.84</v>
      </c>
      <c r="O380" s="136" t="s">
        <v>6</v>
      </c>
      <c r="P380" s="6"/>
    </row>
    <row r="381" spans="1:16" ht="16.5" customHeight="1" x14ac:dyDescent="0.3">
      <c r="B381" s="7" t="s">
        <v>113</v>
      </c>
      <c r="C381" s="1" t="s">
        <v>192</v>
      </c>
      <c r="E381" s="1" t="s">
        <v>275</v>
      </c>
      <c r="F381" s="1" t="s">
        <v>114</v>
      </c>
      <c r="G381" s="1" t="s">
        <v>817</v>
      </c>
      <c r="H381" s="1" t="s">
        <v>904</v>
      </c>
      <c r="I381" s="1" t="s">
        <v>115</v>
      </c>
      <c r="J381" s="134">
        <v>2827923292</v>
      </c>
      <c r="K381" s="134">
        <v>2000512327</v>
      </c>
      <c r="L381" s="134">
        <v>2043572561.8800001</v>
      </c>
      <c r="M381" s="8">
        <v>2827923292</v>
      </c>
      <c r="N381" s="135">
        <v>72.260000000000005</v>
      </c>
      <c r="O381" s="136" t="s">
        <v>6</v>
      </c>
    </row>
    <row r="382" spans="1:16" ht="16.5" customHeight="1" x14ac:dyDescent="0.3">
      <c r="B382" s="7" t="s">
        <v>113</v>
      </c>
      <c r="C382" s="1" t="s">
        <v>192</v>
      </c>
      <c r="E382" s="1" t="s">
        <v>275</v>
      </c>
      <c r="F382" s="1" t="s">
        <v>114</v>
      </c>
      <c r="G382" s="1" t="s">
        <v>818</v>
      </c>
      <c r="H382" s="1" t="s">
        <v>905</v>
      </c>
      <c r="I382" s="1" t="s">
        <v>115</v>
      </c>
      <c r="J382" s="134">
        <v>3041008225</v>
      </c>
      <c r="K382" s="134">
        <v>2000526027</v>
      </c>
      <c r="L382" s="134">
        <v>2044735644.3800001</v>
      </c>
      <c r="M382" s="8">
        <v>3041008225</v>
      </c>
      <c r="N382" s="135">
        <v>67.239999999999995</v>
      </c>
      <c r="O382" s="136" t="s">
        <v>6</v>
      </c>
    </row>
    <row r="383" spans="1:16" ht="16.5" customHeight="1" x14ac:dyDescent="0.3">
      <c r="B383" s="7" t="s">
        <v>113</v>
      </c>
      <c r="C383" s="1" t="s">
        <v>192</v>
      </c>
      <c r="E383" s="1" t="s">
        <v>275</v>
      </c>
      <c r="F383" s="1" t="s">
        <v>114</v>
      </c>
      <c r="G383" s="1" t="s">
        <v>819</v>
      </c>
      <c r="H383" s="1" t="s">
        <v>906</v>
      </c>
      <c r="I383" s="1" t="s">
        <v>115</v>
      </c>
      <c r="J383" s="134">
        <v>3095076711</v>
      </c>
      <c r="K383" s="134">
        <v>2000528768</v>
      </c>
      <c r="L383" s="134">
        <v>2044967484.98</v>
      </c>
      <c r="M383" s="8">
        <v>3095076711</v>
      </c>
      <c r="N383" s="135">
        <v>66.069999999999993</v>
      </c>
      <c r="O383" s="136" t="s">
        <v>6</v>
      </c>
    </row>
    <row r="384" spans="1:16" ht="16.5" customHeight="1" x14ac:dyDescent="0.3">
      <c r="B384" s="7" t="s">
        <v>113</v>
      </c>
      <c r="C384" s="1" t="s">
        <v>192</v>
      </c>
      <c r="E384" s="1" t="s">
        <v>275</v>
      </c>
      <c r="F384" s="1" t="s">
        <v>114</v>
      </c>
      <c r="G384" s="1" t="s">
        <v>820</v>
      </c>
      <c r="H384" s="1" t="s">
        <v>907</v>
      </c>
      <c r="I384" s="1" t="s">
        <v>115</v>
      </c>
      <c r="J384" s="134">
        <v>3028756162</v>
      </c>
      <c r="K384" s="134">
        <v>1900507535</v>
      </c>
      <c r="L384" s="134">
        <v>1943178739.3</v>
      </c>
      <c r="M384" s="8">
        <v>3028756162</v>
      </c>
      <c r="N384" s="135">
        <v>64.16</v>
      </c>
      <c r="O384" s="136" t="s">
        <v>6</v>
      </c>
    </row>
    <row r="385" spans="2:15" ht="16.5" customHeight="1" x14ac:dyDescent="0.3">
      <c r="B385" s="7" t="s">
        <v>113</v>
      </c>
      <c r="C385" s="1" t="s">
        <v>192</v>
      </c>
      <c r="E385" s="1" t="s">
        <v>275</v>
      </c>
      <c r="F385" s="1" t="s">
        <v>114</v>
      </c>
      <c r="G385" s="1" t="s">
        <v>821</v>
      </c>
      <c r="H385" s="1" t="s">
        <v>908</v>
      </c>
      <c r="I385" s="1" t="s">
        <v>115</v>
      </c>
      <c r="J385" s="134">
        <v>168370822</v>
      </c>
      <c r="K385" s="134">
        <v>146171729</v>
      </c>
      <c r="L385" s="134">
        <v>146779493.25</v>
      </c>
      <c r="M385" s="8">
        <v>168370822</v>
      </c>
      <c r="N385" s="135">
        <v>87.18</v>
      </c>
      <c r="O385" s="136" t="s">
        <v>6</v>
      </c>
    </row>
    <row r="386" spans="2:15" ht="16.5" customHeight="1" x14ac:dyDescent="0.3">
      <c r="B386" s="7" t="s">
        <v>113</v>
      </c>
      <c r="C386" s="1" t="s">
        <v>192</v>
      </c>
      <c r="E386" s="1" t="s">
        <v>275</v>
      </c>
      <c r="F386" s="1" t="s">
        <v>114</v>
      </c>
      <c r="G386" s="1" t="s">
        <v>822</v>
      </c>
      <c r="H386" s="1" t="s">
        <v>909</v>
      </c>
      <c r="I386" s="1" t="s">
        <v>115</v>
      </c>
      <c r="J386" s="134">
        <v>1701575341</v>
      </c>
      <c r="K386" s="134">
        <v>1500042677</v>
      </c>
      <c r="L386" s="134">
        <v>1508099835.6900001</v>
      </c>
      <c r="M386" s="8">
        <v>1701575341</v>
      </c>
      <c r="N386" s="135">
        <v>88.63</v>
      </c>
      <c r="O386" s="136" t="s">
        <v>6</v>
      </c>
    </row>
    <row r="387" spans="2:15" ht="16.5" customHeight="1" x14ac:dyDescent="0.3">
      <c r="B387" s="7" t="s">
        <v>113</v>
      </c>
      <c r="C387" s="1" t="s">
        <v>192</v>
      </c>
      <c r="E387" s="1" t="s">
        <v>275</v>
      </c>
      <c r="F387" s="1" t="s">
        <v>114</v>
      </c>
      <c r="G387" s="1" t="s">
        <v>1058</v>
      </c>
      <c r="H387" s="1" t="s">
        <v>1059</v>
      </c>
      <c r="I387" s="1" t="s">
        <v>115</v>
      </c>
      <c r="J387" s="134">
        <v>3439901370</v>
      </c>
      <c r="K387" s="134">
        <v>1999999997</v>
      </c>
      <c r="L387" s="134">
        <v>1999937162.3599999</v>
      </c>
      <c r="M387" s="8">
        <v>3439901370</v>
      </c>
      <c r="N387" s="135">
        <v>58.14</v>
      </c>
      <c r="O387" s="136" t="s">
        <v>6</v>
      </c>
    </row>
    <row r="388" spans="2:15" ht="16.5" customHeight="1" x14ac:dyDescent="0.3">
      <c r="B388" s="7" t="s">
        <v>113</v>
      </c>
      <c r="C388" s="1" t="s">
        <v>192</v>
      </c>
      <c r="E388" s="1" t="s">
        <v>275</v>
      </c>
      <c r="F388" s="1" t="s">
        <v>114</v>
      </c>
      <c r="G388" s="1" t="s">
        <v>1060</v>
      </c>
      <c r="H388" s="1" t="s">
        <v>1061</v>
      </c>
      <c r="I388" s="1" t="s">
        <v>115</v>
      </c>
      <c r="J388" s="134">
        <v>3485972599</v>
      </c>
      <c r="K388" s="134">
        <v>1999999998</v>
      </c>
      <c r="L388" s="134">
        <v>1999943660.6900001</v>
      </c>
      <c r="M388" s="8">
        <v>3485972599</v>
      </c>
      <c r="N388" s="135">
        <v>57.37</v>
      </c>
      <c r="O388" s="136" t="s">
        <v>6</v>
      </c>
    </row>
    <row r="389" spans="2:15" ht="16.5" customHeight="1" x14ac:dyDescent="0.3">
      <c r="B389" s="7" t="s">
        <v>113</v>
      </c>
      <c r="C389" s="1" t="s">
        <v>220</v>
      </c>
      <c r="E389" s="1" t="s">
        <v>275</v>
      </c>
      <c r="F389" s="1" t="s">
        <v>114</v>
      </c>
      <c r="G389" s="1" t="s">
        <v>595</v>
      </c>
      <c r="H389" s="1" t="s">
        <v>221</v>
      </c>
      <c r="I389" s="1" t="s">
        <v>115</v>
      </c>
      <c r="J389" s="134">
        <v>2815200003</v>
      </c>
      <c r="K389" s="134">
        <v>2082760273</v>
      </c>
      <c r="L389" s="134">
        <v>2125234937.6800001</v>
      </c>
      <c r="M389" s="8">
        <v>2815200003</v>
      </c>
      <c r="N389" s="135">
        <v>75.489999999999995</v>
      </c>
      <c r="O389" s="136" t="s">
        <v>6</v>
      </c>
    </row>
    <row r="390" spans="2:15" ht="16.5" customHeight="1" x14ac:dyDescent="0.3">
      <c r="B390" s="7" t="s">
        <v>113</v>
      </c>
      <c r="C390" s="1" t="s">
        <v>220</v>
      </c>
      <c r="E390" s="1" t="s">
        <v>275</v>
      </c>
      <c r="F390" s="1" t="s">
        <v>114</v>
      </c>
      <c r="G390" s="1" t="s">
        <v>596</v>
      </c>
      <c r="H390" s="1" t="s">
        <v>221</v>
      </c>
      <c r="I390" s="1" t="s">
        <v>115</v>
      </c>
      <c r="J390" s="134">
        <v>1359999998</v>
      </c>
      <c r="K390" s="134">
        <v>1006657535</v>
      </c>
      <c r="L390" s="134">
        <v>1026687304.83</v>
      </c>
      <c r="M390" s="8">
        <v>1359999998</v>
      </c>
      <c r="N390" s="135">
        <v>75.489999999999995</v>
      </c>
      <c r="O390" s="136" t="s">
        <v>6</v>
      </c>
    </row>
    <row r="391" spans="2:15" ht="16.5" customHeight="1" x14ac:dyDescent="0.3">
      <c r="B391" s="7" t="s">
        <v>113</v>
      </c>
      <c r="C391" s="1" t="s">
        <v>597</v>
      </c>
      <c r="E391" s="1" t="s">
        <v>275</v>
      </c>
      <c r="F391" s="1" t="s">
        <v>114</v>
      </c>
      <c r="G391" s="1" t="s">
        <v>1062</v>
      </c>
      <c r="H391" s="1" t="s">
        <v>598</v>
      </c>
      <c r="I391" s="1" t="s">
        <v>115</v>
      </c>
      <c r="J391" s="134">
        <v>6274356166</v>
      </c>
      <c r="K391" s="134">
        <v>4540438356</v>
      </c>
      <c r="L391" s="134">
        <v>4545319165.3699999</v>
      </c>
      <c r="M391" s="8">
        <v>6274356166</v>
      </c>
      <c r="N391" s="135">
        <v>72.44</v>
      </c>
      <c r="O391" s="136" t="s">
        <v>6</v>
      </c>
    </row>
    <row r="392" spans="2:15" ht="16.5" customHeight="1" x14ac:dyDescent="0.3">
      <c r="B392" s="7" t="s">
        <v>113</v>
      </c>
      <c r="C392" s="1" t="s">
        <v>757</v>
      </c>
      <c r="E392" s="1" t="s">
        <v>302</v>
      </c>
      <c r="F392" s="1" t="s">
        <v>114</v>
      </c>
      <c r="G392" s="1" t="s">
        <v>823</v>
      </c>
      <c r="H392" s="1" t="s">
        <v>910</v>
      </c>
      <c r="I392" s="1" t="s">
        <v>115</v>
      </c>
      <c r="J392" s="134">
        <v>866924656</v>
      </c>
      <c r="K392" s="134">
        <v>500431505</v>
      </c>
      <c r="L392" s="134">
        <v>512074631.88</v>
      </c>
      <c r="M392" s="8">
        <v>866924656</v>
      </c>
      <c r="N392" s="135">
        <v>59.07</v>
      </c>
      <c r="O392" s="136" t="s">
        <v>6</v>
      </c>
    </row>
    <row r="393" spans="2:15" ht="16.5" customHeight="1" x14ac:dyDescent="0.3">
      <c r="B393" s="7" t="s">
        <v>113</v>
      </c>
      <c r="C393" s="1" t="s">
        <v>757</v>
      </c>
      <c r="E393" s="1" t="s">
        <v>302</v>
      </c>
      <c r="F393" s="1" t="s">
        <v>114</v>
      </c>
      <c r="G393" s="1" t="s">
        <v>824</v>
      </c>
      <c r="H393" s="1" t="s">
        <v>910</v>
      </c>
      <c r="I393" s="1" t="s">
        <v>115</v>
      </c>
      <c r="J393" s="134">
        <v>866924656</v>
      </c>
      <c r="K393" s="134">
        <v>500431505</v>
      </c>
      <c r="L393" s="134">
        <v>512074631.88</v>
      </c>
      <c r="M393" s="8">
        <v>866924656</v>
      </c>
      <c r="N393" s="135">
        <v>59.07</v>
      </c>
      <c r="O393" s="136" t="s">
        <v>6</v>
      </c>
    </row>
    <row r="394" spans="2:15" ht="16.5" customHeight="1" x14ac:dyDescent="0.3">
      <c r="B394" s="7" t="s">
        <v>113</v>
      </c>
      <c r="C394" s="1" t="s">
        <v>757</v>
      </c>
      <c r="E394" s="1" t="s">
        <v>302</v>
      </c>
      <c r="F394" s="1" t="s">
        <v>114</v>
      </c>
      <c r="G394" s="1" t="s">
        <v>825</v>
      </c>
      <c r="H394" s="1" t="s">
        <v>910</v>
      </c>
      <c r="I394" s="1" t="s">
        <v>115</v>
      </c>
      <c r="J394" s="134">
        <v>866924656</v>
      </c>
      <c r="K394" s="134">
        <v>500431505</v>
      </c>
      <c r="L394" s="134">
        <v>512074631.88</v>
      </c>
      <c r="M394" s="8">
        <v>866924656</v>
      </c>
      <c r="N394" s="135">
        <v>59.07</v>
      </c>
      <c r="O394" s="136" t="s">
        <v>6</v>
      </c>
    </row>
    <row r="395" spans="2:15" ht="16.5" customHeight="1" x14ac:dyDescent="0.3">
      <c r="B395" s="7" t="s">
        <v>113</v>
      </c>
      <c r="C395" s="1" t="s">
        <v>757</v>
      </c>
      <c r="E395" s="1" t="s">
        <v>302</v>
      </c>
      <c r="F395" s="1" t="s">
        <v>114</v>
      </c>
      <c r="G395" s="1" t="s">
        <v>826</v>
      </c>
      <c r="H395" s="1" t="s">
        <v>910</v>
      </c>
      <c r="I395" s="1" t="s">
        <v>115</v>
      </c>
      <c r="J395" s="134">
        <v>866924656</v>
      </c>
      <c r="K395" s="134">
        <v>500431505</v>
      </c>
      <c r="L395" s="134">
        <v>512074631.88</v>
      </c>
      <c r="M395" s="8">
        <v>866924656</v>
      </c>
      <c r="N395" s="135">
        <v>59.07</v>
      </c>
      <c r="O395" s="136" t="s">
        <v>6</v>
      </c>
    </row>
    <row r="396" spans="2:15" ht="16.5" customHeight="1" x14ac:dyDescent="0.3">
      <c r="B396" s="7" t="s">
        <v>113</v>
      </c>
      <c r="C396" s="1" t="s">
        <v>757</v>
      </c>
      <c r="E396" s="1" t="s">
        <v>302</v>
      </c>
      <c r="F396" s="1" t="s">
        <v>114</v>
      </c>
      <c r="G396" s="1" t="s">
        <v>827</v>
      </c>
      <c r="H396" s="1" t="s">
        <v>910</v>
      </c>
      <c r="I396" s="1" t="s">
        <v>115</v>
      </c>
      <c r="J396" s="134">
        <v>866924656</v>
      </c>
      <c r="K396" s="134">
        <v>500431505</v>
      </c>
      <c r="L396" s="134">
        <v>512074631.88</v>
      </c>
      <c r="M396" s="8">
        <v>866924656</v>
      </c>
      <c r="N396" s="135">
        <v>59.07</v>
      </c>
      <c r="O396" s="136" t="s">
        <v>6</v>
      </c>
    </row>
    <row r="397" spans="2:15" ht="16.5" customHeight="1" x14ac:dyDescent="0.3">
      <c r="B397" s="7" t="s">
        <v>113</v>
      </c>
      <c r="C397" s="1" t="s">
        <v>757</v>
      </c>
      <c r="E397" s="1" t="s">
        <v>302</v>
      </c>
      <c r="F397" s="1" t="s">
        <v>114</v>
      </c>
      <c r="G397" s="1" t="s">
        <v>828</v>
      </c>
      <c r="H397" s="1" t="s">
        <v>910</v>
      </c>
      <c r="I397" s="1" t="s">
        <v>115</v>
      </c>
      <c r="J397" s="134">
        <v>866924656</v>
      </c>
      <c r="K397" s="134">
        <v>500431505</v>
      </c>
      <c r="L397" s="134">
        <v>512074631.88</v>
      </c>
      <c r="M397" s="8">
        <v>866924656</v>
      </c>
      <c r="N397" s="135">
        <v>59.07</v>
      </c>
      <c r="O397" s="136" t="s">
        <v>6</v>
      </c>
    </row>
    <row r="398" spans="2:15" ht="16.5" customHeight="1" x14ac:dyDescent="0.3">
      <c r="B398" s="7" t="s">
        <v>113</v>
      </c>
      <c r="C398" s="1" t="s">
        <v>757</v>
      </c>
      <c r="E398" s="1" t="s">
        <v>302</v>
      </c>
      <c r="F398" s="1" t="s">
        <v>114</v>
      </c>
      <c r="G398" s="1" t="s">
        <v>829</v>
      </c>
      <c r="H398" s="1" t="s">
        <v>910</v>
      </c>
      <c r="I398" s="1" t="s">
        <v>115</v>
      </c>
      <c r="J398" s="134">
        <v>866924656</v>
      </c>
      <c r="K398" s="134">
        <v>500431505</v>
      </c>
      <c r="L398" s="134">
        <v>512074631.88</v>
      </c>
      <c r="M398" s="8">
        <v>866924656</v>
      </c>
      <c r="N398" s="135">
        <v>59.07</v>
      </c>
      <c r="O398" s="136" t="s">
        <v>6</v>
      </c>
    </row>
    <row r="399" spans="2:15" ht="16.5" customHeight="1" x14ac:dyDescent="0.3">
      <c r="B399" s="7" t="s">
        <v>113</v>
      </c>
      <c r="C399" s="1" t="s">
        <v>757</v>
      </c>
      <c r="E399" s="1" t="s">
        <v>302</v>
      </c>
      <c r="F399" s="1" t="s">
        <v>114</v>
      </c>
      <c r="G399" s="1" t="s">
        <v>830</v>
      </c>
      <c r="H399" s="1" t="s">
        <v>911</v>
      </c>
      <c r="I399" s="1" t="s">
        <v>115</v>
      </c>
      <c r="J399" s="134">
        <v>6367602753</v>
      </c>
      <c r="K399" s="134">
        <v>3059178077</v>
      </c>
      <c r="L399" s="134">
        <v>3077822197.3800001</v>
      </c>
      <c r="M399" s="8">
        <v>6367602753</v>
      </c>
      <c r="N399" s="135">
        <v>48.34</v>
      </c>
      <c r="O399" s="136" t="s">
        <v>6</v>
      </c>
    </row>
    <row r="400" spans="2:15" ht="16.5" customHeight="1" x14ac:dyDescent="0.3">
      <c r="B400" s="7" t="s">
        <v>113</v>
      </c>
      <c r="C400" s="1" t="s">
        <v>222</v>
      </c>
      <c r="E400" s="1" t="s">
        <v>275</v>
      </c>
      <c r="F400" s="1" t="s">
        <v>114</v>
      </c>
      <c r="G400" s="1" t="s">
        <v>599</v>
      </c>
      <c r="H400" s="1" t="s">
        <v>223</v>
      </c>
      <c r="I400" s="1" t="s">
        <v>115</v>
      </c>
      <c r="J400" s="134">
        <v>30525685488</v>
      </c>
      <c r="K400" s="134">
        <v>19200000000</v>
      </c>
      <c r="L400" s="134">
        <v>19271131778.02</v>
      </c>
      <c r="M400" s="8">
        <v>30525685488</v>
      </c>
      <c r="N400" s="135">
        <v>63.13</v>
      </c>
      <c r="O400" s="136" t="s">
        <v>6</v>
      </c>
    </row>
    <row r="401" spans="2:16" ht="16.5" customHeight="1" x14ac:dyDescent="0.3">
      <c r="B401" s="7" t="s">
        <v>113</v>
      </c>
      <c r="C401" s="1" t="s">
        <v>222</v>
      </c>
      <c r="E401" s="1" t="s">
        <v>275</v>
      </c>
      <c r="F401" s="1" t="s">
        <v>114</v>
      </c>
      <c r="G401" s="1" t="s">
        <v>600</v>
      </c>
      <c r="H401" s="1" t="s">
        <v>287</v>
      </c>
      <c r="I401" s="1" t="s">
        <v>115</v>
      </c>
      <c r="J401" s="134">
        <v>14662191780</v>
      </c>
      <c r="K401" s="134">
        <v>10074287670</v>
      </c>
      <c r="L401" s="134">
        <v>10038491847.629999</v>
      </c>
      <c r="M401" s="8">
        <v>14662191780</v>
      </c>
      <c r="N401" s="135">
        <v>68.47</v>
      </c>
      <c r="O401" s="136" t="s">
        <v>6</v>
      </c>
    </row>
    <row r="402" spans="2:16" ht="16.5" customHeight="1" x14ac:dyDescent="0.3">
      <c r="B402" s="7" t="s">
        <v>113</v>
      </c>
      <c r="C402" s="1" t="s">
        <v>222</v>
      </c>
      <c r="E402" s="1" t="s">
        <v>275</v>
      </c>
      <c r="F402" s="1" t="s">
        <v>114</v>
      </c>
      <c r="G402" s="1" t="s">
        <v>601</v>
      </c>
      <c r="H402" s="1" t="s">
        <v>287</v>
      </c>
      <c r="I402" s="1" t="s">
        <v>115</v>
      </c>
      <c r="J402" s="134">
        <v>14662191780</v>
      </c>
      <c r="K402" s="134">
        <v>10089657534</v>
      </c>
      <c r="L402" s="134">
        <v>10038532625.76</v>
      </c>
      <c r="M402" s="8">
        <v>14662191780</v>
      </c>
      <c r="N402" s="135">
        <v>68.47</v>
      </c>
      <c r="O402" s="136" t="s">
        <v>6</v>
      </c>
    </row>
    <row r="403" spans="2:16" ht="16.5" customHeight="1" x14ac:dyDescent="0.3">
      <c r="B403" s="7" t="s">
        <v>224</v>
      </c>
      <c r="C403" s="1" t="s">
        <v>225</v>
      </c>
      <c r="E403" s="1" t="s">
        <v>275</v>
      </c>
      <c r="G403" s="1" t="s">
        <v>602</v>
      </c>
      <c r="H403" s="1" t="s">
        <v>226</v>
      </c>
      <c r="I403" s="1" t="s">
        <v>115</v>
      </c>
      <c r="J403" s="134">
        <v>4108235616</v>
      </c>
      <c r="K403" s="134">
        <v>2499999998</v>
      </c>
      <c r="L403" s="134">
        <v>2802244145.5599999</v>
      </c>
      <c r="M403" s="8">
        <v>4108235616</v>
      </c>
      <c r="N403" s="135">
        <v>68.209999999999994</v>
      </c>
      <c r="O403" s="136" t="s">
        <v>6</v>
      </c>
    </row>
    <row r="404" spans="2:16" ht="16.5" customHeight="1" x14ac:dyDescent="0.3">
      <c r="B404" s="7" t="s">
        <v>224</v>
      </c>
      <c r="C404" s="1" t="s">
        <v>225</v>
      </c>
      <c r="E404" s="1" t="s">
        <v>275</v>
      </c>
      <c r="G404" s="1" t="s">
        <v>603</v>
      </c>
      <c r="H404" s="1" t="s">
        <v>227</v>
      </c>
      <c r="I404" s="1" t="s">
        <v>115</v>
      </c>
      <c r="J404" s="134">
        <v>4192043837</v>
      </c>
      <c r="K404" s="134">
        <v>2499999998</v>
      </c>
      <c r="L404" s="134">
        <v>2801643143.0300002</v>
      </c>
      <c r="M404" s="8">
        <v>4192043837</v>
      </c>
      <c r="N404" s="135">
        <v>66.83</v>
      </c>
      <c r="O404" s="136" t="s">
        <v>6</v>
      </c>
      <c r="P404" s="82"/>
    </row>
    <row r="405" spans="2:16" ht="16.5" customHeight="1" x14ac:dyDescent="0.3">
      <c r="B405" s="7" t="s">
        <v>224</v>
      </c>
      <c r="C405" s="1" t="s">
        <v>225</v>
      </c>
      <c r="E405" s="1" t="s">
        <v>275</v>
      </c>
      <c r="G405" s="1" t="s">
        <v>604</v>
      </c>
      <c r="H405" s="1" t="s">
        <v>228</v>
      </c>
      <c r="I405" s="1" t="s">
        <v>115</v>
      </c>
      <c r="J405" s="134">
        <v>4281145207</v>
      </c>
      <c r="K405" s="134">
        <v>2500000001</v>
      </c>
      <c r="L405" s="134">
        <v>2801008881.0700002</v>
      </c>
      <c r="M405" s="8">
        <v>4281145207</v>
      </c>
      <c r="N405" s="135">
        <v>65.430000000000007</v>
      </c>
      <c r="O405" s="136" t="s">
        <v>6</v>
      </c>
      <c r="P405" s="82"/>
    </row>
    <row r="406" spans="2:16" ht="16.5" customHeight="1" x14ac:dyDescent="0.3">
      <c r="B406" s="7" t="s">
        <v>224</v>
      </c>
      <c r="C406" s="1" t="s">
        <v>225</v>
      </c>
      <c r="E406" s="1" t="s">
        <v>275</v>
      </c>
      <c r="G406" s="1" t="s">
        <v>605</v>
      </c>
      <c r="H406" s="1" t="s">
        <v>288</v>
      </c>
      <c r="I406" s="1" t="s">
        <v>115</v>
      </c>
      <c r="J406" s="134">
        <v>4379950684</v>
      </c>
      <c r="K406" s="134">
        <v>2500000001</v>
      </c>
      <c r="L406" s="134">
        <v>2801102943.0300002</v>
      </c>
      <c r="M406" s="8">
        <v>4379950684</v>
      </c>
      <c r="N406" s="135">
        <v>63.95</v>
      </c>
      <c r="O406" s="136" t="s">
        <v>6</v>
      </c>
    </row>
    <row r="407" spans="2:16" ht="16.5" customHeight="1" x14ac:dyDescent="0.3">
      <c r="B407" s="7" t="s">
        <v>224</v>
      </c>
      <c r="C407" s="1" t="s">
        <v>225</v>
      </c>
      <c r="E407" s="1" t="s">
        <v>275</v>
      </c>
      <c r="G407" s="1" t="s">
        <v>606</v>
      </c>
      <c r="H407" s="1" t="s">
        <v>289</v>
      </c>
      <c r="I407" s="1" t="s">
        <v>115</v>
      </c>
      <c r="J407" s="134">
        <v>4458465752</v>
      </c>
      <c r="K407" s="134">
        <v>2500000001</v>
      </c>
      <c r="L407" s="134">
        <v>2801252385.0700002</v>
      </c>
      <c r="M407" s="8">
        <v>4458465752</v>
      </c>
      <c r="N407" s="135">
        <v>62.83</v>
      </c>
      <c r="O407" s="136" t="s">
        <v>6</v>
      </c>
    </row>
    <row r="408" spans="2:16" ht="16.5" customHeight="1" x14ac:dyDescent="0.3">
      <c r="B408" s="7" t="s">
        <v>224</v>
      </c>
      <c r="C408" s="1" t="s">
        <v>225</v>
      </c>
      <c r="E408" s="1" t="s">
        <v>275</v>
      </c>
      <c r="G408" s="1" t="s">
        <v>607</v>
      </c>
      <c r="H408" s="1" t="s">
        <v>290</v>
      </c>
      <c r="I408" s="1" t="s">
        <v>115</v>
      </c>
      <c r="J408" s="134">
        <v>4606673972</v>
      </c>
      <c r="K408" s="134">
        <v>2499999999</v>
      </c>
      <c r="L408" s="134">
        <v>2801685894.1700001</v>
      </c>
      <c r="M408" s="8">
        <v>4606673972</v>
      </c>
      <c r="N408" s="135">
        <v>60.82</v>
      </c>
      <c r="O408" s="136" t="s">
        <v>6</v>
      </c>
    </row>
    <row r="409" spans="2:16" ht="16.5" customHeight="1" x14ac:dyDescent="0.3">
      <c r="B409" s="7" t="s">
        <v>224</v>
      </c>
      <c r="C409" s="1" t="s">
        <v>225</v>
      </c>
      <c r="E409" s="1" t="s">
        <v>275</v>
      </c>
      <c r="G409" s="1" t="s">
        <v>831</v>
      </c>
      <c r="H409" s="1" t="s">
        <v>912</v>
      </c>
      <c r="I409" s="1" t="s">
        <v>115</v>
      </c>
      <c r="J409" s="134">
        <v>4608438358</v>
      </c>
      <c r="K409" s="134">
        <v>2500000003</v>
      </c>
      <c r="L409" s="134">
        <v>2746983151.5300002</v>
      </c>
      <c r="M409" s="8">
        <v>4608438358</v>
      </c>
      <c r="N409" s="135">
        <v>59.61</v>
      </c>
      <c r="O409" s="136" t="s">
        <v>6</v>
      </c>
    </row>
    <row r="410" spans="2:16" ht="16.5" customHeight="1" x14ac:dyDescent="0.3">
      <c r="B410" s="7" t="s">
        <v>224</v>
      </c>
      <c r="C410" s="1" t="s">
        <v>225</v>
      </c>
      <c r="E410" s="1" t="s">
        <v>275</v>
      </c>
      <c r="G410" s="1" t="s">
        <v>832</v>
      </c>
      <c r="H410" s="1" t="s">
        <v>913</v>
      </c>
      <c r="I410" s="1" t="s">
        <v>115</v>
      </c>
      <c r="J410" s="134">
        <v>4664016438</v>
      </c>
      <c r="K410" s="134">
        <v>2499999999</v>
      </c>
      <c r="L410" s="134">
        <v>2705330913.4400001</v>
      </c>
      <c r="M410" s="8">
        <v>4664016438</v>
      </c>
      <c r="N410" s="135">
        <v>58</v>
      </c>
      <c r="O410" s="136" t="s">
        <v>6</v>
      </c>
    </row>
    <row r="411" spans="2:16" ht="16.5" customHeight="1" x14ac:dyDescent="0.3">
      <c r="B411" s="7" t="s">
        <v>224</v>
      </c>
      <c r="C411" s="1" t="s">
        <v>225</v>
      </c>
      <c r="E411" s="1" t="s">
        <v>275</v>
      </c>
      <c r="G411" s="1" t="s">
        <v>833</v>
      </c>
      <c r="H411" s="1" t="s">
        <v>914</v>
      </c>
      <c r="I411" s="1" t="s">
        <v>115</v>
      </c>
      <c r="J411" s="134">
        <v>4719594519</v>
      </c>
      <c r="K411" s="134">
        <v>2499999999</v>
      </c>
      <c r="L411" s="134">
        <v>2666392955.1300001</v>
      </c>
      <c r="M411" s="8">
        <v>4719594519</v>
      </c>
      <c r="N411" s="135">
        <v>56.5</v>
      </c>
      <c r="O411" s="136" t="s">
        <v>6</v>
      </c>
    </row>
    <row r="412" spans="2:16" ht="16.5" customHeight="1" x14ac:dyDescent="0.3">
      <c r="B412" s="7" t="s">
        <v>224</v>
      </c>
      <c r="C412" s="1" t="s">
        <v>225</v>
      </c>
      <c r="E412" s="1" t="s">
        <v>275</v>
      </c>
      <c r="G412" s="1" t="s">
        <v>834</v>
      </c>
      <c r="H412" s="1" t="s">
        <v>915</v>
      </c>
      <c r="I412" s="1" t="s">
        <v>115</v>
      </c>
      <c r="J412" s="134">
        <v>4775172605</v>
      </c>
      <c r="K412" s="134">
        <v>2500000001</v>
      </c>
      <c r="L412" s="134">
        <v>2631276481.6599998</v>
      </c>
      <c r="M412" s="8">
        <v>4775172605</v>
      </c>
      <c r="N412" s="135">
        <v>55.1</v>
      </c>
      <c r="O412" s="136" t="s">
        <v>6</v>
      </c>
    </row>
    <row r="413" spans="2:16" ht="16.5" customHeight="1" x14ac:dyDescent="0.3">
      <c r="B413" s="7" t="s">
        <v>119</v>
      </c>
      <c r="C413" s="1" t="s">
        <v>229</v>
      </c>
      <c r="E413" s="1" t="s">
        <v>275</v>
      </c>
      <c r="F413" s="1" t="s">
        <v>114</v>
      </c>
      <c r="G413" s="1" t="s">
        <v>614</v>
      </c>
      <c r="H413" s="1" t="s">
        <v>232</v>
      </c>
      <c r="I413" s="1" t="s">
        <v>115</v>
      </c>
      <c r="J413" s="134">
        <v>171970249</v>
      </c>
      <c r="K413" s="134">
        <v>148824870</v>
      </c>
      <c r="L413" s="134">
        <v>152865336.09999999</v>
      </c>
      <c r="M413" s="8">
        <v>171970249</v>
      </c>
      <c r="N413" s="135">
        <v>88.89</v>
      </c>
      <c r="O413" s="136" t="s">
        <v>6</v>
      </c>
    </row>
    <row r="414" spans="2:16" ht="16.5" customHeight="1" x14ac:dyDescent="0.3">
      <c r="B414" s="7" t="s">
        <v>119</v>
      </c>
      <c r="C414" s="1" t="s">
        <v>229</v>
      </c>
      <c r="E414" s="1" t="s">
        <v>275</v>
      </c>
      <c r="F414" s="1" t="s">
        <v>114</v>
      </c>
      <c r="G414" s="1" t="s">
        <v>835</v>
      </c>
      <c r="H414" s="1" t="s">
        <v>156</v>
      </c>
      <c r="I414" s="1" t="s">
        <v>115</v>
      </c>
      <c r="J414" s="134">
        <v>150953671</v>
      </c>
      <c r="K414" s="134">
        <v>129583040</v>
      </c>
      <c r="L414" s="134">
        <v>131013079.90000001</v>
      </c>
      <c r="M414" s="8">
        <v>150953671</v>
      </c>
      <c r="N414" s="135">
        <v>86.79</v>
      </c>
      <c r="O414" s="136" t="s">
        <v>6</v>
      </c>
    </row>
    <row r="415" spans="2:16" ht="16.5" customHeight="1" x14ac:dyDescent="0.3">
      <c r="B415" s="7" t="s">
        <v>119</v>
      </c>
      <c r="C415" s="1" t="s">
        <v>234</v>
      </c>
      <c r="E415" s="1" t="s">
        <v>275</v>
      </c>
      <c r="F415" s="1" t="s">
        <v>114</v>
      </c>
      <c r="G415" s="1" t="s">
        <v>621</v>
      </c>
      <c r="H415" s="1" t="s">
        <v>236</v>
      </c>
      <c r="I415" s="1" t="s">
        <v>115</v>
      </c>
      <c r="J415" s="134">
        <v>120731506</v>
      </c>
      <c r="K415" s="134">
        <v>95211592</v>
      </c>
      <c r="L415" s="134">
        <v>100038355.48</v>
      </c>
      <c r="M415" s="8">
        <v>120731506</v>
      </c>
      <c r="N415" s="135">
        <v>82.86</v>
      </c>
      <c r="O415" s="136" t="s">
        <v>6</v>
      </c>
    </row>
    <row r="416" spans="2:16" ht="16.5" customHeight="1" x14ac:dyDescent="0.3">
      <c r="B416" s="7" t="s">
        <v>119</v>
      </c>
      <c r="C416" s="1" t="s">
        <v>234</v>
      </c>
      <c r="E416" s="1" t="s">
        <v>275</v>
      </c>
      <c r="F416" s="1" t="s">
        <v>114</v>
      </c>
      <c r="G416" s="1" t="s">
        <v>836</v>
      </c>
      <c r="H416" s="1" t="s">
        <v>616</v>
      </c>
      <c r="I416" s="1" t="s">
        <v>115</v>
      </c>
      <c r="J416" s="134">
        <v>213769862</v>
      </c>
      <c r="K416" s="134">
        <v>203234124</v>
      </c>
      <c r="L416" s="134">
        <v>202581079.5</v>
      </c>
      <c r="M416" s="8">
        <v>213769862</v>
      </c>
      <c r="N416" s="135">
        <v>94.77</v>
      </c>
      <c r="O416" s="136" t="s">
        <v>6</v>
      </c>
    </row>
    <row r="417" spans="2:15" ht="16.5" customHeight="1" x14ac:dyDescent="0.3">
      <c r="B417" s="7" t="s">
        <v>159</v>
      </c>
      <c r="C417" s="1" t="s">
        <v>234</v>
      </c>
      <c r="E417" s="1" t="s">
        <v>275</v>
      </c>
      <c r="F417" s="1" t="s">
        <v>114</v>
      </c>
      <c r="G417" s="1" t="s">
        <v>1063</v>
      </c>
      <c r="H417" s="1" t="s">
        <v>1064</v>
      </c>
      <c r="I417" s="1" t="s">
        <v>115</v>
      </c>
      <c r="J417" s="134">
        <v>2968589048</v>
      </c>
      <c r="K417" s="134">
        <v>2022808218</v>
      </c>
      <c r="L417" s="134">
        <v>2025343410.0799999</v>
      </c>
      <c r="M417" s="8">
        <v>2968589048</v>
      </c>
      <c r="N417" s="135">
        <v>68.23</v>
      </c>
      <c r="O417" s="136" t="s">
        <v>6</v>
      </c>
    </row>
    <row r="418" spans="2:15" ht="16.5" customHeight="1" x14ac:dyDescent="0.3">
      <c r="B418" s="7" t="s">
        <v>120</v>
      </c>
      <c r="C418" s="1" t="s">
        <v>234</v>
      </c>
      <c r="E418" s="1" t="s">
        <v>275</v>
      </c>
      <c r="F418" s="1" t="s">
        <v>114</v>
      </c>
      <c r="G418" s="1" t="s">
        <v>1065</v>
      </c>
      <c r="H418" s="1" t="s">
        <v>1066</v>
      </c>
      <c r="I418" s="1" t="s">
        <v>115</v>
      </c>
      <c r="J418" s="134">
        <v>1248068490</v>
      </c>
      <c r="K418" s="134">
        <v>1017173973</v>
      </c>
      <c r="L418" s="134">
        <v>1017173970.22</v>
      </c>
      <c r="M418" s="8">
        <v>1248068490</v>
      </c>
      <c r="N418" s="135">
        <v>81.5</v>
      </c>
      <c r="O418" s="136" t="s">
        <v>6</v>
      </c>
    </row>
    <row r="419" spans="2:15" ht="16.5" customHeight="1" x14ac:dyDescent="0.3">
      <c r="B419" s="7" t="s">
        <v>120</v>
      </c>
      <c r="C419" s="1" t="s">
        <v>234</v>
      </c>
      <c r="E419" s="1" t="s">
        <v>275</v>
      </c>
      <c r="F419" s="1" t="s">
        <v>114</v>
      </c>
      <c r="G419" s="1" t="s">
        <v>1067</v>
      </c>
      <c r="H419" s="1" t="s">
        <v>1068</v>
      </c>
      <c r="I419" s="1" t="s">
        <v>115</v>
      </c>
      <c r="J419" s="134">
        <v>1287958902</v>
      </c>
      <c r="K419" s="134">
        <v>1004315065</v>
      </c>
      <c r="L419" s="134">
        <v>1004315066.1799999</v>
      </c>
      <c r="M419" s="8">
        <v>1287958902</v>
      </c>
      <c r="N419" s="135">
        <v>77.98</v>
      </c>
      <c r="O419" s="136" t="s">
        <v>6</v>
      </c>
    </row>
    <row r="420" spans="2:15" ht="16.5" customHeight="1" x14ac:dyDescent="0.3">
      <c r="B420" s="7" t="s">
        <v>113</v>
      </c>
      <c r="C420" s="1" t="s">
        <v>758</v>
      </c>
      <c r="E420" s="1" t="s">
        <v>275</v>
      </c>
      <c r="F420" s="1" t="s">
        <v>114</v>
      </c>
      <c r="G420" s="1" t="s">
        <v>625</v>
      </c>
      <c r="H420" s="1" t="s">
        <v>238</v>
      </c>
      <c r="I420" s="1" t="s">
        <v>115</v>
      </c>
      <c r="J420" s="134">
        <v>17070547960</v>
      </c>
      <c r="K420" s="134">
        <v>10034931508</v>
      </c>
      <c r="L420" s="134">
        <v>10000038742.57</v>
      </c>
      <c r="M420" s="8">
        <v>17070547960</v>
      </c>
      <c r="N420" s="135">
        <v>58.58</v>
      </c>
      <c r="O420" s="136" t="s">
        <v>6</v>
      </c>
    </row>
    <row r="421" spans="2:15" ht="16.5" customHeight="1" x14ac:dyDescent="0.3">
      <c r="B421" s="7" t="s">
        <v>113</v>
      </c>
      <c r="C421" s="1" t="s">
        <v>758</v>
      </c>
      <c r="E421" s="1" t="s">
        <v>275</v>
      </c>
      <c r="F421" s="1" t="s">
        <v>114</v>
      </c>
      <c r="G421" s="1" t="s">
        <v>626</v>
      </c>
      <c r="H421" s="1" t="s">
        <v>238</v>
      </c>
      <c r="I421" s="1" t="s">
        <v>115</v>
      </c>
      <c r="J421" s="134">
        <v>361107259</v>
      </c>
      <c r="K421" s="134">
        <v>223137179</v>
      </c>
      <c r="L421" s="134">
        <v>223000131.30000001</v>
      </c>
      <c r="M421" s="8">
        <v>361107259</v>
      </c>
      <c r="N421" s="135">
        <v>61.75</v>
      </c>
      <c r="O421" s="136" t="s">
        <v>6</v>
      </c>
    </row>
    <row r="422" spans="2:15" ht="16.5" customHeight="1" x14ac:dyDescent="0.3">
      <c r="B422" s="7" t="s">
        <v>113</v>
      </c>
      <c r="C422" s="1" t="s">
        <v>758</v>
      </c>
      <c r="E422" s="1" t="s">
        <v>275</v>
      </c>
      <c r="F422" s="1" t="s">
        <v>114</v>
      </c>
      <c r="G422" s="1" t="s">
        <v>627</v>
      </c>
      <c r="H422" s="1" t="s">
        <v>238</v>
      </c>
      <c r="I422" s="1" t="s">
        <v>115</v>
      </c>
      <c r="J422" s="134">
        <v>181363294</v>
      </c>
      <c r="K422" s="134">
        <v>112068900</v>
      </c>
      <c r="L422" s="134">
        <v>112000068.75</v>
      </c>
      <c r="M422" s="8">
        <v>181363294</v>
      </c>
      <c r="N422" s="135">
        <v>61.75</v>
      </c>
      <c r="O422" s="136" t="s">
        <v>6</v>
      </c>
    </row>
    <row r="423" spans="2:15" ht="16.5" customHeight="1" x14ac:dyDescent="0.3">
      <c r="B423" s="7" t="s">
        <v>113</v>
      </c>
      <c r="C423" s="1" t="s">
        <v>758</v>
      </c>
      <c r="E423" s="1" t="s">
        <v>275</v>
      </c>
      <c r="F423" s="1" t="s">
        <v>114</v>
      </c>
      <c r="G423" s="1" t="s">
        <v>628</v>
      </c>
      <c r="H423" s="1" t="s">
        <v>238</v>
      </c>
      <c r="I423" s="1" t="s">
        <v>115</v>
      </c>
      <c r="J423" s="134">
        <v>268806293</v>
      </c>
      <c r="K423" s="134">
        <v>166102118</v>
      </c>
      <c r="L423" s="134">
        <v>166000093.62</v>
      </c>
      <c r="M423" s="8">
        <v>268806293</v>
      </c>
      <c r="N423" s="135">
        <v>61.75</v>
      </c>
      <c r="O423" s="136" t="s">
        <v>6</v>
      </c>
    </row>
    <row r="424" spans="2:15" ht="16.5" customHeight="1" x14ac:dyDescent="0.3">
      <c r="B424" s="7" t="s">
        <v>113</v>
      </c>
      <c r="C424" s="1" t="s">
        <v>758</v>
      </c>
      <c r="E424" s="1" t="s">
        <v>275</v>
      </c>
      <c r="F424" s="1" t="s">
        <v>114</v>
      </c>
      <c r="G424" s="1" t="s">
        <v>629</v>
      </c>
      <c r="H424" s="1" t="s">
        <v>237</v>
      </c>
      <c r="I424" s="1" t="s">
        <v>115</v>
      </c>
      <c r="J424" s="134">
        <v>6301369869</v>
      </c>
      <c r="K424" s="134">
        <v>4022383561</v>
      </c>
      <c r="L424" s="134">
        <v>4011184378.5799999</v>
      </c>
      <c r="M424" s="8">
        <v>6301369869</v>
      </c>
      <c r="N424" s="135">
        <v>63.66</v>
      </c>
      <c r="O424" s="136" t="s">
        <v>6</v>
      </c>
    </row>
    <row r="425" spans="2:15" ht="16.5" customHeight="1" x14ac:dyDescent="0.3">
      <c r="B425" s="7" t="s">
        <v>113</v>
      </c>
      <c r="C425" s="1" t="s">
        <v>758</v>
      </c>
      <c r="E425" s="1" t="s">
        <v>275</v>
      </c>
      <c r="F425" s="1" t="s">
        <v>114</v>
      </c>
      <c r="G425" s="1" t="s">
        <v>630</v>
      </c>
      <c r="H425" s="1" t="s">
        <v>238</v>
      </c>
      <c r="I425" s="1" t="s">
        <v>115</v>
      </c>
      <c r="J425" s="134">
        <v>160815420</v>
      </c>
      <c r="K425" s="134">
        <v>105539386</v>
      </c>
      <c r="L425" s="134">
        <v>105000228.91</v>
      </c>
      <c r="M425" s="8">
        <v>160815420</v>
      </c>
      <c r="N425" s="135">
        <v>65.290000000000006</v>
      </c>
      <c r="O425" s="136" t="s">
        <v>6</v>
      </c>
    </row>
    <row r="426" spans="2:15" ht="16.5" customHeight="1" x14ac:dyDescent="0.3">
      <c r="B426" s="7" t="s">
        <v>113</v>
      </c>
      <c r="C426" s="1" t="s">
        <v>758</v>
      </c>
      <c r="E426" s="1" t="s">
        <v>275</v>
      </c>
      <c r="F426" s="1" t="s">
        <v>114</v>
      </c>
      <c r="G426" s="1" t="s">
        <v>837</v>
      </c>
      <c r="H426" s="1" t="s">
        <v>238</v>
      </c>
      <c r="I426" s="1" t="s">
        <v>115</v>
      </c>
      <c r="J426" s="134">
        <v>719863705</v>
      </c>
      <c r="K426" s="134">
        <v>492416431</v>
      </c>
      <c r="L426" s="134">
        <v>490001516.61000001</v>
      </c>
      <c r="M426" s="8">
        <v>719863705</v>
      </c>
      <c r="N426" s="135">
        <v>68.069999999999993</v>
      </c>
      <c r="O426" s="136" t="s">
        <v>6</v>
      </c>
    </row>
    <row r="427" spans="2:15" ht="16.5" customHeight="1" x14ac:dyDescent="0.3">
      <c r="B427" s="7" t="s">
        <v>113</v>
      </c>
      <c r="C427" s="1" t="s">
        <v>758</v>
      </c>
      <c r="E427" s="1" t="s">
        <v>275</v>
      </c>
      <c r="F427" s="1" t="s">
        <v>114</v>
      </c>
      <c r="G427" s="1" t="s">
        <v>838</v>
      </c>
      <c r="H427" s="1" t="s">
        <v>916</v>
      </c>
      <c r="I427" s="1" t="s">
        <v>115</v>
      </c>
      <c r="J427" s="134">
        <v>1232097537</v>
      </c>
      <c r="K427" s="134">
        <v>800000003</v>
      </c>
      <c r="L427" s="134">
        <v>799993054.32000005</v>
      </c>
      <c r="M427" s="8">
        <v>1232097537</v>
      </c>
      <c r="N427" s="135">
        <v>64.930000000000007</v>
      </c>
      <c r="O427" s="136" t="s">
        <v>6</v>
      </c>
    </row>
    <row r="428" spans="2:15" ht="16.5" customHeight="1" x14ac:dyDescent="0.3">
      <c r="B428" s="7" t="s">
        <v>113</v>
      </c>
      <c r="C428" s="1" t="s">
        <v>758</v>
      </c>
      <c r="E428" s="1" t="s">
        <v>275</v>
      </c>
      <c r="F428" s="1" t="s">
        <v>114</v>
      </c>
      <c r="G428" s="1" t="s">
        <v>839</v>
      </c>
      <c r="H428" s="1" t="s">
        <v>916</v>
      </c>
      <c r="I428" s="1" t="s">
        <v>115</v>
      </c>
      <c r="J428" s="134">
        <v>231018273</v>
      </c>
      <c r="K428" s="134">
        <v>150000000</v>
      </c>
      <c r="L428" s="134">
        <v>149998686.55000001</v>
      </c>
      <c r="M428" s="8">
        <v>231018273</v>
      </c>
      <c r="N428" s="135">
        <v>64.930000000000007</v>
      </c>
      <c r="O428" s="136" t="s">
        <v>6</v>
      </c>
    </row>
    <row r="429" spans="2:15" ht="16.5" customHeight="1" x14ac:dyDescent="0.3">
      <c r="B429" s="7" t="s">
        <v>113</v>
      </c>
      <c r="C429" s="1" t="s">
        <v>758</v>
      </c>
      <c r="E429" s="1" t="s">
        <v>275</v>
      </c>
      <c r="F429" s="1" t="s">
        <v>114</v>
      </c>
      <c r="G429" s="1" t="s">
        <v>840</v>
      </c>
      <c r="H429" s="1" t="s">
        <v>916</v>
      </c>
      <c r="I429" s="1" t="s">
        <v>115</v>
      </c>
      <c r="J429" s="134">
        <v>77006071</v>
      </c>
      <c r="K429" s="134">
        <v>49999999</v>
      </c>
      <c r="L429" s="134">
        <v>49999547.990000002</v>
      </c>
      <c r="M429" s="8">
        <v>77006071</v>
      </c>
      <c r="N429" s="135">
        <v>64.930000000000007</v>
      </c>
      <c r="O429" s="136" t="s">
        <v>6</v>
      </c>
    </row>
    <row r="430" spans="2:15" ht="16.5" customHeight="1" x14ac:dyDescent="0.3">
      <c r="B430" s="7" t="s">
        <v>113</v>
      </c>
      <c r="C430" s="1" t="s">
        <v>758</v>
      </c>
      <c r="E430" s="1" t="s">
        <v>275</v>
      </c>
      <c r="F430" s="1" t="s">
        <v>114</v>
      </c>
      <c r="G430" s="1" t="s">
        <v>841</v>
      </c>
      <c r="H430" s="1" t="s">
        <v>916</v>
      </c>
      <c r="I430" s="1" t="s">
        <v>115</v>
      </c>
      <c r="J430" s="134">
        <v>77006071</v>
      </c>
      <c r="K430" s="134">
        <v>49999999</v>
      </c>
      <c r="L430" s="134">
        <v>49999547.990000002</v>
      </c>
      <c r="M430" s="8">
        <v>77006071</v>
      </c>
      <c r="N430" s="135">
        <v>64.930000000000007</v>
      </c>
      <c r="O430" s="136" t="s">
        <v>6</v>
      </c>
    </row>
    <row r="431" spans="2:15" ht="16.5" customHeight="1" x14ac:dyDescent="0.3">
      <c r="B431" s="7" t="s">
        <v>113</v>
      </c>
      <c r="C431" s="1" t="s">
        <v>758</v>
      </c>
      <c r="E431" s="1" t="s">
        <v>275</v>
      </c>
      <c r="F431" s="1" t="s">
        <v>114</v>
      </c>
      <c r="G431" s="1" t="s">
        <v>842</v>
      </c>
      <c r="H431" s="1" t="s">
        <v>916</v>
      </c>
      <c r="I431" s="1" t="s">
        <v>115</v>
      </c>
      <c r="J431" s="134">
        <v>77006071</v>
      </c>
      <c r="K431" s="134">
        <v>49999999</v>
      </c>
      <c r="L431" s="134">
        <v>49999547.990000002</v>
      </c>
      <c r="M431" s="8">
        <v>77006071</v>
      </c>
      <c r="N431" s="135">
        <v>64.930000000000007</v>
      </c>
      <c r="O431" s="136" t="s">
        <v>6</v>
      </c>
    </row>
    <row r="432" spans="2:15" ht="16.5" customHeight="1" x14ac:dyDescent="0.3">
      <c r="B432" s="7" t="s">
        <v>113</v>
      </c>
      <c r="C432" s="1" t="s">
        <v>758</v>
      </c>
      <c r="E432" s="1" t="s">
        <v>275</v>
      </c>
      <c r="F432" s="1" t="s">
        <v>114</v>
      </c>
      <c r="G432" s="1" t="s">
        <v>843</v>
      </c>
      <c r="H432" s="1" t="s">
        <v>916</v>
      </c>
      <c r="I432" s="1" t="s">
        <v>115</v>
      </c>
      <c r="J432" s="134">
        <v>77006071</v>
      </c>
      <c r="K432" s="134">
        <v>49999999</v>
      </c>
      <c r="L432" s="134">
        <v>49999547.990000002</v>
      </c>
      <c r="M432" s="8">
        <v>77006071</v>
      </c>
      <c r="N432" s="135">
        <v>64.930000000000007</v>
      </c>
      <c r="O432" s="136" t="s">
        <v>6</v>
      </c>
    </row>
    <row r="433" spans="2:15" ht="16.5" customHeight="1" x14ac:dyDescent="0.3">
      <c r="B433" s="7" t="s">
        <v>113</v>
      </c>
      <c r="C433" s="1" t="s">
        <v>758</v>
      </c>
      <c r="E433" s="1" t="s">
        <v>275</v>
      </c>
      <c r="F433" s="1" t="s">
        <v>114</v>
      </c>
      <c r="G433" s="1" t="s">
        <v>844</v>
      </c>
      <c r="H433" s="1" t="s">
        <v>916</v>
      </c>
      <c r="I433" s="1" t="s">
        <v>115</v>
      </c>
      <c r="J433" s="134">
        <v>77006071</v>
      </c>
      <c r="K433" s="134">
        <v>49999999</v>
      </c>
      <c r="L433" s="134">
        <v>49999547.990000002</v>
      </c>
      <c r="M433" s="8">
        <v>77006071</v>
      </c>
      <c r="N433" s="135">
        <v>64.930000000000007</v>
      </c>
      <c r="O433" s="136" t="s">
        <v>6</v>
      </c>
    </row>
    <row r="434" spans="2:15" ht="16.5" customHeight="1" x14ac:dyDescent="0.3">
      <c r="B434" s="7" t="s">
        <v>113</v>
      </c>
      <c r="C434" s="1" t="s">
        <v>758</v>
      </c>
      <c r="E434" s="1" t="s">
        <v>275</v>
      </c>
      <c r="F434" s="1" t="s">
        <v>114</v>
      </c>
      <c r="G434" s="1" t="s">
        <v>845</v>
      </c>
      <c r="H434" s="1" t="s">
        <v>916</v>
      </c>
      <c r="I434" s="1" t="s">
        <v>115</v>
      </c>
      <c r="J434" s="134">
        <v>77006071</v>
      </c>
      <c r="K434" s="134">
        <v>49999999</v>
      </c>
      <c r="L434" s="134">
        <v>49999547.990000002</v>
      </c>
      <c r="M434" s="8">
        <v>77006071</v>
      </c>
      <c r="N434" s="135">
        <v>64.930000000000007</v>
      </c>
      <c r="O434" s="136" t="s">
        <v>6</v>
      </c>
    </row>
    <row r="435" spans="2:15" ht="16.5" customHeight="1" x14ac:dyDescent="0.3">
      <c r="B435" s="7" t="s">
        <v>113</v>
      </c>
      <c r="C435" s="1" t="s">
        <v>758</v>
      </c>
      <c r="E435" s="1" t="s">
        <v>275</v>
      </c>
      <c r="F435" s="1" t="s">
        <v>114</v>
      </c>
      <c r="G435" s="1" t="s">
        <v>846</v>
      </c>
      <c r="H435" s="1" t="s">
        <v>916</v>
      </c>
      <c r="I435" s="1" t="s">
        <v>115</v>
      </c>
      <c r="J435" s="134">
        <v>77006071</v>
      </c>
      <c r="K435" s="134">
        <v>49999999</v>
      </c>
      <c r="L435" s="134">
        <v>49999547.990000002</v>
      </c>
      <c r="M435" s="8">
        <v>77006071</v>
      </c>
      <c r="N435" s="135">
        <v>64.930000000000007</v>
      </c>
      <c r="O435" s="136" t="s">
        <v>6</v>
      </c>
    </row>
    <row r="436" spans="2:15" ht="16.5" customHeight="1" x14ac:dyDescent="0.3">
      <c r="B436" s="7" t="s">
        <v>113</v>
      </c>
      <c r="C436" s="1" t="s">
        <v>758</v>
      </c>
      <c r="E436" s="1" t="s">
        <v>275</v>
      </c>
      <c r="F436" s="1" t="s">
        <v>114</v>
      </c>
      <c r="G436" s="1" t="s">
        <v>847</v>
      </c>
      <c r="H436" s="1" t="s">
        <v>916</v>
      </c>
      <c r="I436" s="1" t="s">
        <v>115</v>
      </c>
      <c r="J436" s="134">
        <v>77006071</v>
      </c>
      <c r="K436" s="134">
        <v>49999999</v>
      </c>
      <c r="L436" s="134">
        <v>49999547.990000002</v>
      </c>
      <c r="M436" s="8">
        <v>77006071</v>
      </c>
      <c r="N436" s="135">
        <v>64.930000000000007</v>
      </c>
      <c r="O436" s="136" t="s">
        <v>6</v>
      </c>
    </row>
    <row r="437" spans="2:15" ht="16.5" customHeight="1" x14ac:dyDescent="0.3">
      <c r="B437" s="7" t="s">
        <v>113</v>
      </c>
      <c r="C437" s="1" t="s">
        <v>758</v>
      </c>
      <c r="E437" s="1" t="s">
        <v>275</v>
      </c>
      <c r="F437" s="1" t="s">
        <v>114</v>
      </c>
      <c r="G437" s="1" t="s">
        <v>848</v>
      </c>
      <c r="H437" s="1" t="s">
        <v>916</v>
      </c>
      <c r="I437" s="1" t="s">
        <v>115</v>
      </c>
      <c r="J437" s="134">
        <v>77006071</v>
      </c>
      <c r="K437" s="134">
        <v>49999999</v>
      </c>
      <c r="L437" s="134">
        <v>49999547.990000002</v>
      </c>
      <c r="M437" s="8">
        <v>77006071</v>
      </c>
      <c r="N437" s="135">
        <v>64.930000000000007</v>
      </c>
      <c r="O437" s="136" t="s">
        <v>6</v>
      </c>
    </row>
    <row r="438" spans="2:15" ht="16.5" customHeight="1" x14ac:dyDescent="0.3">
      <c r="B438" s="7" t="s">
        <v>113</v>
      </c>
      <c r="C438" s="1" t="s">
        <v>758</v>
      </c>
      <c r="E438" s="1" t="s">
        <v>275</v>
      </c>
      <c r="F438" s="1" t="s">
        <v>114</v>
      </c>
      <c r="G438" s="1" t="s">
        <v>849</v>
      </c>
      <c r="H438" s="1" t="s">
        <v>916</v>
      </c>
      <c r="I438" s="1" t="s">
        <v>115</v>
      </c>
      <c r="J438" s="134">
        <v>77006071</v>
      </c>
      <c r="K438" s="134">
        <v>49999999</v>
      </c>
      <c r="L438" s="134">
        <v>49999547.990000002</v>
      </c>
      <c r="M438" s="8">
        <v>77006071</v>
      </c>
      <c r="N438" s="135">
        <v>64.930000000000007</v>
      </c>
      <c r="O438" s="136" t="s">
        <v>6</v>
      </c>
    </row>
    <row r="439" spans="2:15" ht="16.5" customHeight="1" x14ac:dyDescent="0.3">
      <c r="B439" s="7" t="s">
        <v>113</v>
      </c>
      <c r="C439" s="1" t="s">
        <v>758</v>
      </c>
      <c r="E439" s="1" t="s">
        <v>275</v>
      </c>
      <c r="F439" s="1" t="s">
        <v>114</v>
      </c>
      <c r="G439" s="1" t="s">
        <v>850</v>
      </c>
      <c r="H439" s="1" t="s">
        <v>916</v>
      </c>
      <c r="I439" s="1" t="s">
        <v>115</v>
      </c>
      <c r="J439" s="134">
        <v>77006071</v>
      </c>
      <c r="K439" s="134">
        <v>49999999</v>
      </c>
      <c r="L439" s="134">
        <v>49999547.990000002</v>
      </c>
      <c r="M439" s="8">
        <v>77006071</v>
      </c>
      <c r="N439" s="135">
        <v>64.930000000000007</v>
      </c>
      <c r="O439" s="136" t="s">
        <v>6</v>
      </c>
    </row>
    <row r="440" spans="2:15" ht="16.5" customHeight="1" x14ac:dyDescent="0.3">
      <c r="B440" s="7" t="s">
        <v>113</v>
      </c>
      <c r="C440" s="1" t="s">
        <v>758</v>
      </c>
      <c r="E440" s="1" t="s">
        <v>275</v>
      </c>
      <c r="F440" s="1" t="s">
        <v>114</v>
      </c>
      <c r="G440" s="1" t="s">
        <v>851</v>
      </c>
      <c r="H440" s="1" t="s">
        <v>917</v>
      </c>
      <c r="I440" s="1" t="s">
        <v>115</v>
      </c>
      <c r="J440" s="134">
        <v>18442739727</v>
      </c>
      <c r="K440" s="134">
        <v>10000000001</v>
      </c>
      <c r="L440" s="134">
        <v>10330961782.09</v>
      </c>
      <c r="M440" s="8">
        <v>18442739727</v>
      </c>
      <c r="N440" s="135">
        <v>56.02</v>
      </c>
      <c r="O440" s="136" t="s">
        <v>6</v>
      </c>
    </row>
    <row r="441" spans="2:15" ht="16.5" customHeight="1" x14ac:dyDescent="0.3">
      <c r="B441" s="7" t="s">
        <v>113</v>
      </c>
      <c r="C441" s="1" t="s">
        <v>758</v>
      </c>
      <c r="E441" s="1" t="s">
        <v>275</v>
      </c>
      <c r="F441" s="1" t="s">
        <v>114</v>
      </c>
      <c r="G441" s="1" t="s">
        <v>852</v>
      </c>
      <c r="H441" s="1" t="s">
        <v>917</v>
      </c>
      <c r="I441" s="1" t="s">
        <v>115</v>
      </c>
      <c r="J441" s="134">
        <v>18442739727</v>
      </c>
      <c r="K441" s="134">
        <v>10000000001</v>
      </c>
      <c r="L441" s="134">
        <v>10330961782.09</v>
      </c>
      <c r="M441" s="8">
        <v>18442739727</v>
      </c>
      <c r="N441" s="135">
        <v>56.02</v>
      </c>
      <c r="O441" s="136" t="s">
        <v>6</v>
      </c>
    </row>
    <row r="442" spans="2:15" ht="16.5" customHeight="1" x14ac:dyDescent="0.3">
      <c r="B442" s="7" t="s">
        <v>113</v>
      </c>
      <c r="C442" s="1" t="s">
        <v>758</v>
      </c>
      <c r="E442" s="1" t="s">
        <v>275</v>
      </c>
      <c r="F442" s="1" t="s">
        <v>114</v>
      </c>
      <c r="G442" s="1" t="s">
        <v>853</v>
      </c>
      <c r="H442" s="1" t="s">
        <v>918</v>
      </c>
      <c r="I442" s="1" t="s">
        <v>115</v>
      </c>
      <c r="J442" s="134">
        <v>2380339727</v>
      </c>
      <c r="K442" s="134">
        <v>2007709591</v>
      </c>
      <c r="L442" s="134">
        <v>2000007399.6600001</v>
      </c>
      <c r="M442" s="8">
        <v>2380339727</v>
      </c>
      <c r="N442" s="135">
        <v>84.02</v>
      </c>
      <c r="O442" s="136" t="s">
        <v>6</v>
      </c>
    </row>
    <row r="443" spans="2:15" ht="16.5" customHeight="1" x14ac:dyDescent="0.3">
      <c r="B443" s="7" t="s">
        <v>113</v>
      </c>
      <c r="C443" s="1" t="s">
        <v>758</v>
      </c>
      <c r="E443" s="1" t="s">
        <v>275</v>
      </c>
      <c r="F443" s="1" t="s">
        <v>114</v>
      </c>
      <c r="G443" s="1" t="s">
        <v>1069</v>
      </c>
      <c r="H443" s="1" t="s">
        <v>917</v>
      </c>
      <c r="I443" s="1" t="s">
        <v>115</v>
      </c>
      <c r="J443" s="134">
        <v>18442739727</v>
      </c>
      <c r="K443" s="134">
        <v>10179853423</v>
      </c>
      <c r="L443" s="134">
        <v>10444353884.629999</v>
      </c>
      <c r="M443" s="8">
        <v>18442739727</v>
      </c>
      <c r="N443" s="135">
        <v>56.63</v>
      </c>
      <c r="O443" s="136" t="s">
        <v>6</v>
      </c>
    </row>
    <row r="444" spans="2:15" ht="16.5" customHeight="1" x14ac:dyDescent="0.3">
      <c r="B444" s="7" t="s">
        <v>113</v>
      </c>
      <c r="C444" s="1" t="s">
        <v>758</v>
      </c>
      <c r="E444" s="1" t="s">
        <v>275</v>
      </c>
      <c r="F444" s="1" t="s">
        <v>114</v>
      </c>
      <c r="G444" s="1" t="s">
        <v>1070</v>
      </c>
      <c r="H444" s="1" t="s">
        <v>1071</v>
      </c>
      <c r="I444" s="1" t="s">
        <v>115</v>
      </c>
      <c r="J444" s="134">
        <v>5805913968</v>
      </c>
      <c r="K444" s="134">
        <v>3902550599</v>
      </c>
      <c r="L444" s="134">
        <v>3902550596.5</v>
      </c>
      <c r="M444" s="8">
        <v>5805913968</v>
      </c>
      <c r="N444" s="135">
        <v>67.22</v>
      </c>
      <c r="O444" s="136" t="s">
        <v>6</v>
      </c>
    </row>
    <row r="445" spans="2:15" ht="16.5" customHeight="1" x14ac:dyDescent="0.3">
      <c r="B445" s="7" t="s">
        <v>113</v>
      </c>
      <c r="C445" s="1" t="s">
        <v>758</v>
      </c>
      <c r="E445" s="1" t="s">
        <v>275</v>
      </c>
      <c r="F445" s="1" t="s">
        <v>114</v>
      </c>
      <c r="G445" s="1" t="s">
        <v>1072</v>
      </c>
      <c r="H445" s="1" t="s">
        <v>917</v>
      </c>
      <c r="I445" s="1" t="s">
        <v>115</v>
      </c>
      <c r="J445" s="134">
        <v>12909917809</v>
      </c>
      <c r="K445" s="134">
        <v>7493578725</v>
      </c>
      <c r="L445" s="134">
        <v>7493578727.04</v>
      </c>
      <c r="M445" s="8">
        <v>12909917809</v>
      </c>
      <c r="N445" s="135">
        <v>58.05</v>
      </c>
      <c r="O445" s="136" t="s">
        <v>6</v>
      </c>
    </row>
    <row r="446" spans="2:15" ht="16.5" customHeight="1" x14ac:dyDescent="0.3">
      <c r="B446" s="7" t="s">
        <v>113</v>
      </c>
      <c r="C446" s="1" t="s">
        <v>758</v>
      </c>
      <c r="E446" s="1" t="s">
        <v>275</v>
      </c>
      <c r="F446" s="1" t="s">
        <v>114</v>
      </c>
      <c r="G446" s="1" t="s">
        <v>1073</v>
      </c>
      <c r="H446" s="1" t="s">
        <v>1074</v>
      </c>
      <c r="I446" s="1" t="s">
        <v>115</v>
      </c>
      <c r="J446" s="134">
        <v>3062204663</v>
      </c>
      <c r="K446" s="134">
        <v>2450000004</v>
      </c>
      <c r="L446" s="134">
        <v>2450000000.1500001</v>
      </c>
      <c r="M446" s="8">
        <v>3062204663</v>
      </c>
      <c r="N446" s="135">
        <v>80.010000000000005</v>
      </c>
      <c r="O446" s="136" t="s">
        <v>6</v>
      </c>
    </row>
    <row r="447" spans="2:15" ht="16.5" customHeight="1" x14ac:dyDescent="0.3">
      <c r="B447" s="7" t="s">
        <v>119</v>
      </c>
      <c r="C447" s="1" t="s">
        <v>239</v>
      </c>
      <c r="E447" s="1" t="s">
        <v>275</v>
      </c>
      <c r="F447" s="1" t="s">
        <v>114</v>
      </c>
      <c r="G447" s="1" t="s">
        <v>656</v>
      </c>
      <c r="H447" s="1" t="s">
        <v>208</v>
      </c>
      <c r="I447" s="1" t="s">
        <v>115</v>
      </c>
      <c r="J447" s="134">
        <v>192750000</v>
      </c>
      <c r="K447" s="134">
        <v>151074686</v>
      </c>
      <c r="L447" s="134">
        <v>150382098.78999999</v>
      </c>
      <c r="M447" s="8">
        <v>192750000</v>
      </c>
      <c r="N447" s="135">
        <v>78.02</v>
      </c>
      <c r="O447" s="136" t="s">
        <v>6</v>
      </c>
    </row>
    <row r="448" spans="2:15" ht="16.5" customHeight="1" x14ac:dyDescent="0.3">
      <c r="B448" s="7" t="s">
        <v>159</v>
      </c>
      <c r="C448" s="1" t="s">
        <v>239</v>
      </c>
      <c r="E448" s="1" t="s">
        <v>275</v>
      </c>
      <c r="F448" s="1" t="s">
        <v>114</v>
      </c>
      <c r="G448" s="1" t="s">
        <v>854</v>
      </c>
      <c r="H448" s="1" t="s">
        <v>919</v>
      </c>
      <c r="I448" s="1" t="s">
        <v>115</v>
      </c>
      <c r="J448" s="134">
        <v>17082753438</v>
      </c>
      <c r="K448" s="134">
        <v>10000000000</v>
      </c>
      <c r="L448" s="134">
        <v>10055081293.059999</v>
      </c>
      <c r="M448" s="8">
        <v>17082753438</v>
      </c>
      <c r="N448" s="135">
        <v>58.86</v>
      </c>
      <c r="O448" s="136" t="s">
        <v>6</v>
      </c>
    </row>
    <row r="449" spans="2:15" ht="16.5" customHeight="1" x14ac:dyDescent="0.3">
      <c r="B449" s="7" t="s">
        <v>159</v>
      </c>
      <c r="C449" s="1" t="s">
        <v>239</v>
      </c>
      <c r="E449" s="1" t="s">
        <v>275</v>
      </c>
      <c r="F449" s="1" t="s">
        <v>114</v>
      </c>
      <c r="G449" s="1" t="s">
        <v>855</v>
      </c>
      <c r="H449" s="1" t="s">
        <v>919</v>
      </c>
      <c r="I449" s="1" t="s">
        <v>115</v>
      </c>
      <c r="J449" s="134">
        <v>17082753438</v>
      </c>
      <c r="K449" s="134">
        <v>10000000000</v>
      </c>
      <c r="L449" s="134">
        <v>10055081293.059999</v>
      </c>
      <c r="M449" s="8">
        <v>17082753438</v>
      </c>
      <c r="N449" s="135">
        <v>58.86</v>
      </c>
      <c r="O449" s="136" t="s">
        <v>6</v>
      </c>
    </row>
    <row r="450" spans="2:15" ht="16.5" customHeight="1" x14ac:dyDescent="0.3">
      <c r="B450" s="7" t="s">
        <v>159</v>
      </c>
      <c r="C450" s="1" t="s">
        <v>239</v>
      </c>
      <c r="E450" s="1" t="s">
        <v>275</v>
      </c>
      <c r="F450" s="1" t="s">
        <v>114</v>
      </c>
      <c r="G450" s="1" t="s">
        <v>856</v>
      </c>
      <c r="H450" s="1" t="s">
        <v>919</v>
      </c>
      <c r="I450" s="1" t="s">
        <v>115</v>
      </c>
      <c r="J450" s="134">
        <v>1708275330</v>
      </c>
      <c r="K450" s="134">
        <v>1000000000</v>
      </c>
      <c r="L450" s="134">
        <v>1005508129.23</v>
      </c>
      <c r="M450" s="8">
        <v>1708275330</v>
      </c>
      <c r="N450" s="135">
        <v>58.86</v>
      </c>
      <c r="O450" s="136" t="s">
        <v>6</v>
      </c>
    </row>
    <row r="451" spans="2:15" ht="16.5" customHeight="1" x14ac:dyDescent="0.3">
      <c r="B451" s="7" t="s">
        <v>159</v>
      </c>
      <c r="C451" s="1" t="s">
        <v>239</v>
      </c>
      <c r="E451" s="1" t="s">
        <v>275</v>
      </c>
      <c r="F451" s="1" t="s">
        <v>114</v>
      </c>
      <c r="G451" s="1" t="s">
        <v>857</v>
      </c>
      <c r="H451" s="1" t="s">
        <v>919</v>
      </c>
      <c r="I451" s="1" t="s">
        <v>115</v>
      </c>
      <c r="J451" s="134">
        <v>1708275330</v>
      </c>
      <c r="K451" s="134">
        <v>1001668495</v>
      </c>
      <c r="L451" s="134">
        <v>1005525415.46</v>
      </c>
      <c r="M451" s="8">
        <v>1708275330</v>
      </c>
      <c r="N451" s="135">
        <v>58.86</v>
      </c>
      <c r="O451" s="136" t="s">
        <v>6</v>
      </c>
    </row>
    <row r="452" spans="2:15" ht="16.5" customHeight="1" x14ac:dyDescent="0.3">
      <c r="B452" s="7" t="s">
        <v>159</v>
      </c>
      <c r="C452" s="1" t="s">
        <v>239</v>
      </c>
      <c r="E452" s="1" t="s">
        <v>275</v>
      </c>
      <c r="F452" s="1" t="s">
        <v>114</v>
      </c>
      <c r="G452" s="1" t="s">
        <v>858</v>
      </c>
      <c r="H452" s="1" t="s">
        <v>919</v>
      </c>
      <c r="I452" s="1" t="s">
        <v>115</v>
      </c>
      <c r="J452" s="134">
        <v>1708275330</v>
      </c>
      <c r="K452" s="134">
        <v>1001668495</v>
      </c>
      <c r="L452" s="134">
        <v>1005525415.46</v>
      </c>
      <c r="M452" s="8">
        <v>1708275330</v>
      </c>
      <c r="N452" s="135">
        <v>58.86</v>
      </c>
      <c r="O452" s="136" t="s">
        <v>6</v>
      </c>
    </row>
    <row r="453" spans="2:15" ht="16.5" customHeight="1" x14ac:dyDescent="0.3">
      <c r="B453" s="7" t="s">
        <v>119</v>
      </c>
      <c r="C453" s="1" t="s">
        <v>239</v>
      </c>
      <c r="E453" s="1" t="s">
        <v>275</v>
      </c>
      <c r="F453" s="1" t="s">
        <v>114</v>
      </c>
      <c r="G453" s="1" t="s">
        <v>859</v>
      </c>
      <c r="H453" s="1" t="s">
        <v>920</v>
      </c>
      <c r="I453" s="1" t="s">
        <v>115</v>
      </c>
      <c r="J453" s="134">
        <v>119052056</v>
      </c>
      <c r="K453" s="134">
        <v>100354074</v>
      </c>
      <c r="L453" s="134">
        <v>100817546.45</v>
      </c>
      <c r="M453" s="8">
        <v>119052056</v>
      </c>
      <c r="N453" s="135">
        <v>84.68</v>
      </c>
      <c r="O453" s="136" t="s">
        <v>6</v>
      </c>
    </row>
    <row r="454" spans="2:15" ht="16.5" customHeight="1" x14ac:dyDescent="0.3">
      <c r="B454" s="7" t="s">
        <v>159</v>
      </c>
      <c r="C454" s="1" t="s">
        <v>239</v>
      </c>
      <c r="E454" s="1" t="s">
        <v>275</v>
      </c>
      <c r="F454" s="1" t="s">
        <v>114</v>
      </c>
      <c r="G454" s="1" t="s">
        <v>860</v>
      </c>
      <c r="H454" s="1" t="s">
        <v>919</v>
      </c>
      <c r="I454" s="1" t="s">
        <v>115</v>
      </c>
      <c r="J454" s="134">
        <v>8421797446</v>
      </c>
      <c r="K454" s="134">
        <v>5024595218</v>
      </c>
      <c r="L454" s="134">
        <v>4957414463.8199997</v>
      </c>
      <c r="M454" s="8">
        <v>8421797446</v>
      </c>
      <c r="N454" s="135">
        <v>58.86</v>
      </c>
      <c r="O454" s="136" t="s">
        <v>6</v>
      </c>
    </row>
    <row r="455" spans="2:15" ht="16.5" customHeight="1" x14ac:dyDescent="0.3">
      <c r="B455" s="7" t="s">
        <v>119</v>
      </c>
      <c r="C455" s="1" t="s">
        <v>239</v>
      </c>
      <c r="E455" s="1" t="s">
        <v>275</v>
      </c>
      <c r="F455" s="1" t="s">
        <v>114</v>
      </c>
      <c r="G455" s="1" t="s">
        <v>861</v>
      </c>
      <c r="H455" s="1" t="s">
        <v>921</v>
      </c>
      <c r="I455" s="1" t="s">
        <v>115</v>
      </c>
      <c r="J455" s="134">
        <v>135383307</v>
      </c>
      <c r="K455" s="134">
        <v>109995415</v>
      </c>
      <c r="L455" s="134">
        <v>110624895.45</v>
      </c>
      <c r="M455" s="8">
        <v>135383307</v>
      </c>
      <c r="N455" s="135">
        <v>81.709999999999994</v>
      </c>
      <c r="O455" s="136" t="s">
        <v>6</v>
      </c>
    </row>
    <row r="456" spans="2:15" ht="16.5" customHeight="1" x14ac:dyDescent="0.3">
      <c r="B456" s="7" t="s">
        <v>119</v>
      </c>
      <c r="C456" s="1" t="s">
        <v>239</v>
      </c>
      <c r="E456" s="1" t="s">
        <v>275</v>
      </c>
      <c r="F456" s="1" t="s">
        <v>114</v>
      </c>
      <c r="G456" s="1" t="s">
        <v>862</v>
      </c>
      <c r="H456" s="1" t="s">
        <v>242</v>
      </c>
      <c r="I456" s="1" t="s">
        <v>115</v>
      </c>
      <c r="J456" s="134">
        <v>1166151600</v>
      </c>
      <c r="K456" s="134">
        <v>1019031561</v>
      </c>
      <c r="L456" s="134">
        <v>1012327754.05</v>
      </c>
      <c r="M456" s="8">
        <v>1166151600</v>
      </c>
      <c r="N456" s="135">
        <v>86.81</v>
      </c>
      <c r="O456" s="136" t="s">
        <v>6</v>
      </c>
    </row>
    <row r="457" spans="2:15" ht="16.5" customHeight="1" x14ac:dyDescent="0.3">
      <c r="B457" s="7" t="s">
        <v>119</v>
      </c>
      <c r="C457" s="1" t="s">
        <v>239</v>
      </c>
      <c r="E457" s="1" t="s">
        <v>275</v>
      </c>
      <c r="F457" s="1" t="s">
        <v>114</v>
      </c>
      <c r="G457" s="1" t="s">
        <v>863</v>
      </c>
      <c r="H457" s="1" t="s">
        <v>242</v>
      </c>
      <c r="I457" s="1" t="s">
        <v>115</v>
      </c>
      <c r="J457" s="134">
        <v>1166151600</v>
      </c>
      <c r="K457" s="134">
        <v>1019031561</v>
      </c>
      <c r="L457" s="134">
        <v>1012327754.05</v>
      </c>
      <c r="M457" s="8">
        <v>1166151600</v>
      </c>
      <c r="N457" s="135">
        <v>86.81</v>
      </c>
      <c r="O457" s="136" t="s">
        <v>6</v>
      </c>
    </row>
    <row r="458" spans="2:15" ht="16.5" customHeight="1" x14ac:dyDescent="0.3">
      <c r="B458" s="7" t="s">
        <v>119</v>
      </c>
      <c r="C458" s="1" t="s">
        <v>239</v>
      </c>
      <c r="E458" s="1" t="s">
        <v>275</v>
      </c>
      <c r="F458" s="1" t="s">
        <v>114</v>
      </c>
      <c r="G458" s="1" t="s">
        <v>864</v>
      </c>
      <c r="H458" s="1" t="s">
        <v>242</v>
      </c>
      <c r="I458" s="1" t="s">
        <v>115</v>
      </c>
      <c r="J458" s="134">
        <v>1166151600</v>
      </c>
      <c r="K458" s="134">
        <v>1019031561</v>
      </c>
      <c r="L458" s="134">
        <v>1012327754.05</v>
      </c>
      <c r="M458" s="8">
        <v>1166151600</v>
      </c>
      <c r="N458" s="135">
        <v>86.81</v>
      </c>
      <c r="O458" s="136" t="s">
        <v>6</v>
      </c>
    </row>
    <row r="459" spans="2:15" ht="16.5" customHeight="1" x14ac:dyDescent="0.3">
      <c r="B459" s="7" t="s">
        <v>119</v>
      </c>
      <c r="C459" s="1" t="s">
        <v>239</v>
      </c>
      <c r="E459" s="1" t="s">
        <v>275</v>
      </c>
      <c r="F459" s="1" t="s">
        <v>114</v>
      </c>
      <c r="G459" s="1" t="s">
        <v>865</v>
      </c>
      <c r="H459" s="1" t="s">
        <v>242</v>
      </c>
      <c r="I459" s="1" t="s">
        <v>115</v>
      </c>
      <c r="J459" s="134">
        <v>1166151600</v>
      </c>
      <c r="K459" s="134">
        <v>1019031561</v>
      </c>
      <c r="L459" s="134">
        <v>1012327754.05</v>
      </c>
      <c r="M459" s="8">
        <v>1166151600</v>
      </c>
      <c r="N459" s="135">
        <v>86.81</v>
      </c>
      <c r="O459" s="136" t="s">
        <v>6</v>
      </c>
    </row>
    <row r="460" spans="2:15" ht="16.5" customHeight="1" x14ac:dyDescent="0.3">
      <c r="B460" s="7" t="s">
        <v>119</v>
      </c>
      <c r="C460" s="1" t="s">
        <v>239</v>
      </c>
      <c r="E460" s="1" t="s">
        <v>275</v>
      </c>
      <c r="F460" s="1" t="s">
        <v>114</v>
      </c>
      <c r="G460" s="1" t="s">
        <v>866</v>
      </c>
      <c r="H460" s="1" t="s">
        <v>242</v>
      </c>
      <c r="I460" s="1" t="s">
        <v>115</v>
      </c>
      <c r="J460" s="134">
        <v>1166151600</v>
      </c>
      <c r="K460" s="134">
        <v>1019031561</v>
      </c>
      <c r="L460" s="134">
        <v>1012327754.05</v>
      </c>
      <c r="M460" s="8">
        <v>1166151600</v>
      </c>
      <c r="N460" s="135">
        <v>86.81</v>
      </c>
      <c r="O460" s="136" t="s">
        <v>6</v>
      </c>
    </row>
    <row r="461" spans="2:15" ht="16.5" customHeight="1" x14ac:dyDescent="0.3">
      <c r="B461" s="7" t="s">
        <v>119</v>
      </c>
      <c r="C461" s="1" t="s">
        <v>243</v>
      </c>
      <c r="E461" s="1" t="s">
        <v>275</v>
      </c>
      <c r="F461" s="1" t="s">
        <v>114</v>
      </c>
      <c r="G461" s="1" t="s">
        <v>666</v>
      </c>
      <c r="H461" s="1" t="s">
        <v>244</v>
      </c>
      <c r="I461" s="1" t="s">
        <v>115</v>
      </c>
      <c r="J461" s="134">
        <v>1412726022</v>
      </c>
      <c r="K461" s="134">
        <v>1000000000</v>
      </c>
      <c r="L461" s="134">
        <v>1008914878.4400001</v>
      </c>
      <c r="M461" s="8">
        <v>1412726022</v>
      </c>
      <c r="N461" s="135">
        <v>71.42</v>
      </c>
      <c r="O461" s="136" t="s">
        <v>6</v>
      </c>
    </row>
    <row r="462" spans="2:15" ht="16.5" customHeight="1" x14ac:dyDescent="0.3">
      <c r="B462" s="7" t="s">
        <v>119</v>
      </c>
      <c r="C462" s="1" t="s">
        <v>243</v>
      </c>
      <c r="E462" s="1" t="s">
        <v>275</v>
      </c>
      <c r="F462" s="1" t="s">
        <v>114</v>
      </c>
      <c r="G462" s="1" t="s">
        <v>667</v>
      </c>
      <c r="H462" s="1" t="s">
        <v>244</v>
      </c>
      <c r="I462" s="1" t="s">
        <v>115</v>
      </c>
      <c r="J462" s="134">
        <v>1412726022</v>
      </c>
      <c r="K462" s="134">
        <v>1000000000</v>
      </c>
      <c r="L462" s="134">
        <v>1008914878.4400001</v>
      </c>
      <c r="M462" s="8">
        <v>1412726022</v>
      </c>
      <c r="N462" s="135">
        <v>71.42</v>
      </c>
      <c r="O462" s="136" t="s">
        <v>6</v>
      </c>
    </row>
    <row r="463" spans="2:15" ht="16.5" customHeight="1" x14ac:dyDescent="0.3">
      <c r="B463" s="7" t="s">
        <v>119</v>
      </c>
      <c r="C463" s="1" t="s">
        <v>243</v>
      </c>
      <c r="E463" s="1" t="s">
        <v>275</v>
      </c>
      <c r="F463" s="1" t="s">
        <v>114</v>
      </c>
      <c r="G463" s="1" t="s">
        <v>668</v>
      </c>
      <c r="H463" s="1" t="s">
        <v>244</v>
      </c>
      <c r="I463" s="1" t="s">
        <v>115</v>
      </c>
      <c r="J463" s="134">
        <v>1412726022</v>
      </c>
      <c r="K463" s="134">
        <v>1000000000</v>
      </c>
      <c r="L463" s="134">
        <v>1008914878.4400001</v>
      </c>
      <c r="M463" s="8">
        <v>1412726022</v>
      </c>
      <c r="N463" s="135">
        <v>71.42</v>
      </c>
      <c r="O463" s="136" t="s">
        <v>6</v>
      </c>
    </row>
    <row r="464" spans="2:15" ht="16.5" customHeight="1" x14ac:dyDescent="0.3">
      <c r="B464" s="7" t="s">
        <v>119</v>
      </c>
      <c r="C464" s="1" t="s">
        <v>243</v>
      </c>
      <c r="E464" s="1" t="s">
        <v>275</v>
      </c>
      <c r="F464" s="1" t="s">
        <v>114</v>
      </c>
      <c r="G464" s="1" t="s">
        <v>669</v>
      </c>
      <c r="H464" s="1" t="s">
        <v>244</v>
      </c>
      <c r="I464" s="1" t="s">
        <v>115</v>
      </c>
      <c r="J464" s="134">
        <v>1412726022</v>
      </c>
      <c r="K464" s="134">
        <v>1000000000</v>
      </c>
      <c r="L464" s="134">
        <v>1008914878.4400001</v>
      </c>
      <c r="M464" s="8">
        <v>1412726022</v>
      </c>
      <c r="N464" s="135">
        <v>71.42</v>
      </c>
      <c r="O464" s="136" t="s">
        <v>6</v>
      </c>
    </row>
    <row r="465" spans="2:15" ht="16.5" customHeight="1" x14ac:dyDescent="0.3">
      <c r="B465" s="7" t="s">
        <v>119</v>
      </c>
      <c r="C465" s="1" t="s">
        <v>243</v>
      </c>
      <c r="E465" s="1" t="s">
        <v>275</v>
      </c>
      <c r="F465" s="1" t="s">
        <v>114</v>
      </c>
      <c r="G465" s="1" t="s">
        <v>670</v>
      </c>
      <c r="H465" s="1" t="s">
        <v>245</v>
      </c>
      <c r="I465" s="1" t="s">
        <v>115</v>
      </c>
      <c r="J465" s="134">
        <v>1405221918</v>
      </c>
      <c r="K465" s="134">
        <v>1000000001</v>
      </c>
      <c r="L465" s="134">
        <v>1010146125.97</v>
      </c>
      <c r="M465" s="8">
        <v>1405221918</v>
      </c>
      <c r="N465" s="135">
        <v>71.89</v>
      </c>
      <c r="O465" s="136" t="s">
        <v>6</v>
      </c>
    </row>
    <row r="466" spans="2:15" ht="16.5" customHeight="1" x14ac:dyDescent="0.3">
      <c r="B466" s="7" t="s">
        <v>119</v>
      </c>
      <c r="C466" s="1" t="s">
        <v>243</v>
      </c>
      <c r="E466" s="1" t="s">
        <v>275</v>
      </c>
      <c r="F466" s="1" t="s">
        <v>114</v>
      </c>
      <c r="G466" s="1" t="s">
        <v>671</v>
      </c>
      <c r="H466" s="1" t="s">
        <v>245</v>
      </c>
      <c r="I466" s="1" t="s">
        <v>115</v>
      </c>
      <c r="J466" s="134">
        <v>1405221918</v>
      </c>
      <c r="K466" s="134">
        <v>1000000001</v>
      </c>
      <c r="L466" s="134">
        <v>1010146125.97</v>
      </c>
      <c r="M466" s="8">
        <v>1405221918</v>
      </c>
      <c r="N466" s="135">
        <v>71.89</v>
      </c>
      <c r="O466" s="136" t="s">
        <v>6</v>
      </c>
    </row>
    <row r="467" spans="2:15" ht="16.5" customHeight="1" x14ac:dyDescent="0.3">
      <c r="B467" s="7" t="s">
        <v>119</v>
      </c>
      <c r="C467" s="1" t="s">
        <v>243</v>
      </c>
      <c r="E467" s="1" t="s">
        <v>275</v>
      </c>
      <c r="F467" s="1" t="s">
        <v>114</v>
      </c>
      <c r="G467" s="1" t="s">
        <v>672</v>
      </c>
      <c r="H467" s="1" t="s">
        <v>245</v>
      </c>
      <c r="I467" s="1" t="s">
        <v>115</v>
      </c>
      <c r="J467" s="134">
        <v>1405221918</v>
      </c>
      <c r="K467" s="134">
        <v>1000000001</v>
      </c>
      <c r="L467" s="134">
        <v>1010146125.97</v>
      </c>
      <c r="M467" s="8">
        <v>1405221918</v>
      </c>
      <c r="N467" s="135">
        <v>71.89</v>
      </c>
      <c r="O467" s="136" t="s">
        <v>6</v>
      </c>
    </row>
    <row r="468" spans="2:15" ht="16.5" customHeight="1" x14ac:dyDescent="0.3">
      <c r="B468" s="7" t="s">
        <v>119</v>
      </c>
      <c r="C468" s="1" t="s">
        <v>243</v>
      </c>
      <c r="E468" s="1" t="s">
        <v>275</v>
      </c>
      <c r="F468" s="1" t="s">
        <v>114</v>
      </c>
      <c r="G468" s="1" t="s">
        <v>673</v>
      </c>
      <c r="H468" s="1" t="s">
        <v>245</v>
      </c>
      <c r="I468" s="1" t="s">
        <v>115</v>
      </c>
      <c r="J468" s="134">
        <v>1405221918</v>
      </c>
      <c r="K468" s="134">
        <v>1000000001</v>
      </c>
      <c r="L468" s="134">
        <v>1010146125.97</v>
      </c>
      <c r="M468" s="8">
        <v>1405221918</v>
      </c>
      <c r="N468" s="135">
        <v>71.89</v>
      </c>
      <c r="O468" s="136" t="s">
        <v>6</v>
      </c>
    </row>
    <row r="469" spans="2:15" ht="16.5" customHeight="1" x14ac:dyDescent="0.3">
      <c r="B469" s="7" t="s">
        <v>119</v>
      </c>
      <c r="C469" s="1" t="s">
        <v>243</v>
      </c>
      <c r="E469" s="1" t="s">
        <v>275</v>
      </c>
      <c r="F469" s="1" t="s">
        <v>114</v>
      </c>
      <c r="G469" s="1" t="s">
        <v>674</v>
      </c>
      <c r="H469" s="1" t="s">
        <v>245</v>
      </c>
      <c r="I469" s="1" t="s">
        <v>115</v>
      </c>
      <c r="J469" s="134">
        <v>1405221918</v>
      </c>
      <c r="K469" s="134">
        <v>1000000001</v>
      </c>
      <c r="L469" s="134">
        <v>1010146125.97</v>
      </c>
      <c r="M469" s="8">
        <v>1405221918</v>
      </c>
      <c r="N469" s="135">
        <v>71.89</v>
      </c>
      <c r="O469" s="136" t="s">
        <v>6</v>
      </c>
    </row>
    <row r="470" spans="2:15" ht="16.5" customHeight="1" x14ac:dyDescent="0.3">
      <c r="B470" s="7" t="s">
        <v>119</v>
      </c>
      <c r="C470" s="1" t="s">
        <v>243</v>
      </c>
      <c r="E470" s="1" t="s">
        <v>275</v>
      </c>
      <c r="F470" s="1" t="s">
        <v>114</v>
      </c>
      <c r="G470" s="1" t="s">
        <v>675</v>
      </c>
      <c r="H470" s="1" t="s">
        <v>246</v>
      </c>
      <c r="I470" s="1" t="s">
        <v>115</v>
      </c>
      <c r="J470" s="134">
        <v>1527500000</v>
      </c>
      <c r="K470" s="134">
        <v>1000563512</v>
      </c>
      <c r="L470" s="134">
        <v>1009728531.71</v>
      </c>
      <c r="M470" s="8">
        <v>1527500000</v>
      </c>
      <c r="N470" s="135">
        <v>66.099999999999994</v>
      </c>
      <c r="O470" s="136" t="s">
        <v>6</v>
      </c>
    </row>
    <row r="471" spans="2:15" ht="16.5" customHeight="1" x14ac:dyDescent="0.3">
      <c r="B471" s="7" t="s">
        <v>119</v>
      </c>
      <c r="C471" s="1" t="s">
        <v>243</v>
      </c>
      <c r="E471" s="1" t="s">
        <v>275</v>
      </c>
      <c r="F471" s="1" t="s">
        <v>114</v>
      </c>
      <c r="G471" s="1" t="s">
        <v>676</v>
      </c>
      <c r="H471" s="1" t="s">
        <v>246</v>
      </c>
      <c r="I471" s="1" t="s">
        <v>115</v>
      </c>
      <c r="J471" s="134">
        <v>1527500000</v>
      </c>
      <c r="K471" s="134">
        <v>1000563512</v>
      </c>
      <c r="L471" s="134">
        <v>1009728531.71</v>
      </c>
      <c r="M471" s="8">
        <v>1527500000</v>
      </c>
      <c r="N471" s="135">
        <v>66.099999999999994</v>
      </c>
      <c r="O471" s="136" t="s">
        <v>6</v>
      </c>
    </row>
    <row r="472" spans="2:15" ht="16.5" customHeight="1" x14ac:dyDescent="0.3">
      <c r="B472" s="7" t="s">
        <v>119</v>
      </c>
      <c r="C472" s="1" t="s">
        <v>243</v>
      </c>
      <c r="D472" s="113"/>
      <c r="E472" s="1" t="s">
        <v>275</v>
      </c>
      <c r="F472" s="1" t="s">
        <v>114</v>
      </c>
      <c r="G472" s="1" t="s">
        <v>677</v>
      </c>
      <c r="H472" s="1" t="s">
        <v>246</v>
      </c>
      <c r="I472" s="1" t="s">
        <v>115</v>
      </c>
      <c r="J472" s="134">
        <v>1527500000</v>
      </c>
      <c r="K472" s="134">
        <v>1000563512</v>
      </c>
      <c r="L472" s="134">
        <v>1009728531.71</v>
      </c>
      <c r="M472" s="8">
        <v>1527500000</v>
      </c>
      <c r="N472" s="135">
        <v>66.099999999999994</v>
      </c>
      <c r="O472" s="136" t="s">
        <v>6</v>
      </c>
    </row>
    <row r="473" spans="2:15" ht="16.5" customHeight="1" x14ac:dyDescent="0.3">
      <c r="B473" s="7" t="s">
        <v>119</v>
      </c>
      <c r="C473" s="1" t="s">
        <v>243</v>
      </c>
      <c r="D473" s="113"/>
      <c r="E473" s="1" t="s">
        <v>275</v>
      </c>
      <c r="F473" s="1" t="s">
        <v>114</v>
      </c>
      <c r="G473" s="1" t="s">
        <v>678</v>
      </c>
      <c r="H473" s="1" t="s">
        <v>246</v>
      </c>
      <c r="I473" s="1" t="s">
        <v>115</v>
      </c>
      <c r="J473" s="134">
        <v>1527500000</v>
      </c>
      <c r="K473" s="134">
        <v>1000563512</v>
      </c>
      <c r="L473" s="134">
        <v>1009728531.71</v>
      </c>
      <c r="M473" s="8">
        <v>1527500000</v>
      </c>
      <c r="N473" s="135">
        <v>66.099999999999994</v>
      </c>
      <c r="O473" s="136" t="s">
        <v>6</v>
      </c>
    </row>
    <row r="474" spans="2:15" ht="16.5" customHeight="1" x14ac:dyDescent="0.3">
      <c r="B474" s="7" t="s">
        <v>119</v>
      </c>
      <c r="C474" s="1" t="s">
        <v>243</v>
      </c>
      <c r="D474" s="113"/>
      <c r="E474" s="1" t="s">
        <v>275</v>
      </c>
      <c r="F474" s="1" t="s">
        <v>114</v>
      </c>
      <c r="G474" s="1" t="s">
        <v>679</v>
      </c>
      <c r="H474" s="1" t="s">
        <v>246</v>
      </c>
      <c r="I474" s="1" t="s">
        <v>115</v>
      </c>
      <c r="J474" s="134">
        <v>1527500000</v>
      </c>
      <c r="K474" s="134">
        <v>1000563512</v>
      </c>
      <c r="L474" s="134">
        <v>1009728531.71</v>
      </c>
      <c r="M474" s="8">
        <v>1527500000</v>
      </c>
      <c r="N474" s="135">
        <v>66.099999999999994</v>
      </c>
      <c r="O474" s="136" t="s">
        <v>6</v>
      </c>
    </row>
    <row r="475" spans="2:15" ht="16.5" customHeight="1" x14ac:dyDescent="0.3">
      <c r="B475" s="7" t="s">
        <v>119</v>
      </c>
      <c r="C475" s="1" t="s">
        <v>243</v>
      </c>
      <c r="D475" s="113"/>
      <c r="E475" s="1" t="s">
        <v>275</v>
      </c>
      <c r="F475" s="1" t="s">
        <v>114</v>
      </c>
      <c r="G475" s="1" t="s">
        <v>680</v>
      </c>
      <c r="H475" s="1" t="s">
        <v>246</v>
      </c>
      <c r="I475" s="1" t="s">
        <v>115</v>
      </c>
      <c r="J475" s="134">
        <v>1527500000</v>
      </c>
      <c r="K475" s="134">
        <v>1000563512</v>
      </c>
      <c r="L475" s="134">
        <v>1009728531.71</v>
      </c>
      <c r="M475" s="8">
        <v>1527500000</v>
      </c>
      <c r="N475" s="135">
        <v>66.099999999999994</v>
      </c>
      <c r="O475" s="136" t="s">
        <v>6</v>
      </c>
    </row>
    <row r="476" spans="2:15" ht="16.5" customHeight="1" x14ac:dyDescent="0.3">
      <c r="B476" s="7" t="s">
        <v>119</v>
      </c>
      <c r="C476" s="1" t="s">
        <v>243</v>
      </c>
      <c r="D476" s="113"/>
      <c r="E476" s="1" t="s">
        <v>275</v>
      </c>
      <c r="F476" s="1" t="s">
        <v>114</v>
      </c>
      <c r="G476" s="1" t="s">
        <v>691</v>
      </c>
      <c r="H476" s="1" t="s">
        <v>244</v>
      </c>
      <c r="I476" s="1" t="s">
        <v>115</v>
      </c>
      <c r="J476" s="134">
        <v>1205684929</v>
      </c>
      <c r="K476" s="134">
        <v>1003114672</v>
      </c>
      <c r="L476" s="134">
        <v>1008914265.22</v>
      </c>
      <c r="M476" s="8">
        <v>1205684929</v>
      </c>
      <c r="N476" s="135">
        <v>83.68</v>
      </c>
      <c r="O476" s="136" t="s">
        <v>6</v>
      </c>
    </row>
    <row r="477" spans="2:15" ht="16.5" customHeight="1" x14ac:dyDescent="0.3">
      <c r="B477" s="7" t="s">
        <v>119</v>
      </c>
      <c r="C477" s="1" t="s">
        <v>243</v>
      </c>
      <c r="D477" s="113"/>
      <c r="E477" s="1" t="s">
        <v>275</v>
      </c>
      <c r="F477" s="1" t="s">
        <v>114</v>
      </c>
      <c r="G477" s="1" t="s">
        <v>692</v>
      </c>
      <c r="H477" s="1" t="s">
        <v>244</v>
      </c>
      <c r="I477" s="1" t="s">
        <v>115</v>
      </c>
      <c r="J477" s="134">
        <v>1205684929</v>
      </c>
      <c r="K477" s="134">
        <v>1003114672</v>
      </c>
      <c r="L477" s="134">
        <v>1008914265.22</v>
      </c>
      <c r="M477" s="8">
        <v>1205684929</v>
      </c>
      <c r="N477" s="135">
        <v>83.68</v>
      </c>
      <c r="O477" s="136" t="s">
        <v>6</v>
      </c>
    </row>
    <row r="478" spans="2:15" ht="16.5" customHeight="1" x14ac:dyDescent="0.3">
      <c r="B478" s="7" t="s">
        <v>119</v>
      </c>
      <c r="C478" s="1" t="s">
        <v>243</v>
      </c>
      <c r="D478" s="133"/>
      <c r="E478" s="1" t="s">
        <v>275</v>
      </c>
      <c r="F478" s="1" t="s">
        <v>114</v>
      </c>
      <c r="G478" s="1" t="s">
        <v>693</v>
      </c>
      <c r="H478" s="1" t="s">
        <v>244</v>
      </c>
      <c r="I478" s="1" t="s">
        <v>115</v>
      </c>
      <c r="J478" s="134">
        <v>1205684929</v>
      </c>
      <c r="K478" s="134">
        <v>1003114672</v>
      </c>
      <c r="L478" s="134">
        <v>1008914265.22</v>
      </c>
      <c r="M478" s="8">
        <v>1205684929</v>
      </c>
      <c r="N478" s="135">
        <v>83.68</v>
      </c>
      <c r="O478" s="136" t="s">
        <v>6</v>
      </c>
    </row>
    <row r="479" spans="2:15" ht="16.5" customHeight="1" x14ac:dyDescent="0.3">
      <c r="B479" s="7" t="s">
        <v>119</v>
      </c>
      <c r="C479" s="1" t="s">
        <v>243</v>
      </c>
      <c r="D479" s="133"/>
      <c r="E479" s="1" t="s">
        <v>275</v>
      </c>
      <c r="F479" s="1" t="s">
        <v>114</v>
      </c>
      <c r="G479" s="1" t="s">
        <v>694</v>
      </c>
      <c r="H479" s="1" t="s">
        <v>244</v>
      </c>
      <c r="I479" s="1" t="s">
        <v>115</v>
      </c>
      <c r="J479" s="134">
        <v>1205684929</v>
      </c>
      <c r="K479" s="134">
        <v>1003114672</v>
      </c>
      <c r="L479" s="134">
        <v>1008914265.22</v>
      </c>
      <c r="M479" s="8">
        <v>1205684929</v>
      </c>
      <c r="N479" s="135">
        <v>83.68</v>
      </c>
      <c r="O479" s="136" t="s">
        <v>6</v>
      </c>
    </row>
    <row r="480" spans="2:15" ht="16.5" customHeight="1" x14ac:dyDescent="0.3">
      <c r="B480" s="7" t="s">
        <v>119</v>
      </c>
      <c r="C480" s="1" t="s">
        <v>243</v>
      </c>
      <c r="D480" s="133"/>
      <c r="E480" s="1" t="s">
        <v>275</v>
      </c>
      <c r="F480" s="1" t="s">
        <v>114</v>
      </c>
      <c r="G480" s="1" t="s">
        <v>696</v>
      </c>
      <c r="H480" s="1" t="s">
        <v>250</v>
      </c>
      <c r="I480" s="1" t="s">
        <v>115</v>
      </c>
      <c r="J480" s="134">
        <v>88436848</v>
      </c>
      <c r="K480" s="134">
        <v>70032007</v>
      </c>
      <c r="L480" s="134">
        <v>70513291.230000004</v>
      </c>
      <c r="M480" s="8">
        <v>88436848</v>
      </c>
      <c r="N480" s="135">
        <v>79.73</v>
      </c>
      <c r="O480" s="136" t="s">
        <v>6</v>
      </c>
    </row>
    <row r="481" spans="2:15" ht="16.5" customHeight="1" x14ac:dyDescent="0.3">
      <c r="B481" s="7" t="s">
        <v>119</v>
      </c>
      <c r="C481" s="1" t="s">
        <v>243</v>
      </c>
      <c r="D481" s="133"/>
      <c r="E481" s="1" t="s">
        <v>275</v>
      </c>
      <c r="F481" s="1" t="s">
        <v>114</v>
      </c>
      <c r="G481" s="1" t="s">
        <v>697</v>
      </c>
      <c r="H481" s="1" t="s">
        <v>251</v>
      </c>
      <c r="I481" s="1" t="s">
        <v>115</v>
      </c>
      <c r="J481" s="134">
        <v>217515204</v>
      </c>
      <c r="K481" s="134">
        <v>182687323</v>
      </c>
      <c r="L481" s="134">
        <v>183603344.38</v>
      </c>
      <c r="M481" s="8">
        <v>217515204</v>
      </c>
      <c r="N481" s="135">
        <v>84.41</v>
      </c>
      <c r="O481" s="136" t="s">
        <v>6</v>
      </c>
    </row>
    <row r="482" spans="2:15" ht="16.5" customHeight="1" x14ac:dyDescent="0.3">
      <c r="B482" s="7" t="s">
        <v>119</v>
      </c>
      <c r="C482" s="1" t="s">
        <v>243</v>
      </c>
      <c r="D482" s="133"/>
      <c r="E482" s="1" t="s">
        <v>275</v>
      </c>
      <c r="F482" s="1" t="s">
        <v>114</v>
      </c>
      <c r="G482" s="1" t="s">
        <v>699</v>
      </c>
      <c r="H482" s="1" t="s">
        <v>253</v>
      </c>
      <c r="I482" s="1" t="s">
        <v>115</v>
      </c>
      <c r="J482" s="134">
        <v>189280480</v>
      </c>
      <c r="K482" s="134">
        <v>150809186</v>
      </c>
      <c r="L482" s="134">
        <v>151177310.94999999</v>
      </c>
      <c r="M482" s="8">
        <v>189280480</v>
      </c>
      <c r="N482" s="135">
        <v>79.87</v>
      </c>
      <c r="O482" s="136" t="s">
        <v>6</v>
      </c>
    </row>
    <row r="483" spans="2:15" ht="16.5" customHeight="1" x14ac:dyDescent="0.3">
      <c r="B483" s="7" t="s">
        <v>119</v>
      </c>
      <c r="C483" s="1" t="s">
        <v>243</v>
      </c>
      <c r="D483" s="133"/>
      <c r="E483" s="1" t="s">
        <v>275</v>
      </c>
      <c r="F483" s="1" t="s">
        <v>114</v>
      </c>
      <c r="G483" s="1" t="s">
        <v>700</v>
      </c>
      <c r="H483" s="1" t="s">
        <v>254</v>
      </c>
      <c r="I483" s="1" t="s">
        <v>115</v>
      </c>
      <c r="J483" s="134">
        <v>205120000</v>
      </c>
      <c r="K483" s="134">
        <v>163398168</v>
      </c>
      <c r="L483" s="134">
        <v>161434545.18000001</v>
      </c>
      <c r="M483" s="8">
        <v>205120000</v>
      </c>
      <c r="N483" s="135">
        <v>78.7</v>
      </c>
      <c r="O483" s="136" t="s">
        <v>6</v>
      </c>
    </row>
    <row r="484" spans="2:15" ht="16.5" customHeight="1" x14ac:dyDescent="0.3">
      <c r="B484" s="7" t="s">
        <v>119</v>
      </c>
      <c r="C484" s="1" t="s">
        <v>243</v>
      </c>
      <c r="D484" s="133"/>
      <c r="E484" s="1" t="s">
        <v>275</v>
      </c>
      <c r="F484" s="1" t="s">
        <v>114</v>
      </c>
      <c r="G484" s="1" t="s">
        <v>701</v>
      </c>
      <c r="H484" s="1" t="s">
        <v>255</v>
      </c>
      <c r="I484" s="1" t="s">
        <v>115</v>
      </c>
      <c r="J484" s="134">
        <v>185725685</v>
      </c>
      <c r="K484" s="134">
        <v>150299228</v>
      </c>
      <c r="L484" s="134">
        <v>152610794.56999999</v>
      </c>
      <c r="M484" s="8">
        <v>185725685</v>
      </c>
      <c r="N484" s="135">
        <v>82.17</v>
      </c>
      <c r="O484" s="136" t="s">
        <v>6</v>
      </c>
    </row>
    <row r="485" spans="2:15" ht="16.5" customHeight="1" x14ac:dyDescent="0.3">
      <c r="B485" s="7" t="s">
        <v>119</v>
      </c>
      <c r="C485" s="1" t="s">
        <v>243</v>
      </c>
      <c r="D485" s="133"/>
      <c r="E485" s="1" t="s">
        <v>275</v>
      </c>
      <c r="F485" s="1" t="s">
        <v>114</v>
      </c>
      <c r="G485" s="1" t="s">
        <v>703</v>
      </c>
      <c r="H485" s="1" t="s">
        <v>291</v>
      </c>
      <c r="I485" s="1" t="s">
        <v>115</v>
      </c>
      <c r="J485" s="134">
        <v>114576165</v>
      </c>
      <c r="K485" s="134">
        <v>97292128</v>
      </c>
      <c r="L485" s="134">
        <v>99365256.409999996</v>
      </c>
      <c r="M485" s="8">
        <v>114576165</v>
      </c>
      <c r="N485" s="135">
        <v>86.72</v>
      </c>
      <c r="O485" s="136" t="s">
        <v>6</v>
      </c>
    </row>
    <row r="486" spans="2:15" ht="16.5" customHeight="1" x14ac:dyDescent="0.3">
      <c r="B486" s="7" t="s">
        <v>119</v>
      </c>
      <c r="C486" s="1" t="s">
        <v>243</v>
      </c>
      <c r="D486" s="133"/>
      <c r="E486" s="1" t="s">
        <v>275</v>
      </c>
      <c r="F486" s="1" t="s">
        <v>114</v>
      </c>
      <c r="G486" s="1" t="s">
        <v>867</v>
      </c>
      <c r="H486" s="1" t="s">
        <v>245</v>
      </c>
      <c r="I486" s="1" t="s">
        <v>115</v>
      </c>
      <c r="J486" s="134">
        <v>355060273</v>
      </c>
      <c r="K486" s="134">
        <v>303456098</v>
      </c>
      <c r="L486" s="134">
        <v>302699788.01999998</v>
      </c>
      <c r="M486" s="8">
        <v>355060273</v>
      </c>
      <c r="N486" s="135">
        <v>85.25</v>
      </c>
      <c r="O486" s="136" t="s">
        <v>6</v>
      </c>
    </row>
    <row r="487" spans="2:15" ht="16.5" customHeight="1" x14ac:dyDescent="0.3">
      <c r="B487" s="7" t="s">
        <v>119</v>
      </c>
      <c r="C487" s="1" t="s">
        <v>243</v>
      </c>
      <c r="D487" s="133"/>
      <c r="E487" s="1" t="s">
        <v>275</v>
      </c>
      <c r="F487" s="1" t="s">
        <v>114</v>
      </c>
      <c r="G487" s="1" t="s">
        <v>868</v>
      </c>
      <c r="H487" s="1" t="s">
        <v>881</v>
      </c>
      <c r="I487" s="1" t="s">
        <v>115</v>
      </c>
      <c r="J487" s="134">
        <v>117002340</v>
      </c>
      <c r="K487" s="134">
        <v>100210540</v>
      </c>
      <c r="L487" s="134">
        <v>111132831.79000001</v>
      </c>
      <c r="M487" s="8">
        <v>117002340</v>
      </c>
      <c r="N487" s="135">
        <v>94.98</v>
      </c>
      <c r="O487" s="136" t="s">
        <v>6</v>
      </c>
    </row>
    <row r="488" spans="2:15" ht="16.5" customHeight="1" x14ac:dyDescent="0.3">
      <c r="B488" s="7" t="s">
        <v>119</v>
      </c>
      <c r="C488" s="1" t="s">
        <v>243</v>
      </c>
      <c r="D488" s="133"/>
      <c r="E488" s="1" t="s">
        <v>275</v>
      </c>
      <c r="F488" s="1" t="s">
        <v>114</v>
      </c>
      <c r="G488" s="1" t="s">
        <v>869</v>
      </c>
      <c r="H488" s="1" t="s">
        <v>922</v>
      </c>
      <c r="I488" s="1" t="s">
        <v>115</v>
      </c>
      <c r="J488" s="134">
        <v>206406027</v>
      </c>
      <c r="K488" s="134">
        <v>173809120</v>
      </c>
      <c r="L488" s="134">
        <v>175790742.19999999</v>
      </c>
      <c r="M488" s="8">
        <v>206406027</v>
      </c>
      <c r="N488" s="135">
        <v>85.17</v>
      </c>
      <c r="O488" s="136" t="s">
        <v>6</v>
      </c>
    </row>
    <row r="489" spans="2:15" ht="16.5" customHeight="1" x14ac:dyDescent="0.3">
      <c r="B489" s="7" t="s">
        <v>119</v>
      </c>
      <c r="C489" s="1" t="s">
        <v>243</v>
      </c>
      <c r="D489" s="133"/>
      <c r="E489" s="1" t="s">
        <v>275</v>
      </c>
      <c r="F489" s="1" t="s">
        <v>114</v>
      </c>
      <c r="G489" s="1" t="s">
        <v>870</v>
      </c>
      <c r="H489" s="1" t="s">
        <v>924</v>
      </c>
      <c r="I489" s="1" t="s">
        <v>115</v>
      </c>
      <c r="J489" s="134">
        <v>121057534</v>
      </c>
      <c r="K489" s="134">
        <v>98483079</v>
      </c>
      <c r="L489" s="134">
        <v>98121837.489999995</v>
      </c>
      <c r="M489" s="8">
        <v>121057534</v>
      </c>
      <c r="N489" s="135">
        <v>81.05</v>
      </c>
      <c r="O489" s="136" t="s">
        <v>6</v>
      </c>
    </row>
    <row r="490" spans="2:15" ht="16.5" customHeight="1" x14ac:dyDescent="0.3">
      <c r="B490" s="7" t="s">
        <v>119</v>
      </c>
      <c r="C490" s="1" t="s">
        <v>243</v>
      </c>
      <c r="D490" s="133"/>
      <c r="E490" s="1" t="s">
        <v>275</v>
      </c>
      <c r="F490" s="1" t="s">
        <v>114</v>
      </c>
      <c r="G490" s="1" t="s">
        <v>871</v>
      </c>
      <c r="H490" s="1" t="s">
        <v>925</v>
      </c>
      <c r="I490" s="1" t="s">
        <v>115</v>
      </c>
      <c r="J490" s="134">
        <v>214268492</v>
      </c>
      <c r="K490" s="134">
        <v>198473745</v>
      </c>
      <c r="L490" s="134">
        <v>200499505.44</v>
      </c>
      <c r="M490" s="8">
        <v>214268492</v>
      </c>
      <c r="N490" s="135">
        <v>93.57</v>
      </c>
      <c r="O490" s="136" t="s">
        <v>6</v>
      </c>
    </row>
    <row r="491" spans="2:15" ht="16.5" customHeight="1" x14ac:dyDescent="0.3">
      <c r="B491" s="7" t="s">
        <v>119</v>
      </c>
      <c r="C491" s="1" t="s">
        <v>243</v>
      </c>
      <c r="D491" s="133"/>
      <c r="E491" s="1" t="s">
        <v>275</v>
      </c>
      <c r="F491" s="1" t="s">
        <v>114</v>
      </c>
      <c r="G491" s="1" t="s">
        <v>1075</v>
      </c>
      <c r="H491" s="1" t="s">
        <v>232</v>
      </c>
      <c r="I491" s="1" t="s">
        <v>115</v>
      </c>
      <c r="J491" s="134">
        <v>117693837</v>
      </c>
      <c r="K491" s="134">
        <v>115278968</v>
      </c>
      <c r="L491" s="134">
        <v>117047496.58</v>
      </c>
      <c r="M491" s="8">
        <v>117693837</v>
      </c>
      <c r="N491" s="135">
        <v>99.45</v>
      </c>
      <c r="O491" s="136" t="s">
        <v>6</v>
      </c>
    </row>
    <row r="492" spans="2:15" ht="16.5" customHeight="1" x14ac:dyDescent="0.3">
      <c r="B492" s="7" t="s">
        <v>224</v>
      </c>
      <c r="C492" s="1" t="s">
        <v>256</v>
      </c>
      <c r="D492" s="133"/>
      <c r="E492" s="1" t="s">
        <v>275</v>
      </c>
      <c r="F492" s="1" t="s">
        <v>114</v>
      </c>
      <c r="G492" s="1" t="s">
        <v>716</v>
      </c>
      <c r="H492" s="1" t="s">
        <v>257</v>
      </c>
      <c r="I492" s="1" t="s">
        <v>115</v>
      </c>
      <c r="J492" s="134">
        <v>15980000000</v>
      </c>
      <c r="K492" s="134">
        <v>10000000000</v>
      </c>
      <c r="L492" s="134">
        <v>10284826595.440001</v>
      </c>
      <c r="M492" s="8">
        <v>15980000000</v>
      </c>
      <c r="N492" s="135">
        <v>64.36</v>
      </c>
      <c r="O492" s="136" t="s">
        <v>6</v>
      </c>
    </row>
    <row r="493" spans="2:15" ht="16.5" customHeight="1" x14ac:dyDescent="0.3">
      <c r="B493" s="7" t="s">
        <v>224</v>
      </c>
      <c r="C493" s="1" t="s">
        <v>256</v>
      </c>
      <c r="D493" s="133"/>
      <c r="E493" s="1" t="s">
        <v>275</v>
      </c>
      <c r="F493" s="1" t="s">
        <v>114</v>
      </c>
      <c r="G493" s="1" t="s">
        <v>717</v>
      </c>
      <c r="H493" s="1" t="s">
        <v>258</v>
      </c>
      <c r="I493" s="1" t="s">
        <v>115</v>
      </c>
      <c r="J493" s="134">
        <v>17176000000</v>
      </c>
      <c r="K493" s="134">
        <v>10000000000</v>
      </c>
      <c r="L493" s="134">
        <v>10283499780</v>
      </c>
      <c r="M493" s="8">
        <v>17176000000</v>
      </c>
      <c r="N493" s="135">
        <v>59.87</v>
      </c>
      <c r="O493" s="136" t="s">
        <v>6</v>
      </c>
    </row>
    <row r="494" spans="2:15" ht="16.5" customHeight="1" x14ac:dyDescent="0.3">
      <c r="B494" s="7" t="s">
        <v>224</v>
      </c>
      <c r="C494" s="1" t="s">
        <v>256</v>
      </c>
      <c r="D494" s="133"/>
      <c r="E494" s="1" t="s">
        <v>275</v>
      </c>
      <c r="F494" s="1" t="s">
        <v>114</v>
      </c>
      <c r="G494" s="1" t="s">
        <v>718</v>
      </c>
      <c r="H494" s="1" t="s">
        <v>259</v>
      </c>
      <c r="I494" s="1" t="s">
        <v>115</v>
      </c>
      <c r="J494" s="134">
        <v>27558000000</v>
      </c>
      <c r="K494" s="134">
        <v>15000000001</v>
      </c>
      <c r="L494" s="134">
        <v>15421652852</v>
      </c>
      <c r="M494" s="8">
        <v>27558000000</v>
      </c>
      <c r="N494" s="135">
        <v>55.96</v>
      </c>
      <c r="O494" s="136" t="s">
        <v>6</v>
      </c>
    </row>
    <row r="495" spans="2:15" ht="16.5" customHeight="1" x14ac:dyDescent="0.3">
      <c r="B495" s="7" t="s">
        <v>119</v>
      </c>
      <c r="C495" s="1" t="s">
        <v>256</v>
      </c>
      <c r="D495" s="133"/>
      <c r="E495" s="1" t="s">
        <v>275</v>
      </c>
      <c r="F495" s="1" t="s">
        <v>114</v>
      </c>
      <c r="G495" s="1" t="s">
        <v>721</v>
      </c>
      <c r="H495" s="1" t="s">
        <v>245</v>
      </c>
      <c r="I495" s="1" t="s">
        <v>115</v>
      </c>
      <c r="J495" s="134">
        <v>133076712</v>
      </c>
      <c r="K495" s="134">
        <v>101388163</v>
      </c>
      <c r="L495" s="134">
        <v>104498893</v>
      </c>
      <c r="M495" s="8">
        <v>133076712</v>
      </c>
      <c r="N495" s="135">
        <v>78.53</v>
      </c>
      <c r="O495" s="136" t="s">
        <v>6</v>
      </c>
    </row>
    <row r="496" spans="2:15" ht="16.5" customHeight="1" x14ac:dyDescent="0.3">
      <c r="B496" s="7" t="s">
        <v>119</v>
      </c>
      <c r="C496" s="1" t="s">
        <v>256</v>
      </c>
      <c r="D496" s="133"/>
      <c r="E496" s="1" t="s">
        <v>275</v>
      </c>
      <c r="F496" s="1" t="s">
        <v>114</v>
      </c>
      <c r="G496" s="1" t="s">
        <v>727</v>
      </c>
      <c r="H496" s="1" t="s">
        <v>263</v>
      </c>
      <c r="I496" s="1" t="s">
        <v>115</v>
      </c>
      <c r="J496" s="134">
        <v>440589042</v>
      </c>
      <c r="K496" s="134">
        <v>310417867</v>
      </c>
      <c r="L496" s="134">
        <v>312029374.36000001</v>
      </c>
      <c r="M496" s="8">
        <v>440589042</v>
      </c>
      <c r="N496" s="135">
        <v>70.819999999999993</v>
      </c>
      <c r="O496" s="136" t="s">
        <v>6</v>
      </c>
    </row>
    <row r="497" spans="2:15" ht="16.5" customHeight="1" x14ac:dyDescent="0.3">
      <c r="B497" s="7" t="s">
        <v>119</v>
      </c>
      <c r="C497" s="1" t="s">
        <v>256</v>
      </c>
      <c r="D497" s="133"/>
      <c r="E497" s="1" t="s">
        <v>275</v>
      </c>
      <c r="F497" s="1" t="s">
        <v>114</v>
      </c>
      <c r="G497" s="1" t="s">
        <v>728</v>
      </c>
      <c r="H497" s="1" t="s">
        <v>264</v>
      </c>
      <c r="I497" s="1" t="s">
        <v>115</v>
      </c>
      <c r="J497" s="134">
        <v>299150684</v>
      </c>
      <c r="K497" s="134">
        <v>211684224</v>
      </c>
      <c r="L497" s="134">
        <v>207227429.27000001</v>
      </c>
      <c r="M497" s="8">
        <v>299150684</v>
      </c>
      <c r="N497" s="135">
        <v>69.27</v>
      </c>
      <c r="O497" s="136" t="s">
        <v>6</v>
      </c>
    </row>
    <row r="498" spans="2:15" ht="16.5" customHeight="1" x14ac:dyDescent="0.3">
      <c r="B498" s="7" t="s">
        <v>119</v>
      </c>
      <c r="C498" s="1" t="s">
        <v>256</v>
      </c>
      <c r="D498" s="133"/>
      <c r="E498" s="1" t="s">
        <v>275</v>
      </c>
      <c r="F498" s="1" t="s">
        <v>114</v>
      </c>
      <c r="G498" s="1" t="s">
        <v>729</v>
      </c>
      <c r="H498" s="1" t="s">
        <v>264</v>
      </c>
      <c r="I498" s="1" t="s">
        <v>115</v>
      </c>
      <c r="J498" s="134">
        <v>299150684</v>
      </c>
      <c r="K498" s="134">
        <v>211684224</v>
      </c>
      <c r="L498" s="134">
        <v>207227429.27000001</v>
      </c>
      <c r="M498" s="8">
        <v>299150684</v>
      </c>
      <c r="N498" s="135">
        <v>69.27</v>
      </c>
      <c r="O498" s="136" t="s">
        <v>6</v>
      </c>
    </row>
    <row r="499" spans="2:15" ht="16.5" customHeight="1" x14ac:dyDescent="0.3">
      <c r="B499" s="7" t="s">
        <v>224</v>
      </c>
      <c r="C499" s="1" t="s">
        <v>256</v>
      </c>
      <c r="D499" s="133"/>
      <c r="E499" s="1" t="s">
        <v>275</v>
      </c>
      <c r="F499" s="1" t="s">
        <v>114</v>
      </c>
      <c r="G499" s="1" t="s">
        <v>730</v>
      </c>
      <c r="H499" s="1" t="s">
        <v>265</v>
      </c>
      <c r="I499" s="1" t="s">
        <v>115</v>
      </c>
      <c r="J499" s="134">
        <v>19715788821</v>
      </c>
      <c r="K499" s="134">
        <v>10456479555</v>
      </c>
      <c r="L499" s="134">
        <v>10744027649.530001</v>
      </c>
      <c r="M499" s="8">
        <v>19715788821</v>
      </c>
      <c r="N499" s="135">
        <v>54.49</v>
      </c>
      <c r="O499" s="136" t="s">
        <v>6</v>
      </c>
    </row>
    <row r="500" spans="2:15" ht="16.5" customHeight="1" x14ac:dyDescent="0.3">
      <c r="B500" s="7" t="s">
        <v>119</v>
      </c>
      <c r="C500" s="1" t="s">
        <v>256</v>
      </c>
      <c r="D500" s="133"/>
      <c r="E500" s="1" t="s">
        <v>275</v>
      </c>
      <c r="F500" s="1" t="s">
        <v>114</v>
      </c>
      <c r="G500" s="1" t="s">
        <v>731</v>
      </c>
      <c r="H500" s="1" t="s">
        <v>266</v>
      </c>
      <c r="I500" s="1" t="s">
        <v>115</v>
      </c>
      <c r="J500" s="134">
        <v>290136986</v>
      </c>
      <c r="K500" s="134">
        <v>200019681</v>
      </c>
      <c r="L500" s="134">
        <v>203511592.13</v>
      </c>
      <c r="M500" s="8">
        <v>290136986</v>
      </c>
      <c r="N500" s="135">
        <v>70.14</v>
      </c>
      <c r="O500" s="136" t="s">
        <v>6</v>
      </c>
    </row>
    <row r="501" spans="2:15" ht="16.5" customHeight="1" x14ac:dyDescent="0.3">
      <c r="B501" s="7" t="s">
        <v>119</v>
      </c>
      <c r="C501" s="1" t="s">
        <v>256</v>
      </c>
      <c r="D501" s="133"/>
      <c r="E501" s="1" t="s">
        <v>275</v>
      </c>
      <c r="F501" s="1" t="s">
        <v>114</v>
      </c>
      <c r="G501" s="1" t="s">
        <v>732</v>
      </c>
      <c r="H501" s="1" t="s">
        <v>244</v>
      </c>
      <c r="I501" s="1" t="s">
        <v>115</v>
      </c>
      <c r="J501" s="134">
        <v>138057534</v>
      </c>
      <c r="K501" s="134">
        <v>110218442</v>
      </c>
      <c r="L501" s="134">
        <v>112142402.69</v>
      </c>
      <c r="M501" s="8">
        <v>138057534</v>
      </c>
      <c r="N501" s="135">
        <v>81.23</v>
      </c>
      <c r="O501" s="136" t="s">
        <v>6</v>
      </c>
    </row>
    <row r="502" spans="2:15" ht="16.5" customHeight="1" x14ac:dyDescent="0.3">
      <c r="B502" s="7" t="s">
        <v>119</v>
      </c>
      <c r="C502" s="1" t="s">
        <v>256</v>
      </c>
      <c r="D502" s="133"/>
      <c r="E502" s="1" t="s">
        <v>275</v>
      </c>
      <c r="F502" s="1" t="s">
        <v>114</v>
      </c>
      <c r="G502" s="1" t="s">
        <v>733</v>
      </c>
      <c r="H502" s="1" t="s">
        <v>244</v>
      </c>
      <c r="I502" s="1" t="s">
        <v>115</v>
      </c>
      <c r="J502" s="134">
        <v>138057534</v>
      </c>
      <c r="K502" s="134">
        <v>110218442</v>
      </c>
      <c r="L502" s="134">
        <v>112142402.69</v>
      </c>
      <c r="M502" s="8">
        <v>138057534</v>
      </c>
      <c r="N502" s="135">
        <v>81.23</v>
      </c>
      <c r="O502" s="136" t="s">
        <v>6</v>
      </c>
    </row>
    <row r="503" spans="2:15" ht="16.5" customHeight="1" x14ac:dyDescent="0.3">
      <c r="B503" s="7" t="s">
        <v>119</v>
      </c>
      <c r="C503" s="1" t="s">
        <v>256</v>
      </c>
      <c r="D503" s="133"/>
      <c r="E503" s="1" t="s">
        <v>275</v>
      </c>
      <c r="F503" s="1" t="s">
        <v>114</v>
      </c>
      <c r="G503" s="1" t="s">
        <v>736</v>
      </c>
      <c r="H503" s="1" t="s">
        <v>268</v>
      </c>
      <c r="I503" s="1" t="s">
        <v>115</v>
      </c>
      <c r="J503" s="134">
        <v>312739726</v>
      </c>
      <c r="K503" s="134">
        <v>250612049</v>
      </c>
      <c r="L503" s="134">
        <v>250882288.28999999</v>
      </c>
      <c r="M503" s="8">
        <v>312739726</v>
      </c>
      <c r="N503" s="135">
        <v>80.22</v>
      </c>
      <c r="O503" s="136" t="s">
        <v>6</v>
      </c>
    </row>
    <row r="504" spans="2:15" ht="16.5" customHeight="1" x14ac:dyDescent="0.3">
      <c r="B504" s="7" t="s">
        <v>224</v>
      </c>
      <c r="C504" s="1" t="s">
        <v>256</v>
      </c>
      <c r="D504" s="133"/>
      <c r="E504" s="1" t="s">
        <v>275</v>
      </c>
      <c r="F504" s="1" t="s">
        <v>114</v>
      </c>
      <c r="G504" s="1" t="s">
        <v>740</v>
      </c>
      <c r="H504" s="1" t="s">
        <v>265</v>
      </c>
      <c r="I504" s="1" t="s">
        <v>115</v>
      </c>
      <c r="J504" s="134">
        <v>8629113644</v>
      </c>
      <c r="K504" s="134">
        <v>4550000000</v>
      </c>
      <c r="L504" s="134">
        <v>4506658904.7299995</v>
      </c>
      <c r="M504" s="8">
        <v>8629113644</v>
      </c>
      <c r="N504" s="135">
        <v>52.23</v>
      </c>
      <c r="O504" s="136" t="s">
        <v>6</v>
      </c>
    </row>
    <row r="505" spans="2:15" ht="16.5" customHeight="1" x14ac:dyDescent="0.3">
      <c r="B505" s="7" t="s">
        <v>119</v>
      </c>
      <c r="C505" s="1" t="s">
        <v>256</v>
      </c>
      <c r="D505" s="133"/>
      <c r="E505" s="1" t="s">
        <v>275</v>
      </c>
      <c r="F505" s="1" t="s">
        <v>114</v>
      </c>
      <c r="G505" s="1" t="s">
        <v>741</v>
      </c>
      <c r="H505" s="1" t="s">
        <v>269</v>
      </c>
      <c r="I505" s="1" t="s">
        <v>115</v>
      </c>
      <c r="J505" s="134">
        <v>120136987</v>
      </c>
      <c r="K505" s="134">
        <v>100622633</v>
      </c>
      <c r="L505" s="134">
        <v>101165103.84</v>
      </c>
      <c r="M505" s="8">
        <v>120136987</v>
      </c>
      <c r="N505" s="135">
        <v>84.21</v>
      </c>
      <c r="O505" s="136" t="s">
        <v>6</v>
      </c>
    </row>
    <row r="506" spans="2:15" ht="16.5" customHeight="1" x14ac:dyDescent="0.3">
      <c r="B506" s="7" t="s">
        <v>119</v>
      </c>
      <c r="C506" s="1" t="s">
        <v>256</v>
      </c>
      <c r="D506" s="133"/>
      <c r="E506" s="1" t="s">
        <v>275</v>
      </c>
      <c r="F506" s="1" t="s">
        <v>114</v>
      </c>
      <c r="G506" s="1" t="s">
        <v>742</v>
      </c>
      <c r="H506" s="1" t="s">
        <v>165</v>
      </c>
      <c r="I506" s="1" t="s">
        <v>115</v>
      </c>
      <c r="J506" s="134">
        <v>193830136</v>
      </c>
      <c r="K506" s="134">
        <v>163070124</v>
      </c>
      <c r="L506" s="134">
        <v>163899408.18000001</v>
      </c>
      <c r="M506" s="8">
        <v>193830136</v>
      </c>
      <c r="N506" s="135">
        <v>84.56</v>
      </c>
      <c r="O506" s="136" t="s">
        <v>6</v>
      </c>
    </row>
    <row r="507" spans="2:15" ht="16.5" customHeight="1" x14ac:dyDescent="0.3">
      <c r="B507" s="7" t="s">
        <v>119</v>
      </c>
      <c r="C507" s="1" t="s">
        <v>256</v>
      </c>
      <c r="D507" s="133"/>
      <c r="E507" s="1" t="s">
        <v>275</v>
      </c>
      <c r="F507" s="1" t="s">
        <v>114</v>
      </c>
      <c r="G507" s="1" t="s">
        <v>747</v>
      </c>
      <c r="H507" s="1" t="s">
        <v>194</v>
      </c>
      <c r="I507" s="1" t="s">
        <v>115</v>
      </c>
      <c r="J507" s="134">
        <v>194455891</v>
      </c>
      <c r="K507" s="134">
        <v>167461430</v>
      </c>
      <c r="L507" s="134">
        <v>179756099.30000001</v>
      </c>
      <c r="M507" s="8">
        <v>194455891</v>
      </c>
      <c r="N507" s="135">
        <v>92.44</v>
      </c>
      <c r="O507" s="136" t="s">
        <v>6</v>
      </c>
    </row>
    <row r="508" spans="2:15" ht="16.5" customHeight="1" x14ac:dyDescent="0.3">
      <c r="B508" s="7" t="s">
        <v>119</v>
      </c>
      <c r="C508" s="1" t="s">
        <v>256</v>
      </c>
      <c r="D508" s="133"/>
      <c r="E508" s="1" t="s">
        <v>275</v>
      </c>
      <c r="F508" s="1" t="s">
        <v>114</v>
      </c>
      <c r="G508" s="1" t="s">
        <v>749</v>
      </c>
      <c r="H508" s="1" t="s">
        <v>273</v>
      </c>
      <c r="I508" s="1" t="s">
        <v>115</v>
      </c>
      <c r="J508" s="134">
        <v>286277398</v>
      </c>
      <c r="K508" s="134">
        <v>249520133</v>
      </c>
      <c r="L508" s="134">
        <v>254039413.61000001</v>
      </c>
      <c r="M508" s="8">
        <v>286277398</v>
      </c>
      <c r="N508" s="135">
        <v>88.74</v>
      </c>
      <c r="O508" s="136" t="s">
        <v>6</v>
      </c>
    </row>
    <row r="509" spans="2:15" ht="16.5" customHeight="1" x14ac:dyDescent="0.3">
      <c r="B509" s="7" t="s">
        <v>119</v>
      </c>
      <c r="C509" s="1" t="s">
        <v>256</v>
      </c>
      <c r="D509" s="133"/>
      <c r="E509" s="1" t="s">
        <v>275</v>
      </c>
      <c r="F509" s="1" t="s">
        <v>114</v>
      </c>
      <c r="G509" s="1" t="s">
        <v>750</v>
      </c>
      <c r="H509" s="1" t="s">
        <v>274</v>
      </c>
      <c r="I509" s="1" t="s">
        <v>115</v>
      </c>
      <c r="J509" s="134">
        <v>182247944</v>
      </c>
      <c r="K509" s="134">
        <v>150926650</v>
      </c>
      <c r="L509" s="134">
        <v>151623168.24000001</v>
      </c>
      <c r="M509" s="8">
        <v>182247944</v>
      </c>
      <c r="N509" s="135">
        <v>83.2</v>
      </c>
      <c r="O509" s="136" t="s">
        <v>6</v>
      </c>
    </row>
    <row r="510" spans="2:15" ht="16.5" customHeight="1" x14ac:dyDescent="0.3">
      <c r="B510" s="7" t="s">
        <v>119</v>
      </c>
      <c r="C510" s="1" t="s">
        <v>256</v>
      </c>
      <c r="D510" s="133"/>
      <c r="E510" s="1" t="s">
        <v>275</v>
      </c>
      <c r="F510" s="1" t="s">
        <v>114</v>
      </c>
      <c r="G510" s="1" t="s">
        <v>752</v>
      </c>
      <c r="H510" s="1" t="s">
        <v>272</v>
      </c>
      <c r="I510" s="1" t="s">
        <v>115</v>
      </c>
      <c r="J510" s="134">
        <v>180550685</v>
      </c>
      <c r="K510" s="134">
        <v>151986504</v>
      </c>
      <c r="L510" s="134">
        <v>150972087.38</v>
      </c>
      <c r="M510" s="8">
        <v>180550685</v>
      </c>
      <c r="N510" s="135">
        <v>83.62</v>
      </c>
      <c r="O510" s="136" t="s">
        <v>6</v>
      </c>
    </row>
    <row r="511" spans="2:15" ht="16.5" customHeight="1" x14ac:dyDescent="0.3">
      <c r="B511" s="7" t="s">
        <v>119</v>
      </c>
      <c r="C511" s="1" t="s">
        <v>256</v>
      </c>
      <c r="D511" s="133"/>
      <c r="E511" s="1" t="s">
        <v>275</v>
      </c>
      <c r="F511" s="1" t="s">
        <v>114</v>
      </c>
      <c r="G511" s="1" t="s">
        <v>872</v>
      </c>
      <c r="H511" s="1" t="s">
        <v>154</v>
      </c>
      <c r="I511" s="1" t="s">
        <v>115</v>
      </c>
      <c r="J511" s="134">
        <v>362309588</v>
      </c>
      <c r="K511" s="134">
        <v>297637689</v>
      </c>
      <c r="L511" s="134">
        <v>299888807.69</v>
      </c>
      <c r="M511" s="8">
        <v>362309588</v>
      </c>
      <c r="N511" s="135">
        <v>82.77</v>
      </c>
      <c r="O511" s="136" t="s">
        <v>6</v>
      </c>
    </row>
    <row r="512" spans="2:15" ht="16.5" customHeight="1" x14ac:dyDescent="0.3">
      <c r="B512" s="7" t="s">
        <v>119</v>
      </c>
      <c r="C512" s="1" t="s">
        <v>256</v>
      </c>
      <c r="D512" s="133"/>
      <c r="E512" s="1" t="s">
        <v>275</v>
      </c>
      <c r="F512" s="1" t="s">
        <v>114</v>
      </c>
      <c r="G512" s="1" t="s">
        <v>874</v>
      </c>
      <c r="H512" s="1" t="s">
        <v>928</v>
      </c>
      <c r="I512" s="1" t="s">
        <v>115</v>
      </c>
      <c r="J512" s="134">
        <v>113376713</v>
      </c>
      <c r="K512" s="134">
        <v>101397602</v>
      </c>
      <c r="L512" s="134">
        <v>101828100.14</v>
      </c>
      <c r="M512" s="8">
        <v>113376713</v>
      </c>
      <c r="N512" s="135">
        <v>89.81</v>
      </c>
      <c r="O512" s="136" t="s">
        <v>6</v>
      </c>
    </row>
    <row r="513" spans="2:15" ht="16.5" customHeight="1" x14ac:dyDescent="0.3">
      <c r="B513" s="7" t="s">
        <v>119</v>
      </c>
      <c r="C513" s="1" t="s">
        <v>256</v>
      </c>
      <c r="D513" s="133"/>
      <c r="E513" s="1" t="s">
        <v>275</v>
      </c>
      <c r="F513" s="1" t="s">
        <v>114</v>
      </c>
      <c r="G513" s="1" t="s">
        <v>875</v>
      </c>
      <c r="H513" s="1" t="s">
        <v>928</v>
      </c>
      <c r="I513" s="1" t="s">
        <v>115</v>
      </c>
      <c r="J513" s="134">
        <v>113376713</v>
      </c>
      <c r="K513" s="134">
        <v>101397602</v>
      </c>
      <c r="L513" s="134">
        <v>101828100.14</v>
      </c>
      <c r="M513" s="8">
        <v>113376713</v>
      </c>
      <c r="N513" s="135">
        <v>89.81</v>
      </c>
      <c r="O513" s="136" t="s">
        <v>6</v>
      </c>
    </row>
    <row r="514" spans="2:15" ht="16.5" customHeight="1" x14ac:dyDescent="0.3">
      <c r="B514" s="7" t="s">
        <v>119</v>
      </c>
      <c r="C514" s="1" t="s">
        <v>256</v>
      </c>
      <c r="D514" s="133"/>
      <c r="E514" s="1" t="s">
        <v>275</v>
      </c>
      <c r="F514" s="1" t="s">
        <v>114</v>
      </c>
      <c r="G514" s="1" t="s">
        <v>876</v>
      </c>
      <c r="H514" s="1" t="s">
        <v>929</v>
      </c>
      <c r="I514" s="1" t="s">
        <v>115</v>
      </c>
      <c r="J514" s="134">
        <v>230356165</v>
      </c>
      <c r="K514" s="134">
        <v>201505791</v>
      </c>
      <c r="L514" s="134">
        <v>203074302.69</v>
      </c>
      <c r="M514" s="8">
        <v>230356165</v>
      </c>
      <c r="N514" s="135">
        <v>88.16</v>
      </c>
      <c r="O514" s="136" t="s">
        <v>6</v>
      </c>
    </row>
    <row r="515" spans="2:15" ht="16.5" customHeight="1" x14ac:dyDescent="0.3">
      <c r="B515" s="7" t="s">
        <v>120</v>
      </c>
      <c r="C515" s="1" t="s">
        <v>256</v>
      </c>
      <c r="D515" s="133"/>
      <c r="E515" s="1" t="s">
        <v>275</v>
      </c>
      <c r="F515" s="1" t="s">
        <v>114</v>
      </c>
      <c r="G515" s="1" t="s">
        <v>877</v>
      </c>
      <c r="H515" s="1" t="s">
        <v>930</v>
      </c>
      <c r="I515" s="1" t="s">
        <v>115</v>
      </c>
      <c r="J515" s="134">
        <v>9582904112</v>
      </c>
      <c r="K515" s="134">
        <v>7000000000</v>
      </c>
      <c r="L515" s="134">
        <v>7148882608.6000004</v>
      </c>
      <c r="M515" s="8">
        <v>9582904112</v>
      </c>
      <c r="N515" s="135">
        <v>74.599999999999994</v>
      </c>
      <c r="O515" s="136" t="s">
        <v>6</v>
      </c>
    </row>
    <row r="516" spans="2:15" ht="16.5" customHeight="1" x14ac:dyDescent="0.3">
      <c r="B516" s="7" t="s">
        <v>120</v>
      </c>
      <c r="C516" s="1" t="s">
        <v>256</v>
      </c>
      <c r="D516" s="133"/>
      <c r="E516" s="1" t="s">
        <v>275</v>
      </c>
      <c r="F516" s="1" t="s">
        <v>114</v>
      </c>
      <c r="G516" s="1" t="s">
        <v>878</v>
      </c>
      <c r="H516" s="1" t="s">
        <v>931</v>
      </c>
      <c r="I516" s="1" t="s">
        <v>115</v>
      </c>
      <c r="J516" s="134">
        <v>26436821919</v>
      </c>
      <c r="K516" s="134">
        <v>17999999999</v>
      </c>
      <c r="L516" s="134">
        <v>18389043316.869999</v>
      </c>
      <c r="M516" s="8">
        <v>26436821919</v>
      </c>
      <c r="N516" s="135">
        <v>69.56</v>
      </c>
      <c r="O516" s="136" t="s">
        <v>6</v>
      </c>
    </row>
    <row r="517" spans="2:15" ht="16.5" customHeight="1" x14ac:dyDescent="0.3">
      <c r="B517" s="7" t="s">
        <v>119</v>
      </c>
      <c r="C517" s="1" t="s">
        <v>256</v>
      </c>
      <c r="D517" s="133"/>
      <c r="E517" s="1" t="s">
        <v>275</v>
      </c>
      <c r="F517" s="1" t="s">
        <v>114</v>
      </c>
      <c r="G517" s="1" t="s">
        <v>879</v>
      </c>
      <c r="H517" s="1" t="s">
        <v>920</v>
      </c>
      <c r="I517" s="1" t="s">
        <v>115</v>
      </c>
      <c r="J517" s="134">
        <v>206715753</v>
      </c>
      <c r="K517" s="134">
        <v>174151677</v>
      </c>
      <c r="L517" s="134">
        <v>176072073.00999999</v>
      </c>
      <c r="M517" s="8">
        <v>206715753</v>
      </c>
      <c r="N517" s="135">
        <v>85.18</v>
      </c>
      <c r="O517" s="136" t="s">
        <v>6</v>
      </c>
    </row>
    <row r="518" spans="2:15" ht="16.5" customHeight="1" x14ac:dyDescent="0.3">
      <c r="B518" s="7" t="s">
        <v>119</v>
      </c>
      <c r="C518" s="1" t="s">
        <v>256</v>
      </c>
      <c r="D518" s="133"/>
      <c r="E518" s="1" t="s">
        <v>275</v>
      </c>
      <c r="F518" s="1" t="s">
        <v>114</v>
      </c>
      <c r="G518" s="1" t="s">
        <v>1076</v>
      </c>
      <c r="H518" s="1" t="s">
        <v>723</v>
      </c>
      <c r="I518" s="1" t="s">
        <v>115</v>
      </c>
      <c r="J518" s="134">
        <v>1898712332</v>
      </c>
      <c r="K518" s="134">
        <v>1537813614</v>
      </c>
      <c r="L518" s="134">
        <v>1546158945.97</v>
      </c>
      <c r="M518" s="8">
        <v>1898712332</v>
      </c>
      <c r="N518" s="135">
        <v>81.430000000000007</v>
      </c>
      <c r="O518" s="136" t="s">
        <v>6</v>
      </c>
    </row>
    <row r="519" spans="2:15" ht="16.5" customHeight="1" x14ac:dyDescent="0.3">
      <c r="B519" s="7" t="s">
        <v>119</v>
      </c>
      <c r="C519" s="1" t="s">
        <v>256</v>
      </c>
      <c r="D519" s="133"/>
      <c r="E519" s="1" t="s">
        <v>275</v>
      </c>
      <c r="F519" s="1" t="s">
        <v>114</v>
      </c>
      <c r="G519" s="1" t="s">
        <v>1077</v>
      </c>
      <c r="H519" s="1" t="s">
        <v>154</v>
      </c>
      <c r="I519" s="1" t="s">
        <v>115</v>
      </c>
      <c r="J519" s="134">
        <v>278565067</v>
      </c>
      <c r="K519" s="134">
        <v>249838358</v>
      </c>
      <c r="L519" s="134">
        <v>249277610.13999999</v>
      </c>
      <c r="M519" s="8">
        <v>278565067</v>
      </c>
      <c r="N519" s="135">
        <v>89.49</v>
      </c>
      <c r="O519" s="136" t="s">
        <v>6</v>
      </c>
    </row>
    <row r="520" spans="2:15" ht="16.5" customHeight="1" x14ac:dyDescent="0.3">
      <c r="B520" s="7" t="s">
        <v>119</v>
      </c>
      <c r="C520" s="1" t="s">
        <v>256</v>
      </c>
      <c r="D520" s="133"/>
      <c r="E520" s="1" t="s">
        <v>275</v>
      </c>
      <c r="F520" s="1" t="s">
        <v>114</v>
      </c>
      <c r="G520" s="1" t="s">
        <v>1078</v>
      </c>
      <c r="H520" s="1" t="s">
        <v>154</v>
      </c>
      <c r="I520" s="1" t="s">
        <v>115</v>
      </c>
      <c r="J520" s="134">
        <v>278565067</v>
      </c>
      <c r="K520" s="134">
        <v>249838358</v>
      </c>
      <c r="L520" s="134">
        <v>249277610.13999999</v>
      </c>
      <c r="M520" s="8">
        <v>278565067</v>
      </c>
      <c r="N520" s="135">
        <v>89.49</v>
      </c>
      <c r="O520" s="136" t="s">
        <v>6</v>
      </c>
    </row>
    <row r="521" spans="2:15" ht="16.5" customHeight="1" x14ac:dyDescent="0.3">
      <c r="B521" s="7" t="s">
        <v>119</v>
      </c>
      <c r="C521" s="1" t="s">
        <v>256</v>
      </c>
      <c r="D521" s="133"/>
      <c r="E521" s="1" t="s">
        <v>275</v>
      </c>
      <c r="F521" s="1" t="s">
        <v>114</v>
      </c>
      <c r="G521" s="1" t="s">
        <v>1079</v>
      </c>
      <c r="H521" s="1" t="s">
        <v>154</v>
      </c>
      <c r="I521" s="1" t="s">
        <v>115</v>
      </c>
      <c r="J521" s="134">
        <v>278565067</v>
      </c>
      <c r="K521" s="134">
        <v>249838358</v>
      </c>
      <c r="L521" s="134">
        <v>249277610.13999999</v>
      </c>
      <c r="M521" s="8">
        <v>278565067</v>
      </c>
      <c r="N521" s="135">
        <v>89.49</v>
      </c>
      <c r="O521" s="136" t="s">
        <v>6</v>
      </c>
    </row>
    <row r="522" spans="2:15" ht="16.5" customHeight="1" x14ac:dyDescent="0.3">
      <c r="B522" s="7" t="s">
        <v>120</v>
      </c>
      <c r="C522" s="1" t="s">
        <v>256</v>
      </c>
      <c r="D522" s="133"/>
      <c r="E522" s="1" t="s">
        <v>275</v>
      </c>
      <c r="F522" s="1" t="s">
        <v>114</v>
      </c>
      <c r="G522" s="1" t="s">
        <v>1080</v>
      </c>
      <c r="H522" s="1" t="s">
        <v>1081</v>
      </c>
      <c r="I522" s="1" t="s">
        <v>115</v>
      </c>
      <c r="J522" s="134">
        <v>61794521</v>
      </c>
      <c r="K522" s="134">
        <v>50330822</v>
      </c>
      <c r="L522" s="134">
        <v>50617389.850000001</v>
      </c>
      <c r="M522" s="8">
        <v>61794521</v>
      </c>
      <c r="N522" s="135">
        <v>81.91</v>
      </c>
      <c r="O522" s="136" t="s">
        <v>6</v>
      </c>
    </row>
    <row r="523" spans="2:15" ht="16.5" customHeight="1" x14ac:dyDescent="0.3">
      <c r="B523" s="7" t="s">
        <v>120</v>
      </c>
      <c r="C523" s="1" t="s">
        <v>256</v>
      </c>
      <c r="D523" s="133"/>
      <c r="E523" s="1" t="s">
        <v>275</v>
      </c>
      <c r="F523" s="1" t="s">
        <v>114</v>
      </c>
      <c r="G523" s="1" t="s">
        <v>1082</v>
      </c>
      <c r="H523" s="1" t="s">
        <v>1081</v>
      </c>
      <c r="I523" s="1" t="s">
        <v>115</v>
      </c>
      <c r="J523" s="134">
        <v>61794521</v>
      </c>
      <c r="K523" s="134">
        <v>50330822</v>
      </c>
      <c r="L523" s="134">
        <v>50617389.850000001</v>
      </c>
      <c r="M523" s="8">
        <v>61794521</v>
      </c>
      <c r="N523" s="135">
        <v>81.91</v>
      </c>
      <c r="O523" s="136" t="s">
        <v>6</v>
      </c>
    </row>
    <row r="524" spans="2:15" ht="16.5" customHeight="1" x14ac:dyDescent="0.3">
      <c r="B524" s="7" t="s">
        <v>120</v>
      </c>
      <c r="C524" s="1" t="s">
        <v>256</v>
      </c>
      <c r="D524" s="133"/>
      <c r="E524" s="1" t="s">
        <v>275</v>
      </c>
      <c r="F524" s="1" t="s">
        <v>114</v>
      </c>
      <c r="G524" s="1" t="s">
        <v>1083</v>
      </c>
      <c r="H524" s="1" t="s">
        <v>1081</v>
      </c>
      <c r="I524" s="1" t="s">
        <v>115</v>
      </c>
      <c r="J524" s="134">
        <v>61794521</v>
      </c>
      <c r="K524" s="134">
        <v>50330822</v>
      </c>
      <c r="L524" s="134">
        <v>50617389.850000001</v>
      </c>
      <c r="M524" s="8">
        <v>61794521</v>
      </c>
      <c r="N524" s="135">
        <v>81.91</v>
      </c>
      <c r="O524" s="136" t="s">
        <v>6</v>
      </c>
    </row>
    <row r="525" spans="2:15" ht="16.5" customHeight="1" x14ac:dyDescent="0.3">
      <c r="B525" s="7" t="s">
        <v>120</v>
      </c>
      <c r="C525" s="1" t="s">
        <v>256</v>
      </c>
      <c r="D525" s="133"/>
      <c r="E525" s="1" t="s">
        <v>275</v>
      </c>
      <c r="F525" s="1" t="s">
        <v>114</v>
      </c>
      <c r="G525" s="1" t="s">
        <v>1084</v>
      </c>
      <c r="H525" s="1" t="s">
        <v>1081</v>
      </c>
      <c r="I525" s="1" t="s">
        <v>115</v>
      </c>
      <c r="J525" s="134">
        <v>61794521</v>
      </c>
      <c r="K525" s="134">
        <v>50330822</v>
      </c>
      <c r="L525" s="134">
        <v>50617389.850000001</v>
      </c>
      <c r="M525" s="8">
        <v>61794521</v>
      </c>
      <c r="N525" s="135">
        <v>81.91</v>
      </c>
      <c r="O525" s="136" t="s">
        <v>6</v>
      </c>
    </row>
    <row r="526" spans="2:15" ht="16.5" customHeight="1" x14ac:dyDescent="0.3">
      <c r="B526" s="7" t="s">
        <v>120</v>
      </c>
      <c r="C526" s="1" t="s">
        <v>256</v>
      </c>
      <c r="D526" s="133"/>
      <c r="E526" s="1" t="s">
        <v>275</v>
      </c>
      <c r="F526" s="1" t="s">
        <v>114</v>
      </c>
      <c r="G526" s="1" t="s">
        <v>1085</v>
      </c>
      <c r="H526" s="1" t="s">
        <v>1081</v>
      </c>
      <c r="I526" s="1" t="s">
        <v>115</v>
      </c>
      <c r="J526" s="134">
        <v>61794521</v>
      </c>
      <c r="K526" s="134">
        <v>50330822</v>
      </c>
      <c r="L526" s="134">
        <v>50617389.850000001</v>
      </c>
      <c r="M526" s="8">
        <v>61794521</v>
      </c>
      <c r="N526" s="135">
        <v>81.91</v>
      </c>
      <c r="O526" s="136" t="s">
        <v>6</v>
      </c>
    </row>
    <row r="527" spans="2:15" ht="16.5" customHeight="1" x14ac:dyDescent="0.3">
      <c r="B527" s="7" t="s">
        <v>120</v>
      </c>
      <c r="C527" s="1" t="s">
        <v>256</v>
      </c>
      <c r="D527" s="133"/>
      <c r="E527" s="1" t="s">
        <v>275</v>
      </c>
      <c r="F527" s="1" t="s">
        <v>114</v>
      </c>
      <c r="G527" s="1" t="s">
        <v>1086</v>
      </c>
      <c r="H527" s="1" t="s">
        <v>1081</v>
      </c>
      <c r="I527" s="1" t="s">
        <v>115</v>
      </c>
      <c r="J527" s="134">
        <v>61794521</v>
      </c>
      <c r="K527" s="134">
        <v>50330822</v>
      </c>
      <c r="L527" s="134">
        <v>50617389.850000001</v>
      </c>
      <c r="M527" s="8">
        <v>61794521</v>
      </c>
      <c r="N527" s="135">
        <v>81.91</v>
      </c>
      <c r="O527" s="136" t="s">
        <v>6</v>
      </c>
    </row>
    <row r="528" spans="2:15" ht="16.5" customHeight="1" x14ac:dyDescent="0.3">
      <c r="B528" s="7" t="s">
        <v>120</v>
      </c>
      <c r="C528" s="1" t="s">
        <v>256</v>
      </c>
      <c r="D528" s="133"/>
      <c r="E528" s="1" t="s">
        <v>275</v>
      </c>
      <c r="F528" s="1" t="s">
        <v>114</v>
      </c>
      <c r="G528" s="1" t="s">
        <v>1087</v>
      </c>
      <c r="H528" s="1" t="s">
        <v>1081</v>
      </c>
      <c r="I528" s="1" t="s">
        <v>115</v>
      </c>
      <c r="J528" s="134">
        <v>61794521</v>
      </c>
      <c r="K528" s="134">
        <v>50330822</v>
      </c>
      <c r="L528" s="134">
        <v>50617389.850000001</v>
      </c>
      <c r="M528" s="8">
        <v>61794521</v>
      </c>
      <c r="N528" s="135">
        <v>81.91</v>
      </c>
      <c r="O528" s="136" t="s">
        <v>6</v>
      </c>
    </row>
    <row r="529" spans="1:16" ht="16.5" customHeight="1" x14ac:dyDescent="0.3">
      <c r="B529" s="7" t="s">
        <v>120</v>
      </c>
      <c r="C529" s="1" t="s">
        <v>256</v>
      </c>
      <c r="E529" s="1" t="s">
        <v>275</v>
      </c>
      <c r="F529" s="1" t="s">
        <v>114</v>
      </c>
      <c r="G529" s="1" t="s">
        <v>1088</v>
      </c>
      <c r="H529" s="1" t="s">
        <v>1081</v>
      </c>
      <c r="I529" s="1" t="s">
        <v>115</v>
      </c>
      <c r="J529" s="134">
        <v>61794521</v>
      </c>
      <c r="K529" s="134">
        <v>50330822</v>
      </c>
      <c r="L529" s="134">
        <v>50617389.850000001</v>
      </c>
      <c r="M529" s="8">
        <v>61794521</v>
      </c>
      <c r="N529" s="135">
        <v>81.91</v>
      </c>
      <c r="O529" s="136" t="s">
        <v>6</v>
      </c>
    </row>
    <row r="530" spans="1:16" ht="16.5" customHeight="1" x14ac:dyDescent="0.3">
      <c r="B530" s="7" t="s">
        <v>120</v>
      </c>
      <c r="C530" s="1" t="s">
        <v>256</v>
      </c>
      <c r="E530" s="1" t="s">
        <v>275</v>
      </c>
      <c r="F530" s="1" t="s">
        <v>114</v>
      </c>
      <c r="G530" s="1" t="s">
        <v>1089</v>
      </c>
      <c r="H530" s="1" t="s">
        <v>1081</v>
      </c>
      <c r="I530" s="1" t="s">
        <v>115</v>
      </c>
      <c r="J530" s="134">
        <v>61794521</v>
      </c>
      <c r="K530" s="134">
        <v>50330822</v>
      </c>
      <c r="L530" s="134">
        <v>50617389.850000001</v>
      </c>
      <c r="M530" s="8">
        <v>61794521</v>
      </c>
      <c r="N530" s="135">
        <v>81.91</v>
      </c>
      <c r="O530" s="136" t="s">
        <v>6</v>
      </c>
    </row>
    <row r="531" spans="1:16" ht="16.5" customHeight="1" x14ac:dyDescent="0.3">
      <c r="B531" s="7" t="s">
        <v>120</v>
      </c>
      <c r="C531" s="1" t="s">
        <v>256</v>
      </c>
      <c r="E531" s="1" t="s">
        <v>275</v>
      </c>
      <c r="F531" s="1" t="s">
        <v>114</v>
      </c>
      <c r="G531" s="1" t="s">
        <v>1090</v>
      </c>
      <c r="H531" s="1" t="s">
        <v>1081</v>
      </c>
      <c r="I531" s="1" t="s">
        <v>115</v>
      </c>
      <c r="J531" s="134">
        <v>61794521</v>
      </c>
      <c r="K531" s="134">
        <v>50330822</v>
      </c>
      <c r="L531" s="134">
        <v>50617389.850000001</v>
      </c>
      <c r="M531" s="8">
        <v>61794521</v>
      </c>
      <c r="N531" s="135">
        <v>81.91</v>
      </c>
      <c r="O531" s="136" t="s">
        <v>6</v>
      </c>
    </row>
    <row r="532" spans="1:16" ht="16.5" customHeight="1" x14ac:dyDescent="0.3">
      <c r="B532" s="7" t="s">
        <v>120</v>
      </c>
      <c r="C532" s="1" t="s">
        <v>256</v>
      </c>
      <c r="E532" s="1" t="s">
        <v>275</v>
      </c>
      <c r="F532" s="1" t="s">
        <v>114</v>
      </c>
      <c r="G532" s="1" t="s">
        <v>1091</v>
      </c>
      <c r="H532" s="1" t="s">
        <v>1081</v>
      </c>
      <c r="I532" s="1" t="s">
        <v>115</v>
      </c>
      <c r="J532" s="134">
        <v>61794521</v>
      </c>
      <c r="K532" s="134">
        <v>50330822</v>
      </c>
      <c r="L532" s="134">
        <v>50617389.850000001</v>
      </c>
      <c r="M532" s="8">
        <v>61794521</v>
      </c>
      <c r="N532" s="135">
        <v>81.91</v>
      </c>
      <c r="O532" s="136" t="s">
        <v>6</v>
      </c>
    </row>
    <row r="533" spans="1:16" ht="16.5" customHeight="1" x14ac:dyDescent="0.3">
      <c r="B533" s="7" t="s">
        <v>120</v>
      </c>
      <c r="C533" s="1" t="s">
        <v>256</v>
      </c>
      <c r="E533" s="1" t="s">
        <v>275</v>
      </c>
      <c r="F533" s="1" t="s">
        <v>114</v>
      </c>
      <c r="G533" s="1" t="s">
        <v>1092</v>
      </c>
      <c r="H533" s="1" t="s">
        <v>1081</v>
      </c>
      <c r="I533" s="1" t="s">
        <v>115</v>
      </c>
      <c r="J533" s="134">
        <v>61794521</v>
      </c>
      <c r="K533" s="134">
        <v>50330822</v>
      </c>
      <c r="L533" s="134">
        <v>50617389.850000001</v>
      </c>
      <c r="M533" s="8">
        <v>61794521</v>
      </c>
      <c r="N533" s="135">
        <v>81.91</v>
      </c>
      <c r="O533" s="136" t="s">
        <v>6</v>
      </c>
    </row>
    <row r="534" spans="1:16" ht="16.5" customHeight="1" x14ac:dyDescent="0.3">
      <c r="B534" s="7" t="s">
        <v>120</v>
      </c>
      <c r="C534" s="1" t="s">
        <v>256</v>
      </c>
      <c r="E534" s="1" t="s">
        <v>275</v>
      </c>
      <c r="F534" s="1" t="s">
        <v>114</v>
      </c>
      <c r="G534" s="1" t="s">
        <v>1093</v>
      </c>
      <c r="H534" s="1" t="s">
        <v>1081</v>
      </c>
      <c r="I534" s="1" t="s">
        <v>115</v>
      </c>
      <c r="J534" s="134">
        <v>61794521</v>
      </c>
      <c r="K534" s="134">
        <v>50330822</v>
      </c>
      <c r="L534" s="134">
        <v>50617389.850000001</v>
      </c>
      <c r="M534" s="8">
        <v>61794521</v>
      </c>
      <c r="N534" s="135">
        <v>81.91</v>
      </c>
      <c r="O534" s="136" t="s">
        <v>6</v>
      </c>
    </row>
    <row r="535" spans="1:16" ht="16.5" customHeight="1" x14ac:dyDescent="0.3">
      <c r="B535" s="7" t="s">
        <v>120</v>
      </c>
      <c r="C535" s="1" t="s">
        <v>256</v>
      </c>
      <c r="E535" s="1" t="s">
        <v>275</v>
      </c>
      <c r="F535" s="1" t="s">
        <v>114</v>
      </c>
      <c r="G535" s="1" t="s">
        <v>1094</v>
      </c>
      <c r="H535" s="1" t="s">
        <v>1081</v>
      </c>
      <c r="I535" s="1" t="s">
        <v>115</v>
      </c>
      <c r="J535" s="134">
        <v>61794521</v>
      </c>
      <c r="K535" s="134">
        <v>50330822</v>
      </c>
      <c r="L535" s="134">
        <v>50617389.850000001</v>
      </c>
      <c r="M535" s="8">
        <v>61794521</v>
      </c>
      <c r="N535" s="135">
        <v>81.91</v>
      </c>
      <c r="O535" s="136" t="s">
        <v>6</v>
      </c>
    </row>
    <row r="536" spans="1:16" ht="16.5" customHeight="1" x14ac:dyDescent="0.3">
      <c r="B536" s="7" t="s">
        <v>120</v>
      </c>
      <c r="C536" s="1" t="s">
        <v>256</v>
      </c>
      <c r="E536" s="1" t="s">
        <v>275</v>
      </c>
      <c r="F536" s="1" t="s">
        <v>114</v>
      </c>
      <c r="G536" s="1" t="s">
        <v>1095</v>
      </c>
      <c r="H536" s="1" t="s">
        <v>1081</v>
      </c>
      <c r="I536" s="1" t="s">
        <v>115</v>
      </c>
      <c r="J536" s="134">
        <v>61794521</v>
      </c>
      <c r="K536" s="134">
        <v>50330822</v>
      </c>
      <c r="L536" s="134">
        <v>50617389.850000001</v>
      </c>
      <c r="M536" s="8">
        <v>61794521</v>
      </c>
      <c r="N536" s="135">
        <v>81.91</v>
      </c>
      <c r="O536" s="136" t="s">
        <v>6</v>
      </c>
    </row>
    <row r="537" spans="1:16" ht="16.5" customHeight="1" x14ac:dyDescent="0.3">
      <c r="B537" s="7" t="s">
        <v>120</v>
      </c>
      <c r="C537" s="1" t="s">
        <v>256</v>
      </c>
      <c r="E537" s="1" t="s">
        <v>275</v>
      </c>
      <c r="F537" s="1" t="s">
        <v>114</v>
      </c>
      <c r="G537" s="1" t="s">
        <v>1096</v>
      </c>
      <c r="H537" s="1" t="s">
        <v>1081</v>
      </c>
      <c r="I537" s="1" t="s">
        <v>115</v>
      </c>
      <c r="J537" s="134">
        <v>61794521</v>
      </c>
      <c r="K537" s="134">
        <v>50330822</v>
      </c>
      <c r="L537" s="134">
        <v>50617389.850000001</v>
      </c>
      <c r="M537" s="8">
        <v>61794521</v>
      </c>
      <c r="N537" s="135">
        <v>81.91</v>
      </c>
      <c r="O537" s="136" t="s">
        <v>6</v>
      </c>
    </row>
    <row r="538" spans="1:16" ht="16.5" customHeight="1" x14ac:dyDescent="0.3">
      <c r="B538" s="7" t="s">
        <v>120</v>
      </c>
      <c r="C538" s="1" t="s">
        <v>256</v>
      </c>
      <c r="E538" s="1" t="s">
        <v>275</v>
      </c>
      <c r="F538" s="1" t="s">
        <v>114</v>
      </c>
      <c r="G538" s="1" t="s">
        <v>1097</v>
      </c>
      <c r="H538" s="1" t="s">
        <v>1081</v>
      </c>
      <c r="I538" s="1" t="s">
        <v>115</v>
      </c>
      <c r="J538" s="134">
        <v>61794521</v>
      </c>
      <c r="K538" s="134">
        <v>50330822</v>
      </c>
      <c r="L538" s="134">
        <v>50617389.850000001</v>
      </c>
      <c r="M538" s="8">
        <v>61794521</v>
      </c>
      <c r="N538" s="135">
        <v>81.91</v>
      </c>
      <c r="O538" s="136" t="s">
        <v>6</v>
      </c>
    </row>
    <row r="539" spans="1:16" ht="16.5" customHeight="1" x14ac:dyDescent="0.3">
      <c r="B539" s="7" t="s">
        <v>120</v>
      </c>
      <c r="C539" s="1" t="s">
        <v>256</v>
      </c>
      <c r="E539" s="1" t="s">
        <v>275</v>
      </c>
      <c r="F539" s="1" t="s">
        <v>114</v>
      </c>
      <c r="G539" s="1" t="s">
        <v>1098</v>
      </c>
      <c r="H539" s="1" t="s">
        <v>1081</v>
      </c>
      <c r="I539" s="1" t="s">
        <v>115</v>
      </c>
      <c r="J539" s="134">
        <v>61794521</v>
      </c>
      <c r="K539" s="134">
        <v>50330822</v>
      </c>
      <c r="L539" s="134">
        <v>50617389.850000001</v>
      </c>
      <c r="M539" s="8">
        <v>61794521</v>
      </c>
      <c r="N539" s="135">
        <v>81.91</v>
      </c>
      <c r="O539" s="136" t="s">
        <v>6</v>
      </c>
    </row>
    <row r="540" spans="1:16" ht="16.5" customHeight="1" x14ac:dyDescent="0.3">
      <c r="B540" s="7" t="s">
        <v>120</v>
      </c>
      <c r="C540" s="1" t="s">
        <v>256</v>
      </c>
      <c r="E540" s="1" t="s">
        <v>275</v>
      </c>
      <c r="F540" s="1" t="s">
        <v>114</v>
      </c>
      <c r="G540" s="1" t="s">
        <v>1099</v>
      </c>
      <c r="H540" s="1" t="s">
        <v>1081</v>
      </c>
      <c r="I540" s="1" t="s">
        <v>115</v>
      </c>
      <c r="J540" s="134">
        <v>61794521</v>
      </c>
      <c r="K540" s="134">
        <v>50330822</v>
      </c>
      <c r="L540" s="134">
        <v>50617389.850000001</v>
      </c>
      <c r="M540" s="8">
        <v>61794521</v>
      </c>
      <c r="N540" s="135">
        <v>81.91</v>
      </c>
      <c r="O540" s="136" t="s">
        <v>6</v>
      </c>
    </row>
    <row r="541" spans="1:16" ht="16.5" customHeight="1" x14ac:dyDescent="0.3">
      <c r="B541" s="7" t="s">
        <v>120</v>
      </c>
      <c r="C541" s="1" t="s">
        <v>256</v>
      </c>
      <c r="E541" s="1" t="s">
        <v>275</v>
      </c>
      <c r="F541" s="1" t="s">
        <v>114</v>
      </c>
      <c r="G541" s="1" t="s">
        <v>1100</v>
      </c>
      <c r="H541" s="1" t="s">
        <v>1081</v>
      </c>
      <c r="I541" s="1" t="s">
        <v>115</v>
      </c>
      <c r="J541" s="134">
        <v>61794521</v>
      </c>
      <c r="K541" s="134">
        <v>50330822</v>
      </c>
      <c r="L541" s="134">
        <v>50617389.850000001</v>
      </c>
      <c r="M541" s="8">
        <v>61794521</v>
      </c>
      <c r="N541" s="135">
        <v>81.91</v>
      </c>
      <c r="O541" s="136" t="s">
        <v>6</v>
      </c>
    </row>
    <row r="542" spans="1:16" ht="16.5" customHeight="1" thickBot="1" x14ac:dyDescent="0.35">
      <c r="A542" s="3"/>
      <c r="B542" s="9"/>
      <c r="C542" s="10"/>
      <c r="D542" s="10"/>
      <c r="E542" s="10"/>
      <c r="F542" s="10"/>
      <c r="G542" s="78" t="s">
        <v>306</v>
      </c>
      <c r="H542" s="78"/>
      <c r="I542" s="78"/>
      <c r="J542" s="129">
        <f>SUM(J153:J541)</f>
        <v>1328996379803</v>
      </c>
      <c r="K542" s="129">
        <f>SUM(K153:K541)</f>
        <v>845371440716</v>
      </c>
      <c r="L542" s="129">
        <f>SUM(L153:L541)</f>
        <v>856143355619.31836</v>
      </c>
      <c r="M542" s="129">
        <f>SUM(M153:M541)</f>
        <v>1328996379803</v>
      </c>
      <c r="N542" s="79"/>
      <c r="O542" s="84"/>
      <c r="P542" s="3"/>
    </row>
    <row r="543" spans="1:16" ht="16.5" customHeight="1" thickTop="1" x14ac:dyDescent="0.3">
      <c r="A543" s="3"/>
      <c r="B543" s="3"/>
      <c r="C543" s="3"/>
      <c r="D543" s="3"/>
      <c r="E543" s="3"/>
      <c r="F543" s="3"/>
      <c r="G543" s="3"/>
      <c r="H543" s="3"/>
      <c r="I543" s="3"/>
      <c r="J543" s="116"/>
      <c r="K543" s="116"/>
      <c r="L543" s="116"/>
      <c r="M543" s="116"/>
      <c r="N543" s="116"/>
      <c r="O543" s="116"/>
      <c r="P543" s="3"/>
    </row>
    <row r="544" spans="1:16" ht="16.5" customHeight="1" x14ac:dyDescent="0.3">
      <c r="A544" s="3"/>
      <c r="B544" s="3"/>
      <c r="C544" s="3"/>
      <c r="D544" s="3"/>
      <c r="E544" s="3"/>
      <c r="F544" s="3"/>
      <c r="G544" s="3"/>
      <c r="H544" s="3"/>
      <c r="I544" s="3"/>
      <c r="J544" s="3"/>
      <c r="K544" s="3"/>
      <c r="L544" s="109"/>
      <c r="M544" s="3"/>
      <c r="N544" s="3"/>
      <c r="O544" s="3"/>
      <c r="P544" s="3"/>
    </row>
    <row r="545" spans="1:16" ht="16.5" customHeight="1" x14ac:dyDescent="0.3">
      <c r="A545" s="3"/>
      <c r="B545" s="167" t="s">
        <v>96</v>
      </c>
      <c r="C545" s="168"/>
      <c r="D545" s="168"/>
      <c r="E545" s="168"/>
      <c r="F545" s="168"/>
      <c r="G545" s="168"/>
      <c r="H545" s="168"/>
      <c r="I545" s="168"/>
      <c r="J545" s="168"/>
      <c r="K545" s="168"/>
      <c r="L545" s="168"/>
      <c r="M545" s="168"/>
      <c r="N545" s="168"/>
      <c r="O545" s="169"/>
      <c r="P545" s="3"/>
    </row>
    <row r="546" spans="1:16" ht="16.5" customHeight="1" x14ac:dyDescent="0.3">
      <c r="A546" s="3"/>
      <c r="B546" s="176" t="s">
        <v>0</v>
      </c>
      <c r="C546" s="177"/>
      <c r="D546" s="177"/>
      <c r="E546" s="177"/>
      <c r="F546" s="177"/>
      <c r="G546" s="177"/>
      <c r="H546" s="177"/>
      <c r="I546" s="177"/>
      <c r="J546" s="177"/>
      <c r="K546" s="177"/>
      <c r="L546" s="177"/>
      <c r="M546" s="177"/>
      <c r="N546" s="177"/>
      <c r="O546" s="178"/>
      <c r="P546" s="3"/>
    </row>
    <row r="547" spans="1:16" ht="16.5" customHeight="1" x14ac:dyDescent="0.3">
      <c r="A547" s="3"/>
      <c r="B547" s="179" t="s">
        <v>97</v>
      </c>
      <c r="C547" s="180"/>
      <c r="D547" s="180"/>
      <c r="E547" s="180"/>
      <c r="F547" s="180"/>
      <c r="G547" s="180"/>
      <c r="H547" s="180"/>
      <c r="I547" s="180"/>
      <c r="J547" s="180"/>
      <c r="K547" s="180"/>
      <c r="L547" s="180"/>
      <c r="M547" s="180"/>
      <c r="N547" s="180"/>
      <c r="O547" s="181"/>
      <c r="P547" s="3"/>
    </row>
    <row r="548" spans="1:16" ht="16.5" customHeight="1" x14ac:dyDescent="0.3">
      <c r="A548" s="3"/>
      <c r="B548" s="182">
        <f>+EAN!D7</f>
        <v>45747</v>
      </c>
      <c r="C548" s="183"/>
      <c r="D548" s="183"/>
      <c r="E548" s="183"/>
      <c r="F548" s="183"/>
      <c r="G548" s="183"/>
      <c r="H548" s="183"/>
      <c r="I548" s="183"/>
      <c r="J548" s="183"/>
      <c r="K548" s="183"/>
      <c r="L548" s="183"/>
      <c r="M548" s="183"/>
      <c r="N548" s="183"/>
      <c r="O548" s="184"/>
      <c r="P548" s="3"/>
    </row>
    <row r="549" spans="1:16" ht="16.5" customHeight="1" x14ac:dyDescent="0.3">
      <c r="A549" s="3"/>
      <c r="B549" s="201" t="s">
        <v>98</v>
      </c>
      <c r="C549" s="183"/>
      <c r="D549" s="183"/>
      <c r="E549" s="183"/>
      <c r="F549" s="183"/>
      <c r="G549" s="183"/>
      <c r="H549" s="183"/>
      <c r="I549" s="183"/>
      <c r="J549" s="183"/>
      <c r="K549" s="183"/>
      <c r="L549" s="183"/>
      <c r="M549" s="183"/>
      <c r="N549" s="183"/>
      <c r="O549" s="184"/>
      <c r="P549" s="3"/>
    </row>
    <row r="550" spans="1:16" ht="16.5" customHeight="1" x14ac:dyDescent="0.3">
      <c r="A550" s="3"/>
      <c r="B550" s="195" t="s">
        <v>1025</v>
      </c>
      <c r="C550" s="196"/>
      <c r="D550" s="196"/>
      <c r="E550" s="196"/>
      <c r="F550" s="196"/>
      <c r="G550" s="196"/>
      <c r="H550" s="196"/>
      <c r="I550" s="196"/>
      <c r="J550" s="196"/>
      <c r="K550" s="196"/>
      <c r="L550" s="196"/>
      <c r="M550" s="196"/>
      <c r="N550" s="196"/>
      <c r="O550" s="197"/>
      <c r="P550" s="3"/>
    </row>
    <row r="551" spans="1:16" ht="16.5" customHeight="1" x14ac:dyDescent="0.3">
      <c r="A551" s="3"/>
      <c r="B551" s="198"/>
      <c r="C551" s="199"/>
      <c r="D551" s="199"/>
      <c r="E551" s="199"/>
      <c r="F551" s="199"/>
      <c r="G551" s="199"/>
      <c r="H551" s="199"/>
      <c r="I551" s="199"/>
      <c r="J551" s="199"/>
      <c r="K551" s="199"/>
      <c r="L551" s="199"/>
      <c r="M551" s="199"/>
      <c r="N551" s="199"/>
      <c r="O551" s="200"/>
      <c r="P551" s="3"/>
    </row>
    <row r="552" spans="1:16" ht="26.25" customHeight="1" x14ac:dyDescent="0.3">
      <c r="A552" s="3"/>
      <c r="B552" s="80" t="s">
        <v>99</v>
      </c>
      <c r="C552" s="80" t="s">
        <v>100</v>
      </c>
      <c r="D552" s="80" t="s">
        <v>101</v>
      </c>
      <c r="E552" s="80" t="s">
        <v>102</v>
      </c>
      <c r="F552" s="80" t="s">
        <v>103</v>
      </c>
      <c r="G552" s="80" t="s">
        <v>104</v>
      </c>
      <c r="H552" s="80" t="s">
        <v>105</v>
      </c>
      <c r="I552" s="80" t="s">
        <v>106</v>
      </c>
      <c r="J552" s="80" t="s">
        <v>107</v>
      </c>
      <c r="K552" s="80" t="s">
        <v>108</v>
      </c>
      <c r="L552" s="80" t="s">
        <v>109</v>
      </c>
      <c r="M552" s="80" t="s">
        <v>110</v>
      </c>
      <c r="N552" s="81" t="s">
        <v>111</v>
      </c>
      <c r="O552" s="81" t="s">
        <v>112</v>
      </c>
      <c r="P552" s="3"/>
    </row>
    <row r="553" spans="1:16" ht="16.5" customHeight="1" x14ac:dyDescent="0.3">
      <c r="A553" s="3"/>
      <c r="B553" s="137" t="s">
        <v>113</v>
      </c>
      <c r="C553" s="138" t="s">
        <v>116</v>
      </c>
      <c r="E553" s="139"/>
      <c r="F553" s="139"/>
      <c r="G553" s="140" t="s">
        <v>318</v>
      </c>
      <c r="H553" s="140" t="s">
        <v>117</v>
      </c>
      <c r="I553" s="139" t="s">
        <v>115</v>
      </c>
      <c r="J553" s="166">
        <v>8608832880</v>
      </c>
      <c r="K553" s="166">
        <v>6000000000</v>
      </c>
      <c r="L553" s="166">
        <v>6125035693.9499998</v>
      </c>
      <c r="M553" s="141">
        <v>8608832880</v>
      </c>
      <c r="N553" s="142">
        <v>71.150000000000006</v>
      </c>
      <c r="O553" s="83" t="s">
        <v>6</v>
      </c>
      <c r="P553" s="3"/>
    </row>
    <row r="554" spans="1:16" ht="16.5" customHeight="1" x14ac:dyDescent="0.3">
      <c r="A554" s="3"/>
      <c r="B554" s="137" t="s">
        <v>113</v>
      </c>
      <c r="C554" s="138" t="s">
        <v>116</v>
      </c>
      <c r="E554" s="139"/>
      <c r="F554" s="139"/>
      <c r="G554" s="140" t="s">
        <v>319</v>
      </c>
      <c r="H554" s="140" t="s">
        <v>118</v>
      </c>
      <c r="I554" s="139" t="s">
        <v>115</v>
      </c>
      <c r="J554" s="166">
        <v>21783616440</v>
      </c>
      <c r="K554" s="166">
        <v>14000000000</v>
      </c>
      <c r="L554" s="166">
        <v>14298420409.49</v>
      </c>
      <c r="M554" s="141">
        <v>21783616440</v>
      </c>
      <c r="N554" s="142">
        <v>65.64</v>
      </c>
      <c r="O554" s="83" t="s">
        <v>6</v>
      </c>
      <c r="P554" s="3"/>
    </row>
    <row r="555" spans="1:16" ht="16.5" customHeight="1" x14ac:dyDescent="0.3">
      <c r="A555" s="3"/>
      <c r="B555" s="137" t="s">
        <v>113</v>
      </c>
      <c r="C555" s="138" t="s">
        <v>116</v>
      </c>
      <c r="E555" s="139"/>
      <c r="F555" s="139"/>
      <c r="G555" s="140" t="s">
        <v>759</v>
      </c>
      <c r="H555" s="140" t="s">
        <v>880</v>
      </c>
      <c r="I555" s="139" t="s">
        <v>115</v>
      </c>
      <c r="J555" s="166">
        <v>380135274</v>
      </c>
      <c r="K555" s="166">
        <v>267938700</v>
      </c>
      <c r="L555" s="166">
        <v>271640452.69</v>
      </c>
      <c r="M555" s="141">
        <v>380135274</v>
      </c>
      <c r="N555" s="142">
        <v>71.459999999999994</v>
      </c>
      <c r="O555" s="83" t="s">
        <v>6</v>
      </c>
      <c r="P555" s="3"/>
    </row>
    <row r="556" spans="1:16" ht="16.5" customHeight="1" x14ac:dyDescent="0.3">
      <c r="A556" s="3"/>
      <c r="B556" s="137" t="s">
        <v>113</v>
      </c>
      <c r="C556" s="138" t="s">
        <v>116</v>
      </c>
      <c r="E556" s="139"/>
      <c r="F556" s="139"/>
      <c r="G556" s="140" t="s">
        <v>760</v>
      </c>
      <c r="H556" s="140" t="s">
        <v>880</v>
      </c>
      <c r="I556" s="139" t="s">
        <v>115</v>
      </c>
      <c r="J556" s="166">
        <v>380135274</v>
      </c>
      <c r="K556" s="166">
        <v>267938700</v>
      </c>
      <c r="L556" s="166">
        <v>271640452.69</v>
      </c>
      <c r="M556" s="141">
        <v>380135274</v>
      </c>
      <c r="N556" s="142">
        <v>71.459999999999994</v>
      </c>
      <c r="O556" s="83" t="s">
        <v>6</v>
      </c>
      <c r="P556" s="3"/>
    </row>
    <row r="557" spans="1:16" ht="16.5" customHeight="1" x14ac:dyDescent="0.3">
      <c r="A557" s="3"/>
      <c r="B557" s="137" t="s">
        <v>113</v>
      </c>
      <c r="C557" s="138" t="s">
        <v>116</v>
      </c>
      <c r="E557" s="139"/>
      <c r="F557" s="139"/>
      <c r="G557" s="140" t="s">
        <v>761</v>
      </c>
      <c r="H557" s="140" t="s">
        <v>880</v>
      </c>
      <c r="I557" s="139" t="s">
        <v>115</v>
      </c>
      <c r="J557" s="166">
        <v>380135274</v>
      </c>
      <c r="K557" s="166">
        <v>267938700</v>
      </c>
      <c r="L557" s="166">
        <v>271640452.69</v>
      </c>
      <c r="M557" s="141">
        <v>380135274</v>
      </c>
      <c r="N557" s="142">
        <v>71.459999999999994</v>
      </c>
      <c r="O557" s="83" t="s">
        <v>6</v>
      </c>
      <c r="P557" s="3"/>
    </row>
    <row r="558" spans="1:16" ht="16.5" customHeight="1" x14ac:dyDescent="0.3">
      <c r="A558" s="3"/>
      <c r="B558" s="137" t="s">
        <v>113</v>
      </c>
      <c r="C558" s="138" t="s">
        <v>116</v>
      </c>
      <c r="E558" s="139"/>
      <c r="F558" s="139"/>
      <c r="G558" s="140" t="s">
        <v>762</v>
      </c>
      <c r="H558" s="140" t="s">
        <v>880</v>
      </c>
      <c r="I558" s="139" t="s">
        <v>115</v>
      </c>
      <c r="J558" s="166">
        <v>380135274</v>
      </c>
      <c r="K558" s="166">
        <v>267938700</v>
      </c>
      <c r="L558" s="166">
        <v>271640452.69</v>
      </c>
      <c r="M558" s="141">
        <v>380135274</v>
      </c>
      <c r="N558" s="142">
        <v>71.459999999999994</v>
      </c>
      <c r="O558" s="83" t="s">
        <v>6</v>
      </c>
      <c r="P558" s="3"/>
    </row>
    <row r="559" spans="1:16" ht="16.5" customHeight="1" x14ac:dyDescent="0.3">
      <c r="A559" s="3"/>
      <c r="B559" s="137" t="s">
        <v>119</v>
      </c>
      <c r="C559" s="138" t="s">
        <v>320</v>
      </c>
      <c r="D559" s="1" t="s">
        <v>313</v>
      </c>
      <c r="E559" s="139" t="s">
        <v>275</v>
      </c>
      <c r="F559" s="139" t="s">
        <v>114</v>
      </c>
      <c r="G559" s="140" t="s">
        <v>321</v>
      </c>
      <c r="H559" s="140" t="s">
        <v>322</v>
      </c>
      <c r="I559" s="139" t="s">
        <v>115</v>
      </c>
      <c r="J559" s="166">
        <v>897726030</v>
      </c>
      <c r="K559" s="166">
        <v>709003865</v>
      </c>
      <c r="L559" s="166">
        <v>709037114.13999999</v>
      </c>
      <c r="M559" s="141">
        <v>897726030</v>
      </c>
      <c r="N559" s="142">
        <v>78.98</v>
      </c>
      <c r="O559" s="83" t="s">
        <v>6</v>
      </c>
      <c r="P559" s="3"/>
    </row>
    <row r="560" spans="1:16" ht="16.5" customHeight="1" x14ac:dyDescent="0.3">
      <c r="A560" s="3"/>
      <c r="B560" s="137" t="s">
        <v>119</v>
      </c>
      <c r="C560" s="138" t="s">
        <v>320</v>
      </c>
      <c r="D560" s="1" t="s">
        <v>313</v>
      </c>
      <c r="E560" s="139" t="s">
        <v>275</v>
      </c>
      <c r="F560" s="139" t="s">
        <v>114</v>
      </c>
      <c r="G560" s="140" t="s">
        <v>946</v>
      </c>
      <c r="H560" s="140" t="s">
        <v>947</v>
      </c>
      <c r="I560" s="139" t="s">
        <v>115</v>
      </c>
      <c r="J560" s="166">
        <v>607020561</v>
      </c>
      <c r="K560" s="166">
        <v>447235808</v>
      </c>
      <c r="L560" s="166">
        <v>447724164</v>
      </c>
      <c r="M560" s="141">
        <v>607020561</v>
      </c>
      <c r="N560" s="142">
        <v>73.760000000000005</v>
      </c>
      <c r="O560" s="83" t="s">
        <v>6</v>
      </c>
      <c r="P560" s="3"/>
    </row>
    <row r="561" spans="1:16" ht="16.5" customHeight="1" x14ac:dyDescent="0.3">
      <c r="A561" s="3"/>
      <c r="B561" s="137" t="s">
        <v>120</v>
      </c>
      <c r="C561" s="138" t="s">
        <v>323</v>
      </c>
      <c r="E561" s="139" t="s">
        <v>275</v>
      </c>
      <c r="F561" s="139" t="s">
        <v>114</v>
      </c>
      <c r="G561" s="140" t="s">
        <v>324</v>
      </c>
      <c r="H561" s="140" t="s">
        <v>325</v>
      </c>
      <c r="I561" s="139" t="s">
        <v>115</v>
      </c>
      <c r="J561" s="166">
        <v>2179013699</v>
      </c>
      <c r="K561" s="166">
        <v>2015780822</v>
      </c>
      <c r="L561" s="166">
        <v>2022605825.52</v>
      </c>
      <c r="M561" s="141">
        <v>2179013699</v>
      </c>
      <c r="N561" s="142">
        <v>92.82</v>
      </c>
      <c r="O561" s="83" t="s">
        <v>6</v>
      </c>
      <c r="P561" s="3"/>
    </row>
    <row r="562" spans="1:16" ht="16.5" customHeight="1" x14ac:dyDescent="0.3">
      <c r="A562" s="3"/>
      <c r="B562" s="137" t="s">
        <v>119</v>
      </c>
      <c r="C562" s="138" t="s">
        <v>326</v>
      </c>
      <c r="E562" s="139" t="s">
        <v>275</v>
      </c>
      <c r="F562" s="139" t="s">
        <v>114</v>
      </c>
      <c r="G562" s="140" t="s">
        <v>327</v>
      </c>
      <c r="H562" s="140" t="s">
        <v>121</v>
      </c>
      <c r="I562" s="139" t="s">
        <v>115</v>
      </c>
      <c r="J562" s="166">
        <v>148996019</v>
      </c>
      <c r="K562" s="166">
        <v>93851295</v>
      </c>
      <c r="L562" s="166">
        <v>97253864.709999993</v>
      </c>
      <c r="M562" s="141">
        <v>148996019</v>
      </c>
      <c r="N562" s="142">
        <v>65.27</v>
      </c>
      <c r="O562" s="83" t="s">
        <v>6</v>
      </c>
      <c r="P562" s="3"/>
    </row>
    <row r="563" spans="1:16" ht="16.5" customHeight="1" x14ac:dyDescent="0.3">
      <c r="A563" s="3"/>
      <c r="B563" s="137" t="s">
        <v>119</v>
      </c>
      <c r="C563" s="138" t="s">
        <v>326</v>
      </c>
      <c r="E563" s="139" t="s">
        <v>275</v>
      </c>
      <c r="F563" s="139" t="s">
        <v>114</v>
      </c>
      <c r="G563" s="140" t="s">
        <v>328</v>
      </c>
      <c r="H563" s="140" t="s">
        <v>329</v>
      </c>
      <c r="I563" s="139" t="s">
        <v>115</v>
      </c>
      <c r="J563" s="166">
        <v>1289397016</v>
      </c>
      <c r="K563" s="166">
        <v>1009964015</v>
      </c>
      <c r="L563" s="166">
        <v>1010732435.23</v>
      </c>
      <c r="M563" s="141">
        <v>1289397016</v>
      </c>
      <c r="N563" s="142">
        <v>78.39</v>
      </c>
      <c r="O563" s="83" t="s">
        <v>6</v>
      </c>
      <c r="P563" s="3"/>
    </row>
    <row r="564" spans="1:16" ht="16.5" customHeight="1" x14ac:dyDescent="0.3">
      <c r="A564" s="3"/>
      <c r="B564" s="137" t="s">
        <v>119</v>
      </c>
      <c r="C564" s="138" t="s">
        <v>326</v>
      </c>
      <c r="E564" s="139" t="s">
        <v>275</v>
      </c>
      <c r="F564" s="139" t="s">
        <v>114</v>
      </c>
      <c r="G564" s="140" t="s">
        <v>330</v>
      </c>
      <c r="H564" s="140" t="s">
        <v>329</v>
      </c>
      <c r="I564" s="139" t="s">
        <v>115</v>
      </c>
      <c r="J564" s="166">
        <v>1289397016</v>
      </c>
      <c r="K564" s="166">
        <v>1009964015</v>
      </c>
      <c r="L564" s="166">
        <v>1010732435.23</v>
      </c>
      <c r="M564" s="141">
        <v>1289397016</v>
      </c>
      <c r="N564" s="142">
        <v>78.39</v>
      </c>
      <c r="O564" s="83" t="s">
        <v>6</v>
      </c>
      <c r="P564" s="3"/>
    </row>
    <row r="565" spans="1:16" ht="16.5" customHeight="1" x14ac:dyDescent="0.3">
      <c r="A565" s="3"/>
      <c r="B565" s="137" t="s">
        <v>119</v>
      </c>
      <c r="C565" s="138" t="s">
        <v>326</v>
      </c>
      <c r="E565" s="139" t="s">
        <v>275</v>
      </c>
      <c r="F565" s="139" t="s">
        <v>114</v>
      </c>
      <c r="G565" s="140" t="s">
        <v>331</v>
      </c>
      <c r="H565" s="140" t="s">
        <v>329</v>
      </c>
      <c r="I565" s="139" t="s">
        <v>115</v>
      </c>
      <c r="J565" s="166">
        <v>1289397016</v>
      </c>
      <c r="K565" s="166">
        <v>1009964015</v>
      </c>
      <c r="L565" s="166">
        <v>1010732435.23</v>
      </c>
      <c r="M565" s="141">
        <v>1289397016</v>
      </c>
      <c r="N565" s="142">
        <v>78.39</v>
      </c>
      <c r="O565" s="83" t="s">
        <v>6</v>
      </c>
      <c r="P565" s="3"/>
    </row>
    <row r="566" spans="1:16" ht="16.5" customHeight="1" x14ac:dyDescent="0.3">
      <c r="A566" s="3"/>
      <c r="B566" s="137" t="s">
        <v>119</v>
      </c>
      <c r="C566" s="138" t="s">
        <v>326</v>
      </c>
      <c r="E566" s="139" t="s">
        <v>275</v>
      </c>
      <c r="F566" s="139" t="s">
        <v>114</v>
      </c>
      <c r="G566" s="140" t="s">
        <v>332</v>
      </c>
      <c r="H566" s="140" t="s">
        <v>329</v>
      </c>
      <c r="I566" s="139" t="s">
        <v>115</v>
      </c>
      <c r="J566" s="166">
        <v>1289397016</v>
      </c>
      <c r="K566" s="166">
        <v>1009964015</v>
      </c>
      <c r="L566" s="166">
        <v>1010732435.23</v>
      </c>
      <c r="M566" s="141">
        <v>1289397016</v>
      </c>
      <c r="N566" s="142">
        <v>78.39</v>
      </c>
      <c r="O566" s="83" t="s">
        <v>6</v>
      </c>
      <c r="P566" s="3"/>
    </row>
    <row r="567" spans="1:16" ht="16.5" customHeight="1" x14ac:dyDescent="0.3">
      <c r="A567" s="3"/>
      <c r="B567" s="137" t="s">
        <v>119</v>
      </c>
      <c r="C567" s="138" t="s">
        <v>326</v>
      </c>
      <c r="E567" s="139" t="s">
        <v>275</v>
      </c>
      <c r="F567" s="139" t="s">
        <v>114</v>
      </c>
      <c r="G567" s="140" t="s">
        <v>333</v>
      </c>
      <c r="H567" s="140" t="s">
        <v>329</v>
      </c>
      <c r="I567" s="139" t="s">
        <v>115</v>
      </c>
      <c r="J567" s="166">
        <v>1289397016</v>
      </c>
      <c r="K567" s="166">
        <v>1009964015</v>
      </c>
      <c r="L567" s="166">
        <v>1010732435.23</v>
      </c>
      <c r="M567" s="141">
        <v>1289397016</v>
      </c>
      <c r="N567" s="142">
        <v>78.39</v>
      </c>
      <c r="O567" s="83" t="s">
        <v>6</v>
      </c>
      <c r="P567" s="3"/>
    </row>
    <row r="568" spans="1:16" ht="16.5" customHeight="1" x14ac:dyDescent="0.3">
      <c r="A568" s="3"/>
      <c r="B568" s="137" t="s">
        <v>119</v>
      </c>
      <c r="C568" s="138" t="s">
        <v>326</v>
      </c>
      <c r="E568" s="139" t="s">
        <v>275</v>
      </c>
      <c r="F568" s="139" t="s">
        <v>114</v>
      </c>
      <c r="G568" s="140" t="s">
        <v>334</v>
      </c>
      <c r="H568" s="140" t="s">
        <v>329</v>
      </c>
      <c r="I568" s="139" t="s">
        <v>115</v>
      </c>
      <c r="J568" s="166">
        <v>1289397016</v>
      </c>
      <c r="K568" s="166">
        <v>1009964015</v>
      </c>
      <c r="L568" s="166">
        <v>1010732435.23</v>
      </c>
      <c r="M568" s="141">
        <v>1289397016</v>
      </c>
      <c r="N568" s="142">
        <v>78.39</v>
      </c>
      <c r="O568" s="83" t="s">
        <v>6</v>
      </c>
      <c r="P568" s="3"/>
    </row>
    <row r="569" spans="1:16" ht="16.5" customHeight="1" x14ac:dyDescent="0.3">
      <c r="A569" s="3"/>
      <c r="B569" s="137" t="s">
        <v>119</v>
      </c>
      <c r="C569" s="138" t="s">
        <v>326</v>
      </c>
      <c r="E569" s="139" t="s">
        <v>275</v>
      </c>
      <c r="F569" s="139" t="s">
        <v>114</v>
      </c>
      <c r="G569" s="140" t="s">
        <v>335</v>
      </c>
      <c r="H569" s="140" t="s">
        <v>329</v>
      </c>
      <c r="I569" s="139" t="s">
        <v>115</v>
      </c>
      <c r="J569" s="166">
        <v>1289397016</v>
      </c>
      <c r="K569" s="166">
        <v>1009964015</v>
      </c>
      <c r="L569" s="166">
        <v>1010732435.23</v>
      </c>
      <c r="M569" s="141">
        <v>1289397016</v>
      </c>
      <c r="N569" s="142">
        <v>78.39</v>
      </c>
      <c r="O569" s="83" t="s">
        <v>6</v>
      </c>
      <c r="P569" s="3"/>
    </row>
    <row r="570" spans="1:16" ht="16.5" customHeight="1" x14ac:dyDescent="0.3">
      <c r="A570" s="3"/>
      <c r="B570" s="137" t="s">
        <v>119</v>
      </c>
      <c r="C570" s="138" t="s">
        <v>326</v>
      </c>
      <c r="E570" s="139" t="s">
        <v>275</v>
      </c>
      <c r="F570" s="139" t="s">
        <v>114</v>
      </c>
      <c r="G570" s="140" t="s">
        <v>336</v>
      </c>
      <c r="H570" s="140" t="s">
        <v>329</v>
      </c>
      <c r="I570" s="139" t="s">
        <v>115</v>
      </c>
      <c r="J570" s="166">
        <v>1289397016</v>
      </c>
      <c r="K570" s="166">
        <v>1009964015</v>
      </c>
      <c r="L570" s="166">
        <v>1010732435.23</v>
      </c>
      <c r="M570" s="141">
        <v>1289397016</v>
      </c>
      <c r="N570" s="142">
        <v>78.39</v>
      </c>
      <c r="O570" s="83" t="s">
        <v>6</v>
      </c>
      <c r="P570" s="3"/>
    </row>
    <row r="571" spans="1:16" ht="16.5" customHeight="1" x14ac:dyDescent="0.3">
      <c r="A571" s="3"/>
      <c r="B571" s="137" t="s">
        <v>119</v>
      </c>
      <c r="C571" s="138" t="s">
        <v>326</v>
      </c>
      <c r="E571" s="139" t="s">
        <v>275</v>
      </c>
      <c r="F571" s="139" t="s">
        <v>114</v>
      </c>
      <c r="G571" s="140" t="s">
        <v>337</v>
      </c>
      <c r="H571" s="140" t="s">
        <v>329</v>
      </c>
      <c r="I571" s="139" t="s">
        <v>115</v>
      </c>
      <c r="J571" s="166">
        <v>1289397016</v>
      </c>
      <c r="K571" s="166">
        <v>1009964015</v>
      </c>
      <c r="L571" s="166">
        <v>1010732435.23</v>
      </c>
      <c r="M571" s="141">
        <v>1289397016</v>
      </c>
      <c r="N571" s="142">
        <v>78.39</v>
      </c>
      <c r="O571" s="83" t="s">
        <v>6</v>
      </c>
      <c r="P571" s="3"/>
    </row>
    <row r="572" spans="1:16" ht="16.5" customHeight="1" x14ac:dyDescent="0.3">
      <c r="A572" s="3"/>
      <c r="B572" s="137" t="s">
        <v>119</v>
      </c>
      <c r="C572" s="138" t="s">
        <v>326</v>
      </c>
      <c r="E572" s="139" t="s">
        <v>275</v>
      </c>
      <c r="F572" s="139" t="s">
        <v>114</v>
      </c>
      <c r="G572" s="140" t="s">
        <v>338</v>
      </c>
      <c r="H572" s="140" t="s">
        <v>329</v>
      </c>
      <c r="I572" s="139" t="s">
        <v>115</v>
      </c>
      <c r="J572" s="166">
        <v>1289397016</v>
      </c>
      <c r="K572" s="166">
        <v>1009964015</v>
      </c>
      <c r="L572" s="166">
        <v>1010732435.23</v>
      </c>
      <c r="M572" s="141">
        <v>1289397016</v>
      </c>
      <c r="N572" s="142">
        <v>78.39</v>
      </c>
      <c r="O572" s="83" t="s">
        <v>6</v>
      </c>
      <c r="P572" s="3"/>
    </row>
    <row r="573" spans="1:16" ht="16.5" customHeight="1" x14ac:dyDescent="0.3">
      <c r="A573" s="3"/>
      <c r="B573" s="137" t="s">
        <v>119</v>
      </c>
      <c r="C573" s="138" t="s">
        <v>326</v>
      </c>
      <c r="E573" s="139" t="s">
        <v>275</v>
      </c>
      <c r="F573" s="139" t="s">
        <v>114</v>
      </c>
      <c r="G573" s="140" t="s">
        <v>948</v>
      </c>
      <c r="H573" s="140" t="s">
        <v>329</v>
      </c>
      <c r="I573" s="139" t="s">
        <v>115</v>
      </c>
      <c r="J573" s="166">
        <v>1289397016</v>
      </c>
      <c r="K573" s="166">
        <v>1011501317</v>
      </c>
      <c r="L573" s="166">
        <v>1010732434.9</v>
      </c>
      <c r="M573" s="141">
        <v>1289397016</v>
      </c>
      <c r="N573" s="142">
        <v>78.39</v>
      </c>
      <c r="O573" s="83" t="s">
        <v>6</v>
      </c>
      <c r="P573" s="3"/>
    </row>
    <row r="574" spans="1:16" ht="16.5" customHeight="1" x14ac:dyDescent="0.3">
      <c r="A574" s="3"/>
      <c r="B574" s="137" t="s">
        <v>119</v>
      </c>
      <c r="C574" s="138" t="s">
        <v>326</v>
      </c>
      <c r="E574" s="139" t="s">
        <v>275</v>
      </c>
      <c r="F574" s="139" t="s">
        <v>114</v>
      </c>
      <c r="G574" s="140" t="s">
        <v>949</v>
      </c>
      <c r="H574" s="140" t="s">
        <v>329</v>
      </c>
      <c r="I574" s="139" t="s">
        <v>115</v>
      </c>
      <c r="J574" s="166">
        <v>1289397016</v>
      </c>
      <c r="K574" s="166">
        <v>1011501317</v>
      </c>
      <c r="L574" s="166">
        <v>1010732434.9</v>
      </c>
      <c r="M574" s="141">
        <v>1289397016</v>
      </c>
      <c r="N574" s="142">
        <v>78.39</v>
      </c>
      <c r="O574" s="83" t="s">
        <v>6</v>
      </c>
      <c r="P574" s="3"/>
    </row>
    <row r="575" spans="1:16" ht="16.5" customHeight="1" x14ac:dyDescent="0.3">
      <c r="A575" s="3"/>
      <c r="B575" s="137" t="s">
        <v>119</v>
      </c>
      <c r="C575" s="138" t="s">
        <v>326</v>
      </c>
      <c r="E575" s="139" t="s">
        <v>275</v>
      </c>
      <c r="F575" s="139" t="s">
        <v>114</v>
      </c>
      <c r="G575" s="140" t="s">
        <v>950</v>
      </c>
      <c r="H575" s="140" t="s">
        <v>329</v>
      </c>
      <c r="I575" s="139" t="s">
        <v>115</v>
      </c>
      <c r="J575" s="166">
        <v>1289397016</v>
      </c>
      <c r="K575" s="166">
        <v>1011501317</v>
      </c>
      <c r="L575" s="166">
        <v>1010732434.9</v>
      </c>
      <c r="M575" s="141">
        <v>1289397016</v>
      </c>
      <c r="N575" s="142">
        <v>78.39</v>
      </c>
      <c r="O575" s="83" t="s">
        <v>6</v>
      </c>
      <c r="P575" s="3"/>
    </row>
    <row r="576" spans="1:16" ht="16.5" customHeight="1" x14ac:dyDescent="0.3">
      <c r="A576" s="3"/>
      <c r="B576" s="137" t="s">
        <v>119</v>
      </c>
      <c r="C576" s="138" t="s">
        <v>326</v>
      </c>
      <c r="E576" s="139" t="s">
        <v>275</v>
      </c>
      <c r="F576" s="139" t="s">
        <v>114</v>
      </c>
      <c r="G576" s="140" t="s">
        <v>951</v>
      </c>
      <c r="H576" s="140" t="s">
        <v>329</v>
      </c>
      <c r="I576" s="139" t="s">
        <v>115</v>
      </c>
      <c r="J576" s="166">
        <v>1289397016</v>
      </c>
      <c r="K576" s="166">
        <v>1013811652</v>
      </c>
      <c r="L576" s="166">
        <v>1010732434.8200001</v>
      </c>
      <c r="M576" s="141">
        <v>1289397016</v>
      </c>
      <c r="N576" s="142">
        <v>78.39</v>
      </c>
      <c r="O576" s="83" t="s">
        <v>6</v>
      </c>
      <c r="P576" s="3"/>
    </row>
    <row r="577" spans="1:16" ht="16.5" customHeight="1" x14ac:dyDescent="0.3">
      <c r="A577" s="3"/>
      <c r="B577" s="137" t="s">
        <v>119</v>
      </c>
      <c r="C577" s="138" t="s">
        <v>326</v>
      </c>
      <c r="E577" s="139" t="s">
        <v>275</v>
      </c>
      <c r="F577" s="139" t="s">
        <v>114</v>
      </c>
      <c r="G577" s="140" t="s">
        <v>952</v>
      </c>
      <c r="H577" s="140" t="s">
        <v>329</v>
      </c>
      <c r="I577" s="139" t="s">
        <v>115</v>
      </c>
      <c r="J577" s="166">
        <v>1289397016</v>
      </c>
      <c r="K577" s="166">
        <v>1013811652</v>
      </c>
      <c r="L577" s="166">
        <v>1010732434.8200001</v>
      </c>
      <c r="M577" s="141">
        <v>1289397016</v>
      </c>
      <c r="N577" s="142">
        <v>78.39</v>
      </c>
      <c r="O577" s="83" t="s">
        <v>6</v>
      </c>
      <c r="P577" s="3"/>
    </row>
    <row r="578" spans="1:16" ht="16.5" customHeight="1" x14ac:dyDescent="0.3">
      <c r="A578" s="3"/>
      <c r="B578" s="137" t="s">
        <v>119</v>
      </c>
      <c r="C578" s="138" t="s">
        <v>326</v>
      </c>
      <c r="E578" s="139" t="s">
        <v>275</v>
      </c>
      <c r="F578" s="139" t="s">
        <v>114</v>
      </c>
      <c r="G578" s="140" t="s">
        <v>953</v>
      </c>
      <c r="H578" s="140" t="s">
        <v>329</v>
      </c>
      <c r="I578" s="139" t="s">
        <v>115</v>
      </c>
      <c r="J578" s="166">
        <v>1289397016</v>
      </c>
      <c r="K578" s="166">
        <v>1013811652</v>
      </c>
      <c r="L578" s="166">
        <v>1010732434.8200001</v>
      </c>
      <c r="M578" s="141">
        <v>1289397016</v>
      </c>
      <c r="N578" s="142">
        <v>78.39</v>
      </c>
      <c r="O578" s="83" t="s">
        <v>6</v>
      </c>
      <c r="P578" s="3"/>
    </row>
    <row r="579" spans="1:16" ht="16.5" customHeight="1" x14ac:dyDescent="0.3">
      <c r="A579" s="3"/>
      <c r="B579" s="137" t="s">
        <v>119</v>
      </c>
      <c r="C579" s="138" t="s">
        <v>326</v>
      </c>
      <c r="E579" s="139" t="s">
        <v>275</v>
      </c>
      <c r="F579" s="139" t="s">
        <v>114</v>
      </c>
      <c r="G579" s="140" t="s">
        <v>954</v>
      </c>
      <c r="H579" s="140" t="s">
        <v>329</v>
      </c>
      <c r="I579" s="139" t="s">
        <v>115</v>
      </c>
      <c r="J579" s="166">
        <v>1289397016</v>
      </c>
      <c r="K579" s="166">
        <v>1013811652</v>
      </c>
      <c r="L579" s="166">
        <v>1010732434.8200001</v>
      </c>
      <c r="M579" s="141">
        <v>1289397016</v>
      </c>
      <c r="N579" s="142">
        <v>78.39</v>
      </c>
      <c r="O579" s="83" t="s">
        <v>6</v>
      </c>
      <c r="P579" s="3"/>
    </row>
    <row r="580" spans="1:16" ht="16.5" customHeight="1" x14ac:dyDescent="0.3">
      <c r="A580" s="3"/>
      <c r="B580" s="137" t="s">
        <v>119</v>
      </c>
      <c r="C580" s="138" t="s">
        <v>326</v>
      </c>
      <c r="E580" s="139" t="s">
        <v>275</v>
      </c>
      <c r="F580" s="139" t="s">
        <v>114</v>
      </c>
      <c r="G580" s="140" t="s">
        <v>955</v>
      </c>
      <c r="H580" s="140" t="s">
        <v>329</v>
      </c>
      <c r="I580" s="139" t="s">
        <v>115</v>
      </c>
      <c r="J580" s="166">
        <v>1271944945</v>
      </c>
      <c r="K580" s="166">
        <v>1008620857</v>
      </c>
      <c r="L580" s="166">
        <v>1010732435.14</v>
      </c>
      <c r="M580" s="141">
        <v>1271944945</v>
      </c>
      <c r="N580" s="142">
        <v>79.459999999999994</v>
      </c>
      <c r="O580" s="83" t="s">
        <v>6</v>
      </c>
      <c r="P580" s="3"/>
    </row>
    <row r="581" spans="1:16" ht="16.5" customHeight="1" x14ac:dyDescent="0.3">
      <c r="A581" s="3"/>
      <c r="B581" s="137" t="s">
        <v>119</v>
      </c>
      <c r="C581" s="138" t="s">
        <v>326</v>
      </c>
      <c r="E581" s="139" t="s">
        <v>275</v>
      </c>
      <c r="F581" s="139" t="s">
        <v>114</v>
      </c>
      <c r="G581" s="140" t="s">
        <v>956</v>
      </c>
      <c r="H581" s="140" t="s">
        <v>329</v>
      </c>
      <c r="I581" s="139" t="s">
        <v>115</v>
      </c>
      <c r="J581" s="166">
        <v>1271944945</v>
      </c>
      <c r="K581" s="166">
        <v>1009580117</v>
      </c>
      <c r="L581" s="166">
        <v>1010732434.88</v>
      </c>
      <c r="M581" s="141">
        <v>1271944945</v>
      </c>
      <c r="N581" s="142">
        <v>79.459999999999994</v>
      </c>
      <c r="O581" s="83" t="s">
        <v>6</v>
      </c>
      <c r="P581" s="3"/>
    </row>
    <row r="582" spans="1:16" ht="16.5" customHeight="1" x14ac:dyDescent="0.3">
      <c r="A582" s="3"/>
      <c r="B582" s="137" t="s">
        <v>119</v>
      </c>
      <c r="C582" s="138" t="s">
        <v>326</v>
      </c>
      <c r="E582" s="139" t="s">
        <v>275</v>
      </c>
      <c r="F582" s="139" t="s">
        <v>114</v>
      </c>
      <c r="G582" s="140" t="s">
        <v>957</v>
      </c>
      <c r="H582" s="140" t="s">
        <v>329</v>
      </c>
      <c r="I582" s="139" t="s">
        <v>115</v>
      </c>
      <c r="J582" s="166">
        <v>1271944945</v>
      </c>
      <c r="K582" s="166">
        <v>1009580117</v>
      </c>
      <c r="L582" s="166">
        <v>1010732434.88</v>
      </c>
      <c r="M582" s="141">
        <v>1271944945</v>
      </c>
      <c r="N582" s="142">
        <v>79.459999999999994</v>
      </c>
      <c r="O582" s="83" t="s">
        <v>6</v>
      </c>
      <c r="P582" s="3"/>
    </row>
    <row r="583" spans="1:16" ht="16.5" customHeight="1" x14ac:dyDescent="0.3">
      <c r="A583" s="3"/>
      <c r="B583" s="137" t="s">
        <v>119</v>
      </c>
      <c r="C583" s="138" t="s">
        <v>326</v>
      </c>
      <c r="E583" s="139" t="s">
        <v>275</v>
      </c>
      <c r="F583" s="139" t="s">
        <v>114</v>
      </c>
      <c r="G583" s="140" t="s">
        <v>958</v>
      </c>
      <c r="H583" s="140" t="s">
        <v>329</v>
      </c>
      <c r="I583" s="139" t="s">
        <v>115</v>
      </c>
      <c r="J583" s="166">
        <v>1271944945</v>
      </c>
      <c r="K583" s="166">
        <v>1009580117</v>
      </c>
      <c r="L583" s="166">
        <v>1010732434.88</v>
      </c>
      <c r="M583" s="141">
        <v>1271944945</v>
      </c>
      <c r="N583" s="142">
        <v>79.459999999999994</v>
      </c>
      <c r="O583" s="83" t="s">
        <v>6</v>
      </c>
      <c r="P583" s="3"/>
    </row>
    <row r="584" spans="1:16" ht="16.5" customHeight="1" x14ac:dyDescent="0.3">
      <c r="A584" s="3"/>
      <c r="B584" s="137" t="s">
        <v>119</v>
      </c>
      <c r="C584" s="138" t="s">
        <v>326</v>
      </c>
      <c r="E584" s="139" t="s">
        <v>275</v>
      </c>
      <c r="F584" s="139" t="s">
        <v>114</v>
      </c>
      <c r="G584" s="140" t="s">
        <v>959</v>
      </c>
      <c r="H584" s="140" t="s">
        <v>329</v>
      </c>
      <c r="I584" s="139" t="s">
        <v>115</v>
      </c>
      <c r="J584" s="166">
        <v>1271944945</v>
      </c>
      <c r="K584" s="166">
        <v>1010156111</v>
      </c>
      <c r="L584" s="166">
        <v>1010732435.26</v>
      </c>
      <c r="M584" s="141">
        <v>1271944945</v>
      </c>
      <c r="N584" s="142">
        <v>79.459999999999994</v>
      </c>
      <c r="O584" s="83" t="s">
        <v>6</v>
      </c>
      <c r="P584" s="3"/>
    </row>
    <row r="585" spans="1:16" ht="16.5" customHeight="1" x14ac:dyDescent="0.3">
      <c r="A585" s="3"/>
      <c r="B585" s="137" t="s">
        <v>119</v>
      </c>
      <c r="C585" s="138" t="s">
        <v>339</v>
      </c>
      <c r="E585" s="139" t="s">
        <v>275</v>
      </c>
      <c r="F585" s="139" t="s">
        <v>114</v>
      </c>
      <c r="G585" s="140" t="s">
        <v>340</v>
      </c>
      <c r="H585" s="140" t="s">
        <v>341</v>
      </c>
      <c r="I585" s="139" t="s">
        <v>115</v>
      </c>
      <c r="J585" s="166">
        <v>607226014</v>
      </c>
      <c r="K585" s="166">
        <v>470186037</v>
      </c>
      <c r="L585" s="166">
        <v>481962506.51999998</v>
      </c>
      <c r="M585" s="141">
        <v>607226014</v>
      </c>
      <c r="N585" s="142">
        <v>79.37</v>
      </c>
      <c r="O585" s="83" t="s">
        <v>6</v>
      </c>
      <c r="P585" s="3"/>
    </row>
    <row r="586" spans="1:16" ht="16.5" customHeight="1" x14ac:dyDescent="0.3">
      <c r="A586" s="3"/>
      <c r="B586" s="137" t="s">
        <v>119</v>
      </c>
      <c r="C586" s="138" t="s">
        <v>339</v>
      </c>
      <c r="E586" s="139" t="s">
        <v>275</v>
      </c>
      <c r="F586" s="139" t="s">
        <v>114</v>
      </c>
      <c r="G586" s="140" t="s">
        <v>960</v>
      </c>
      <c r="H586" s="140" t="s">
        <v>961</v>
      </c>
      <c r="I586" s="139" t="s">
        <v>115</v>
      </c>
      <c r="J586" s="166">
        <v>637619867</v>
      </c>
      <c r="K586" s="166">
        <v>572727560</v>
      </c>
      <c r="L586" s="166">
        <v>581999306.57000005</v>
      </c>
      <c r="M586" s="141">
        <v>637619867</v>
      </c>
      <c r="N586" s="142">
        <v>91.28</v>
      </c>
      <c r="O586" s="83" t="s">
        <v>6</v>
      </c>
      <c r="P586" s="3"/>
    </row>
    <row r="587" spans="1:16" ht="16.5" customHeight="1" x14ac:dyDescent="0.3">
      <c r="A587" s="3"/>
      <c r="B587" s="137" t="s">
        <v>113</v>
      </c>
      <c r="C587" s="138" t="s">
        <v>122</v>
      </c>
      <c r="E587" s="139" t="s">
        <v>275</v>
      </c>
      <c r="F587" s="139" t="s">
        <v>114</v>
      </c>
      <c r="G587" s="140" t="s">
        <v>342</v>
      </c>
      <c r="H587" s="140" t="s">
        <v>123</v>
      </c>
      <c r="I587" s="139" t="s">
        <v>115</v>
      </c>
      <c r="J587" s="166">
        <v>3021323041</v>
      </c>
      <c r="K587" s="166">
        <v>2141846105</v>
      </c>
      <c r="L587" s="166">
        <v>2161746362.9400001</v>
      </c>
      <c r="M587" s="141">
        <v>3021323041</v>
      </c>
      <c r="N587" s="142">
        <v>71.55</v>
      </c>
      <c r="O587" s="83" t="s">
        <v>6</v>
      </c>
      <c r="P587" s="3"/>
    </row>
    <row r="588" spans="1:16" ht="16.5" customHeight="1" x14ac:dyDescent="0.3">
      <c r="A588" s="3"/>
      <c r="B588" s="137" t="s">
        <v>113</v>
      </c>
      <c r="C588" s="138" t="s">
        <v>122</v>
      </c>
      <c r="E588" s="139" t="s">
        <v>275</v>
      </c>
      <c r="F588" s="139" t="s">
        <v>114</v>
      </c>
      <c r="G588" s="140" t="s">
        <v>343</v>
      </c>
      <c r="H588" s="140" t="s">
        <v>124</v>
      </c>
      <c r="I588" s="139" t="s">
        <v>115</v>
      </c>
      <c r="J588" s="166">
        <v>6592880</v>
      </c>
      <c r="K588" s="166">
        <v>4019946</v>
      </c>
      <c r="L588" s="166">
        <v>4055233.69</v>
      </c>
      <c r="M588" s="141">
        <v>6592880</v>
      </c>
      <c r="N588" s="142">
        <v>61.51</v>
      </c>
      <c r="O588" s="83" t="s">
        <v>6</v>
      </c>
      <c r="P588" s="3"/>
    </row>
    <row r="589" spans="1:16" ht="16.5" customHeight="1" x14ac:dyDescent="0.3">
      <c r="A589" s="3"/>
      <c r="B589" s="137" t="s">
        <v>113</v>
      </c>
      <c r="C589" s="138" t="s">
        <v>122</v>
      </c>
      <c r="E589" s="139" t="s">
        <v>275</v>
      </c>
      <c r="F589" s="139" t="s">
        <v>114</v>
      </c>
      <c r="G589" s="140" t="s">
        <v>344</v>
      </c>
      <c r="H589" s="140" t="s">
        <v>345</v>
      </c>
      <c r="I589" s="139" t="s">
        <v>115</v>
      </c>
      <c r="J589" s="166">
        <v>1195796566</v>
      </c>
      <c r="K589" s="166">
        <v>745534676</v>
      </c>
      <c r="L589" s="166">
        <v>748124262.89999998</v>
      </c>
      <c r="M589" s="141">
        <v>1195796566</v>
      </c>
      <c r="N589" s="142">
        <v>62.56</v>
      </c>
      <c r="O589" s="83" t="s">
        <v>6</v>
      </c>
      <c r="P589" s="3"/>
    </row>
    <row r="590" spans="1:16" ht="16.5" customHeight="1" x14ac:dyDescent="0.3">
      <c r="A590" s="3"/>
      <c r="B590" s="137" t="s">
        <v>113</v>
      </c>
      <c r="C590" s="138" t="s">
        <v>122</v>
      </c>
      <c r="E590" s="139" t="s">
        <v>275</v>
      </c>
      <c r="F590" s="139" t="s">
        <v>114</v>
      </c>
      <c r="G590" s="140" t="s">
        <v>346</v>
      </c>
      <c r="H590" s="140" t="s">
        <v>125</v>
      </c>
      <c r="I590" s="139" t="s">
        <v>115</v>
      </c>
      <c r="J590" s="166">
        <v>3505212263</v>
      </c>
      <c r="K590" s="166">
        <v>2253279287</v>
      </c>
      <c r="L590" s="166">
        <v>2277489325.0100002</v>
      </c>
      <c r="M590" s="141">
        <v>3505212263</v>
      </c>
      <c r="N590" s="142">
        <v>64.97</v>
      </c>
      <c r="O590" s="83" t="s">
        <v>6</v>
      </c>
      <c r="P590" s="3"/>
    </row>
    <row r="591" spans="1:16" ht="16.5" customHeight="1" x14ac:dyDescent="0.3">
      <c r="A591" s="3"/>
      <c r="B591" s="137" t="s">
        <v>113</v>
      </c>
      <c r="C591" s="138" t="s">
        <v>122</v>
      </c>
      <c r="E591" s="139" t="s">
        <v>275</v>
      </c>
      <c r="F591" s="139" t="s">
        <v>114</v>
      </c>
      <c r="G591" s="140" t="s">
        <v>347</v>
      </c>
      <c r="H591" s="140" t="s">
        <v>126</v>
      </c>
      <c r="I591" s="139" t="s">
        <v>115</v>
      </c>
      <c r="J591" s="166">
        <v>2900055008</v>
      </c>
      <c r="K591" s="166">
        <v>1937994960</v>
      </c>
      <c r="L591" s="166">
        <v>1955818389.3499999</v>
      </c>
      <c r="M591" s="141">
        <v>2900055008</v>
      </c>
      <c r="N591" s="142">
        <v>67.44</v>
      </c>
      <c r="O591" s="83" t="s">
        <v>6</v>
      </c>
      <c r="P591" s="3"/>
    </row>
    <row r="592" spans="1:16" ht="16.5" customHeight="1" x14ac:dyDescent="0.3">
      <c r="A592" s="3"/>
      <c r="B592" s="137" t="s">
        <v>113</v>
      </c>
      <c r="C592" s="138" t="s">
        <v>122</v>
      </c>
      <c r="E592" s="139" t="s">
        <v>275</v>
      </c>
      <c r="F592" s="139" t="s">
        <v>114</v>
      </c>
      <c r="G592" s="140" t="s">
        <v>348</v>
      </c>
      <c r="H592" s="140" t="s">
        <v>127</v>
      </c>
      <c r="I592" s="139" t="s">
        <v>115</v>
      </c>
      <c r="J592" s="166">
        <v>3747236880</v>
      </c>
      <c r="K592" s="166">
        <v>2605579068</v>
      </c>
      <c r="L592" s="166">
        <v>2629287799.0300002</v>
      </c>
      <c r="M592" s="141">
        <v>3747236880</v>
      </c>
      <c r="N592" s="142">
        <v>70.17</v>
      </c>
      <c r="O592" s="83" t="s">
        <v>6</v>
      </c>
      <c r="P592" s="3"/>
    </row>
    <row r="593" spans="1:16" ht="16.5" customHeight="1" x14ac:dyDescent="0.3">
      <c r="A593" s="3"/>
      <c r="B593" s="137" t="s">
        <v>113</v>
      </c>
      <c r="C593" s="138" t="s">
        <v>122</v>
      </c>
      <c r="E593" s="139" t="s">
        <v>275</v>
      </c>
      <c r="F593" s="139" t="s">
        <v>114</v>
      </c>
      <c r="G593" s="140" t="s">
        <v>349</v>
      </c>
      <c r="H593" s="140" t="s">
        <v>128</v>
      </c>
      <c r="I593" s="139" t="s">
        <v>115</v>
      </c>
      <c r="J593" s="166">
        <v>2114663012</v>
      </c>
      <c r="K593" s="166">
        <v>1513142467</v>
      </c>
      <c r="L593" s="166">
        <v>1519694545.25</v>
      </c>
      <c r="M593" s="141">
        <v>2114663012</v>
      </c>
      <c r="N593" s="142">
        <v>71.86</v>
      </c>
      <c r="O593" s="83" t="s">
        <v>6</v>
      </c>
      <c r="P593" s="3"/>
    </row>
    <row r="594" spans="1:16" ht="16.5" customHeight="1" x14ac:dyDescent="0.3">
      <c r="A594" s="3"/>
      <c r="B594" s="137" t="s">
        <v>113</v>
      </c>
      <c r="C594" s="138" t="s">
        <v>122</v>
      </c>
      <c r="E594" s="139" t="s">
        <v>275</v>
      </c>
      <c r="F594" s="139" t="s">
        <v>114</v>
      </c>
      <c r="G594" s="140" t="s">
        <v>350</v>
      </c>
      <c r="H594" s="140" t="s">
        <v>129</v>
      </c>
      <c r="I594" s="139" t="s">
        <v>115</v>
      </c>
      <c r="J594" s="166">
        <v>3862038252</v>
      </c>
      <c r="K594" s="166">
        <v>2459999998</v>
      </c>
      <c r="L594" s="166">
        <v>2517112020.6100001</v>
      </c>
      <c r="M594" s="141">
        <v>3862038252</v>
      </c>
      <c r="N594" s="142">
        <v>65.180000000000007</v>
      </c>
      <c r="O594" s="83" t="s">
        <v>6</v>
      </c>
      <c r="P594" s="3"/>
    </row>
    <row r="595" spans="1:16" ht="16.5" customHeight="1" x14ac:dyDescent="0.3">
      <c r="A595" s="3"/>
      <c r="B595" s="137" t="s">
        <v>113</v>
      </c>
      <c r="C595" s="138" t="s">
        <v>122</v>
      </c>
      <c r="E595" s="139" t="s">
        <v>275</v>
      </c>
      <c r="F595" s="139" t="s">
        <v>114</v>
      </c>
      <c r="G595" s="140" t="s">
        <v>351</v>
      </c>
      <c r="H595" s="140" t="s">
        <v>130</v>
      </c>
      <c r="I595" s="139" t="s">
        <v>115</v>
      </c>
      <c r="J595" s="166">
        <v>4855680824</v>
      </c>
      <c r="K595" s="166">
        <v>2999999998</v>
      </c>
      <c r="L595" s="166">
        <v>3070558947.5100002</v>
      </c>
      <c r="M595" s="141">
        <v>4855680824</v>
      </c>
      <c r="N595" s="142">
        <v>63.24</v>
      </c>
      <c r="O595" s="83" t="s">
        <v>6</v>
      </c>
      <c r="P595" s="3"/>
    </row>
    <row r="596" spans="1:16" ht="16.5" customHeight="1" x14ac:dyDescent="0.3">
      <c r="A596" s="3"/>
      <c r="B596" s="137" t="s">
        <v>113</v>
      </c>
      <c r="C596" s="138" t="s">
        <v>122</v>
      </c>
      <c r="E596" s="139" t="s">
        <v>275</v>
      </c>
      <c r="F596" s="139" t="s">
        <v>114</v>
      </c>
      <c r="G596" s="140" t="s">
        <v>352</v>
      </c>
      <c r="H596" s="140" t="s">
        <v>131</v>
      </c>
      <c r="I596" s="139" t="s">
        <v>115</v>
      </c>
      <c r="J596" s="166">
        <v>6592876720</v>
      </c>
      <c r="K596" s="166">
        <v>4000000000</v>
      </c>
      <c r="L596" s="166">
        <v>4095049569.5900002</v>
      </c>
      <c r="M596" s="141">
        <v>6592876720</v>
      </c>
      <c r="N596" s="142">
        <v>62.11</v>
      </c>
      <c r="O596" s="83" t="s">
        <v>6</v>
      </c>
      <c r="P596" s="3"/>
    </row>
    <row r="597" spans="1:16" ht="16.5" customHeight="1" x14ac:dyDescent="0.3">
      <c r="A597" s="3"/>
      <c r="B597" s="137" t="s">
        <v>113</v>
      </c>
      <c r="C597" s="138" t="s">
        <v>122</v>
      </c>
      <c r="E597" s="139" t="s">
        <v>275</v>
      </c>
      <c r="F597" s="139" t="s">
        <v>114</v>
      </c>
      <c r="G597" s="140" t="s">
        <v>353</v>
      </c>
      <c r="H597" s="140" t="s">
        <v>354</v>
      </c>
      <c r="I597" s="139" t="s">
        <v>115</v>
      </c>
      <c r="J597" s="166">
        <v>26991287</v>
      </c>
      <c r="K597" s="166">
        <v>22446630</v>
      </c>
      <c r="L597" s="166">
        <v>22303069.41</v>
      </c>
      <c r="M597" s="141">
        <v>26991287</v>
      </c>
      <c r="N597" s="142">
        <v>82.63</v>
      </c>
      <c r="O597" s="83" t="s">
        <v>6</v>
      </c>
      <c r="P597" s="3"/>
    </row>
    <row r="598" spans="1:16" ht="16.5" customHeight="1" x14ac:dyDescent="0.3">
      <c r="A598" s="3"/>
      <c r="B598" s="137" t="s">
        <v>113</v>
      </c>
      <c r="C598" s="138" t="s">
        <v>122</v>
      </c>
      <c r="E598" s="139" t="s">
        <v>275</v>
      </c>
      <c r="F598" s="139" t="s">
        <v>114</v>
      </c>
      <c r="G598" s="140" t="s">
        <v>355</v>
      </c>
      <c r="H598" s="140" t="s">
        <v>124</v>
      </c>
      <c r="I598" s="139" t="s">
        <v>115</v>
      </c>
      <c r="J598" s="166">
        <v>12407896</v>
      </c>
      <c r="K598" s="166">
        <v>8366740</v>
      </c>
      <c r="L598" s="166">
        <v>8368983.1900000004</v>
      </c>
      <c r="M598" s="141">
        <v>12407896</v>
      </c>
      <c r="N598" s="142">
        <v>67.45</v>
      </c>
      <c r="O598" s="83" t="s">
        <v>6</v>
      </c>
      <c r="P598" s="3"/>
    </row>
    <row r="599" spans="1:16" ht="16.5" customHeight="1" x14ac:dyDescent="0.3">
      <c r="A599" s="3"/>
      <c r="B599" s="137" t="s">
        <v>113</v>
      </c>
      <c r="C599" s="138" t="s">
        <v>122</v>
      </c>
      <c r="E599" s="139" t="s">
        <v>275</v>
      </c>
      <c r="F599" s="139" t="s">
        <v>114</v>
      </c>
      <c r="G599" s="140" t="s">
        <v>356</v>
      </c>
      <c r="H599" s="140" t="s">
        <v>357</v>
      </c>
      <c r="I599" s="139" t="s">
        <v>115</v>
      </c>
      <c r="J599" s="166">
        <v>1246192789</v>
      </c>
      <c r="K599" s="166">
        <v>819059944</v>
      </c>
      <c r="L599" s="166">
        <v>796762402.75999999</v>
      </c>
      <c r="M599" s="141">
        <v>1246192789</v>
      </c>
      <c r="N599" s="142">
        <v>63.94</v>
      </c>
      <c r="O599" s="83" t="s">
        <v>6</v>
      </c>
      <c r="P599" s="3"/>
    </row>
    <row r="600" spans="1:16" ht="16.5" customHeight="1" x14ac:dyDescent="0.3">
      <c r="A600" s="3"/>
      <c r="B600" s="137" t="s">
        <v>113</v>
      </c>
      <c r="C600" s="138" t="s">
        <v>122</v>
      </c>
      <c r="E600" s="139" t="s">
        <v>275</v>
      </c>
      <c r="F600" s="139" t="s">
        <v>114</v>
      </c>
      <c r="G600" s="140" t="s">
        <v>358</v>
      </c>
      <c r="H600" s="140" t="s">
        <v>132</v>
      </c>
      <c r="I600" s="139" t="s">
        <v>115</v>
      </c>
      <c r="J600" s="166">
        <v>147446168</v>
      </c>
      <c r="K600" s="166">
        <v>102426029</v>
      </c>
      <c r="L600" s="166">
        <v>102273203.44</v>
      </c>
      <c r="M600" s="141">
        <v>147446168</v>
      </c>
      <c r="N600" s="142">
        <v>69.36</v>
      </c>
      <c r="O600" s="83" t="s">
        <v>6</v>
      </c>
      <c r="P600" s="3"/>
    </row>
    <row r="601" spans="1:16" ht="16.5" customHeight="1" x14ac:dyDescent="0.3">
      <c r="A601" s="3"/>
      <c r="B601" s="137" t="s">
        <v>113</v>
      </c>
      <c r="C601" s="138" t="s">
        <v>122</v>
      </c>
      <c r="E601" s="139" t="s">
        <v>275</v>
      </c>
      <c r="F601" s="139" t="s">
        <v>114</v>
      </c>
      <c r="G601" s="140" t="s">
        <v>359</v>
      </c>
      <c r="H601" s="140" t="s">
        <v>133</v>
      </c>
      <c r="I601" s="139" t="s">
        <v>115</v>
      </c>
      <c r="J601" s="166">
        <v>39202603</v>
      </c>
      <c r="K601" s="166">
        <v>30211438</v>
      </c>
      <c r="L601" s="166">
        <v>30663185.609999999</v>
      </c>
      <c r="M601" s="141">
        <v>39202603</v>
      </c>
      <c r="N601" s="142">
        <v>78.22</v>
      </c>
      <c r="O601" s="83" t="s">
        <v>6</v>
      </c>
      <c r="P601" s="3"/>
    </row>
    <row r="602" spans="1:16" ht="16.5" customHeight="1" x14ac:dyDescent="0.3">
      <c r="A602" s="3"/>
      <c r="B602" s="137" t="s">
        <v>113</v>
      </c>
      <c r="C602" s="138" t="s">
        <v>360</v>
      </c>
      <c r="D602" s="1" t="s">
        <v>313</v>
      </c>
      <c r="E602" s="139" t="s">
        <v>275</v>
      </c>
      <c r="F602" s="139" t="s">
        <v>114</v>
      </c>
      <c r="G602" s="140" t="s">
        <v>361</v>
      </c>
      <c r="H602" s="140" t="s">
        <v>134</v>
      </c>
      <c r="I602" s="139" t="s">
        <v>115</v>
      </c>
      <c r="J602" s="166">
        <v>4596557942</v>
      </c>
      <c r="K602" s="166">
        <v>2583450254</v>
      </c>
      <c r="L602" s="166">
        <v>2554785177.6599998</v>
      </c>
      <c r="M602" s="141">
        <v>4596557942</v>
      </c>
      <c r="N602" s="142">
        <v>55.58</v>
      </c>
      <c r="O602" s="83" t="s">
        <v>6</v>
      </c>
      <c r="P602" s="3"/>
    </row>
    <row r="603" spans="1:16" ht="16.5" customHeight="1" x14ac:dyDescent="0.3">
      <c r="A603" s="3"/>
      <c r="B603" s="137" t="s">
        <v>113</v>
      </c>
      <c r="C603" s="138" t="s">
        <v>360</v>
      </c>
      <c r="D603" s="1" t="s">
        <v>313</v>
      </c>
      <c r="E603" s="139" t="s">
        <v>275</v>
      </c>
      <c r="F603" s="139" t="s">
        <v>114</v>
      </c>
      <c r="G603" s="140" t="s">
        <v>362</v>
      </c>
      <c r="H603" s="140" t="s">
        <v>134</v>
      </c>
      <c r="I603" s="139" t="s">
        <v>115</v>
      </c>
      <c r="J603" s="166">
        <v>1899404116</v>
      </c>
      <c r="K603" s="166">
        <v>1094913701</v>
      </c>
      <c r="L603" s="166">
        <v>1069510916.76</v>
      </c>
      <c r="M603" s="141">
        <v>1899404116</v>
      </c>
      <c r="N603" s="142">
        <v>56.31</v>
      </c>
      <c r="O603" s="83" t="s">
        <v>6</v>
      </c>
      <c r="P603" s="3"/>
    </row>
    <row r="604" spans="1:16" ht="16.5" customHeight="1" x14ac:dyDescent="0.3">
      <c r="A604" s="3"/>
      <c r="B604" s="137" t="s">
        <v>113</v>
      </c>
      <c r="C604" s="138" t="s">
        <v>360</v>
      </c>
      <c r="D604" s="1" t="s">
        <v>313</v>
      </c>
      <c r="E604" s="139" t="s">
        <v>275</v>
      </c>
      <c r="F604" s="139" t="s">
        <v>114</v>
      </c>
      <c r="G604" s="140" t="s">
        <v>363</v>
      </c>
      <c r="H604" s="140" t="s">
        <v>134</v>
      </c>
      <c r="I604" s="139" t="s">
        <v>115</v>
      </c>
      <c r="J604" s="166">
        <v>3798808232</v>
      </c>
      <c r="K604" s="166">
        <v>2190185640</v>
      </c>
      <c r="L604" s="166">
        <v>2139267583.1700001</v>
      </c>
      <c r="M604" s="141">
        <v>3798808232</v>
      </c>
      <c r="N604" s="142">
        <v>56.31</v>
      </c>
      <c r="O604" s="83" t="s">
        <v>6</v>
      </c>
      <c r="P604" s="3"/>
    </row>
    <row r="605" spans="1:16" ht="16.5" customHeight="1" x14ac:dyDescent="0.3">
      <c r="A605" s="3"/>
      <c r="B605" s="137" t="s">
        <v>113</v>
      </c>
      <c r="C605" s="138" t="s">
        <v>360</v>
      </c>
      <c r="D605" s="1" t="s">
        <v>313</v>
      </c>
      <c r="E605" s="139" t="s">
        <v>275</v>
      </c>
      <c r="F605" s="139" t="s">
        <v>114</v>
      </c>
      <c r="G605" s="140" t="s">
        <v>364</v>
      </c>
      <c r="H605" s="140" t="s">
        <v>134</v>
      </c>
      <c r="I605" s="139" t="s">
        <v>115</v>
      </c>
      <c r="J605" s="166">
        <v>562902734</v>
      </c>
      <c r="K605" s="166">
        <v>324246576</v>
      </c>
      <c r="L605" s="166">
        <v>320981662.33999997</v>
      </c>
      <c r="M605" s="141">
        <v>562902734</v>
      </c>
      <c r="N605" s="142">
        <v>57.02</v>
      </c>
      <c r="O605" s="83" t="s">
        <v>6</v>
      </c>
      <c r="P605" s="3"/>
    </row>
    <row r="606" spans="1:16" ht="16.5" customHeight="1" x14ac:dyDescent="0.3">
      <c r="A606" s="3"/>
      <c r="B606" s="137" t="s">
        <v>113</v>
      </c>
      <c r="C606" s="138" t="s">
        <v>360</v>
      </c>
      <c r="D606" s="1" t="s">
        <v>313</v>
      </c>
      <c r="E606" s="139" t="s">
        <v>275</v>
      </c>
      <c r="F606" s="139" t="s">
        <v>114</v>
      </c>
      <c r="G606" s="140" t="s">
        <v>365</v>
      </c>
      <c r="H606" s="140" t="s">
        <v>134</v>
      </c>
      <c r="I606" s="139" t="s">
        <v>115</v>
      </c>
      <c r="J606" s="166">
        <v>18532808206</v>
      </c>
      <c r="K606" s="166">
        <v>10470083835</v>
      </c>
      <c r="L606" s="166">
        <v>10421998071.23</v>
      </c>
      <c r="M606" s="141">
        <v>18532808206</v>
      </c>
      <c r="N606" s="142">
        <v>56.24</v>
      </c>
      <c r="O606" s="83" t="s">
        <v>6</v>
      </c>
      <c r="P606" s="3"/>
    </row>
    <row r="607" spans="1:16" ht="16.5" customHeight="1" x14ac:dyDescent="0.3">
      <c r="A607" s="3"/>
      <c r="B607" s="137" t="s">
        <v>113</v>
      </c>
      <c r="C607" s="138" t="s">
        <v>360</v>
      </c>
      <c r="D607" s="1" t="s">
        <v>313</v>
      </c>
      <c r="E607" s="139" t="s">
        <v>275</v>
      </c>
      <c r="F607" s="139" t="s">
        <v>114</v>
      </c>
      <c r="G607" s="140" t="s">
        <v>366</v>
      </c>
      <c r="H607" s="140" t="s">
        <v>134</v>
      </c>
      <c r="I607" s="139" t="s">
        <v>115</v>
      </c>
      <c r="J607" s="166">
        <v>18532808206</v>
      </c>
      <c r="K607" s="166">
        <v>10475152330</v>
      </c>
      <c r="L607" s="166">
        <v>10422094921.6</v>
      </c>
      <c r="M607" s="141">
        <v>18532808206</v>
      </c>
      <c r="N607" s="142">
        <v>56.24</v>
      </c>
      <c r="O607" s="83" t="s">
        <v>6</v>
      </c>
      <c r="P607" s="3"/>
    </row>
    <row r="608" spans="1:16" ht="16.5" customHeight="1" x14ac:dyDescent="0.3">
      <c r="A608" s="3"/>
      <c r="B608" s="137" t="s">
        <v>113</v>
      </c>
      <c r="C608" s="138" t="s">
        <v>360</v>
      </c>
      <c r="D608" s="1" t="s">
        <v>313</v>
      </c>
      <c r="E608" s="139" t="s">
        <v>275</v>
      </c>
      <c r="F608" s="139" t="s">
        <v>114</v>
      </c>
      <c r="G608" s="140" t="s">
        <v>367</v>
      </c>
      <c r="H608" s="140" t="s">
        <v>135</v>
      </c>
      <c r="I608" s="139" t="s">
        <v>115</v>
      </c>
      <c r="J608" s="166">
        <v>10227334795</v>
      </c>
      <c r="K608" s="166">
        <v>5943107504</v>
      </c>
      <c r="L608" s="166">
        <v>5923904170.9200001</v>
      </c>
      <c r="M608" s="141">
        <v>10227334795</v>
      </c>
      <c r="N608" s="142">
        <v>57.92</v>
      </c>
      <c r="O608" s="83" t="s">
        <v>6</v>
      </c>
      <c r="P608" s="3"/>
    </row>
    <row r="609" spans="1:16" ht="16.5" customHeight="1" x14ac:dyDescent="0.3">
      <c r="A609" s="3"/>
      <c r="B609" s="137" t="s">
        <v>113</v>
      </c>
      <c r="C609" s="138" t="s">
        <v>360</v>
      </c>
      <c r="D609" s="1" t="s">
        <v>313</v>
      </c>
      <c r="E609" s="139" t="s">
        <v>275</v>
      </c>
      <c r="F609" s="139" t="s">
        <v>114</v>
      </c>
      <c r="G609" s="140" t="s">
        <v>763</v>
      </c>
      <c r="H609" s="140" t="s">
        <v>882</v>
      </c>
      <c r="I609" s="139" t="s">
        <v>115</v>
      </c>
      <c r="J609" s="166">
        <v>1628273968</v>
      </c>
      <c r="K609" s="166">
        <v>1110693149</v>
      </c>
      <c r="L609" s="166">
        <v>1098095888.1500001</v>
      </c>
      <c r="M609" s="141">
        <v>1628273968</v>
      </c>
      <c r="N609" s="142">
        <v>67.44</v>
      </c>
      <c r="O609" s="83" t="s">
        <v>6</v>
      </c>
      <c r="P609" s="3"/>
    </row>
    <row r="610" spans="1:16" ht="16.5" customHeight="1" x14ac:dyDescent="0.3">
      <c r="A610" s="3"/>
      <c r="B610" s="137" t="s">
        <v>113</v>
      </c>
      <c r="C610" s="138" t="s">
        <v>755</v>
      </c>
      <c r="E610" s="139" t="s">
        <v>275</v>
      </c>
      <c r="F610" s="139" t="s">
        <v>114</v>
      </c>
      <c r="G610" s="140" t="s">
        <v>766</v>
      </c>
      <c r="H610" s="140" t="s">
        <v>258</v>
      </c>
      <c r="I610" s="139" t="s">
        <v>115</v>
      </c>
      <c r="J610" s="166">
        <v>844249425</v>
      </c>
      <c r="K610" s="166">
        <v>614352004</v>
      </c>
      <c r="L610" s="166">
        <v>617816321.84000003</v>
      </c>
      <c r="M610" s="141">
        <v>844249425</v>
      </c>
      <c r="N610" s="142">
        <v>73.180000000000007</v>
      </c>
      <c r="O610" s="83" t="s">
        <v>6</v>
      </c>
      <c r="P610" s="3"/>
    </row>
    <row r="611" spans="1:16" ht="16.5" customHeight="1" x14ac:dyDescent="0.3">
      <c r="A611" s="3"/>
      <c r="B611" s="137" t="s">
        <v>113</v>
      </c>
      <c r="C611" s="138" t="s">
        <v>755</v>
      </c>
      <c r="E611" s="139" t="s">
        <v>275</v>
      </c>
      <c r="F611" s="139" t="s">
        <v>114</v>
      </c>
      <c r="G611" s="140" t="s">
        <v>767</v>
      </c>
      <c r="H611" s="140" t="s">
        <v>213</v>
      </c>
      <c r="I611" s="139" t="s">
        <v>115</v>
      </c>
      <c r="J611" s="166">
        <v>612967472</v>
      </c>
      <c r="K611" s="166">
        <v>415177839</v>
      </c>
      <c r="L611" s="166">
        <v>417541316.37</v>
      </c>
      <c r="M611" s="141">
        <v>612967472</v>
      </c>
      <c r="N611" s="142">
        <v>68.12</v>
      </c>
      <c r="O611" s="83" t="s">
        <v>6</v>
      </c>
      <c r="P611" s="3"/>
    </row>
    <row r="612" spans="1:16" ht="16.5" customHeight="1" x14ac:dyDescent="0.3">
      <c r="A612" s="3"/>
      <c r="B612" s="137" t="s">
        <v>113</v>
      </c>
      <c r="C612" s="138" t="s">
        <v>136</v>
      </c>
      <c r="E612" s="139" t="s">
        <v>275</v>
      </c>
      <c r="F612" s="139" t="s">
        <v>114</v>
      </c>
      <c r="G612" s="140" t="s">
        <v>368</v>
      </c>
      <c r="H612" s="140" t="s">
        <v>137</v>
      </c>
      <c r="I612" s="139" t="s">
        <v>115</v>
      </c>
      <c r="J612" s="166">
        <v>3448809244</v>
      </c>
      <c r="K612" s="166">
        <v>1756540140</v>
      </c>
      <c r="L612" s="166">
        <v>1793760827.05</v>
      </c>
      <c r="M612" s="141">
        <v>3448809244</v>
      </c>
      <c r="N612" s="142">
        <v>52.01</v>
      </c>
      <c r="O612" s="83" t="s">
        <v>6</v>
      </c>
      <c r="P612" s="3"/>
    </row>
    <row r="613" spans="1:16" ht="16.5" customHeight="1" x14ac:dyDescent="0.3">
      <c r="A613" s="3"/>
      <c r="B613" s="137" t="s">
        <v>113</v>
      </c>
      <c r="C613" s="138" t="s">
        <v>136</v>
      </c>
      <c r="E613" s="139" t="s">
        <v>275</v>
      </c>
      <c r="F613" s="139" t="s">
        <v>114</v>
      </c>
      <c r="G613" s="140" t="s">
        <v>369</v>
      </c>
      <c r="H613" s="140" t="s">
        <v>370</v>
      </c>
      <c r="I613" s="139" t="s">
        <v>115</v>
      </c>
      <c r="J613" s="166">
        <v>1483710136</v>
      </c>
      <c r="K613" s="166">
        <v>830607798</v>
      </c>
      <c r="L613" s="166">
        <v>818097184.01999998</v>
      </c>
      <c r="M613" s="141">
        <v>1483710136</v>
      </c>
      <c r="N613" s="142">
        <v>55.14</v>
      </c>
      <c r="O613" s="83" t="s">
        <v>6</v>
      </c>
      <c r="P613" s="3"/>
    </row>
    <row r="614" spans="1:16" ht="16.5" customHeight="1" x14ac:dyDescent="0.3">
      <c r="A614" s="3"/>
      <c r="B614" s="137" t="s">
        <v>113</v>
      </c>
      <c r="C614" s="138" t="s">
        <v>136</v>
      </c>
      <c r="E614" s="139" t="s">
        <v>275</v>
      </c>
      <c r="F614" s="139" t="s">
        <v>114</v>
      </c>
      <c r="G614" s="140" t="s">
        <v>371</v>
      </c>
      <c r="H614" s="140" t="s">
        <v>370</v>
      </c>
      <c r="I614" s="139" t="s">
        <v>115</v>
      </c>
      <c r="J614" s="166">
        <v>2460698640</v>
      </c>
      <c r="K614" s="166">
        <v>1390241908</v>
      </c>
      <c r="L614" s="166">
        <v>1356793755.8499999</v>
      </c>
      <c r="M614" s="141">
        <v>2460698640</v>
      </c>
      <c r="N614" s="142">
        <v>55.14</v>
      </c>
      <c r="O614" s="83" t="s">
        <v>6</v>
      </c>
      <c r="P614" s="3"/>
    </row>
    <row r="615" spans="1:16" ht="16.5" customHeight="1" x14ac:dyDescent="0.3">
      <c r="A615" s="3"/>
      <c r="B615" s="137" t="s">
        <v>113</v>
      </c>
      <c r="C615" s="138" t="s">
        <v>136</v>
      </c>
      <c r="E615" s="139" t="s">
        <v>275</v>
      </c>
      <c r="F615" s="139" t="s">
        <v>114</v>
      </c>
      <c r="G615" s="140" t="s">
        <v>372</v>
      </c>
      <c r="H615" s="140" t="s">
        <v>373</v>
      </c>
      <c r="I615" s="139" t="s">
        <v>115</v>
      </c>
      <c r="J615" s="166">
        <v>3768150684.9400001</v>
      </c>
      <c r="K615" s="166">
        <v>2500000000</v>
      </c>
      <c r="L615" s="166">
        <v>2513990990.0300002</v>
      </c>
      <c r="M615" s="141">
        <v>3768150684.9400001</v>
      </c>
      <c r="N615" s="142">
        <v>66.72</v>
      </c>
      <c r="O615" s="83" t="s">
        <v>6</v>
      </c>
      <c r="P615" s="3"/>
    </row>
    <row r="616" spans="1:16" ht="16.5" customHeight="1" x14ac:dyDescent="0.3">
      <c r="A616" s="3"/>
      <c r="B616" s="137" t="s">
        <v>113</v>
      </c>
      <c r="C616" s="138" t="s">
        <v>136</v>
      </c>
      <c r="E616" s="139" t="s">
        <v>275</v>
      </c>
      <c r="F616" s="139" t="s">
        <v>114</v>
      </c>
      <c r="G616" s="140" t="s">
        <v>374</v>
      </c>
      <c r="H616" s="140" t="s">
        <v>138</v>
      </c>
      <c r="I616" s="139" t="s">
        <v>115</v>
      </c>
      <c r="J616" s="166">
        <v>4369863016</v>
      </c>
      <c r="K616" s="166">
        <v>2500000001</v>
      </c>
      <c r="L616" s="166">
        <v>2521166459.4499998</v>
      </c>
      <c r="M616" s="141">
        <v>4369863016</v>
      </c>
      <c r="N616" s="142">
        <v>57.69</v>
      </c>
      <c r="O616" s="83" t="s">
        <v>6</v>
      </c>
      <c r="P616" s="3"/>
    </row>
    <row r="617" spans="1:16" ht="16.5" customHeight="1" x14ac:dyDescent="0.3">
      <c r="A617" s="3"/>
      <c r="B617" s="137" t="s">
        <v>113</v>
      </c>
      <c r="C617" s="138" t="s">
        <v>136</v>
      </c>
      <c r="E617" s="139" t="s">
        <v>275</v>
      </c>
      <c r="F617" s="139" t="s">
        <v>114</v>
      </c>
      <c r="G617" s="140" t="s">
        <v>375</v>
      </c>
      <c r="H617" s="140" t="s">
        <v>139</v>
      </c>
      <c r="I617" s="139" t="s">
        <v>115</v>
      </c>
      <c r="J617" s="166">
        <v>4260907533</v>
      </c>
      <c r="K617" s="166">
        <v>2500000004</v>
      </c>
      <c r="L617" s="166">
        <v>2564765877.8699999</v>
      </c>
      <c r="M617" s="141">
        <v>4260907533</v>
      </c>
      <c r="N617" s="142">
        <v>60.19</v>
      </c>
      <c r="O617" s="83" t="s">
        <v>6</v>
      </c>
      <c r="P617" s="3"/>
    </row>
    <row r="618" spans="1:16" ht="16.5" customHeight="1" x14ac:dyDescent="0.3">
      <c r="A618" s="3"/>
      <c r="B618" s="137" t="s">
        <v>113</v>
      </c>
      <c r="C618" s="138" t="s">
        <v>136</v>
      </c>
      <c r="E618" s="139" t="s">
        <v>275</v>
      </c>
      <c r="F618" s="139" t="s">
        <v>114</v>
      </c>
      <c r="G618" s="140" t="s">
        <v>376</v>
      </c>
      <c r="H618" s="140" t="s">
        <v>140</v>
      </c>
      <c r="I618" s="139" t="s">
        <v>115</v>
      </c>
      <c r="J618" s="166">
        <v>4431496582</v>
      </c>
      <c r="K618" s="166">
        <v>2500000001</v>
      </c>
      <c r="L618" s="166">
        <v>2541066115.04</v>
      </c>
      <c r="M618" s="141">
        <v>4431496582</v>
      </c>
      <c r="N618" s="142">
        <v>57.34</v>
      </c>
      <c r="O618" s="83" t="s">
        <v>6</v>
      </c>
      <c r="P618" s="3"/>
    </row>
    <row r="619" spans="1:16" ht="16.5" customHeight="1" x14ac:dyDescent="0.3">
      <c r="A619" s="3"/>
      <c r="B619" s="137" t="s">
        <v>113</v>
      </c>
      <c r="C619" s="138" t="s">
        <v>136</v>
      </c>
      <c r="E619" s="139" t="s">
        <v>275</v>
      </c>
      <c r="F619" s="139" t="s">
        <v>114</v>
      </c>
      <c r="G619" s="140" t="s">
        <v>377</v>
      </c>
      <c r="H619" s="140" t="s">
        <v>141</v>
      </c>
      <c r="I619" s="139" t="s">
        <v>115</v>
      </c>
      <c r="J619" s="166">
        <v>4566198628</v>
      </c>
      <c r="K619" s="166">
        <v>2499999999</v>
      </c>
      <c r="L619" s="166">
        <v>2541607810.7600002</v>
      </c>
      <c r="M619" s="141">
        <v>4566198628</v>
      </c>
      <c r="N619" s="142">
        <v>55.66</v>
      </c>
      <c r="O619" s="83" t="s">
        <v>6</v>
      </c>
      <c r="P619" s="3"/>
    </row>
    <row r="620" spans="1:16" ht="16.5" customHeight="1" x14ac:dyDescent="0.3">
      <c r="A620" s="3"/>
      <c r="B620" s="137" t="s">
        <v>113</v>
      </c>
      <c r="C620" s="138" t="s">
        <v>136</v>
      </c>
      <c r="E620" s="139" t="s">
        <v>275</v>
      </c>
      <c r="F620" s="139" t="s">
        <v>114</v>
      </c>
      <c r="G620" s="140" t="s">
        <v>378</v>
      </c>
      <c r="H620" s="140" t="s">
        <v>142</v>
      </c>
      <c r="I620" s="139" t="s">
        <v>115</v>
      </c>
      <c r="J620" s="166">
        <v>4471147250</v>
      </c>
      <c r="K620" s="166">
        <v>2500000000</v>
      </c>
      <c r="L620" s="166">
        <v>2511114356.27</v>
      </c>
      <c r="M620" s="141">
        <v>4471147250</v>
      </c>
      <c r="N620" s="142">
        <v>56.16</v>
      </c>
      <c r="O620" s="83" t="s">
        <v>6</v>
      </c>
      <c r="P620" s="3"/>
    </row>
    <row r="621" spans="1:16" ht="16.5" customHeight="1" x14ac:dyDescent="0.3">
      <c r="A621" s="3"/>
      <c r="B621" s="137" t="s">
        <v>113</v>
      </c>
      <c r="C621" s="138" t="s">
        <v>136</v>
      </c>
      <c r="E621" s="139" t="s">
        <v>275</v>
      </c>
      <c r="F621" s="139" t="s">
        <v>114</v>
      </c>
      <c r="G621" s="140" t="s">
        <v>379</v>
      </c>
      <c r="H621" s="140" t="s">
        <v>137</v>
      </c>
      <c r="I621" s="139" t="s">
        <v>115</v>
      </c>
      <c r="J621" s="166">
        <v>76458560</v>
      </c>
      <c r="K621" s="166">
        <v>50833494</v>
      </c>
      <c r="L621" s="166">
        <v>51609485.030000001</v>
      </c>
      <c r="M621" s="141">
        <v>76458560</v>
      </c>
      <c r="N621" s="142">
        <v>67.5</v>
      </c>
      <c r="O621" s="83" t="s">
        <v>6</v>
      </c>
      <c r="P621" s="3"/>
    </row>
    <row r="622" spans="1:16" ht="16.5" customHeight="1" x14ac:dyDescent="0.3">
      <c r="A622" s="3"/>
      <c r="B622" s="137" t="s">
        <v>113</v>
      </c>
      <c r="C622" s="138" t="s">
        <v>136</v>
      </c>
      <c r="E622" s="139" t="s">
        <v>275</v>
      </c>
      <c r="F622" s="139" t="s">
        <v>114</v>
      </c>
      <c r="G622" s="140" t="s">
        <v>380</v>
      </c>
      <c r="H622" s="140" t="s">
        <v>143</v>
      </c>
      <c r="I622" s="139" t="s">
        <v>115</v>
      </c>
      <c r="J622" s="166">
        <v>5855465760</v>
      </c>
      <c r="K622" s="166">
        <v>3000000001</v>
      </c>
      <c r="L622" s="166">
        <v>3018286997.4899998</v>
      </c>
      <c r="M622" s="141">
        <v>5855465760</v>
      </c>
      <c r="N622" s="142">
        <v>51.55</v>
      </c>
      <c r="O622" s="83" t="s">
        <v>6</v>
      </c>
      <c r="P622" s="3"/>
    </row>
    <row r="623" spans="1:16" ht="16.5" customHeight="1" x14ac:dyDescent="0.3">
      <c r="A623" s="3"/>
      <c r="B623" s="137" t="s">
        <v>113</v>
      </c>
      <c r="C623" s="138" t="s">
        <v>136</v>
      </c>
      <c r="E623" s="139" t="s">
        <v>275</v>
      </c>
      <c r="F623" s="139" t="s">
        <v>114</v>
      </c>
      <c r="G623" s="140" t="s">
        <v>381</v>
      </c>
      <c r="H623" s="140" t="s">
        <v>144</v>
      </c>
      <c r="I623" s="139" t="s">
        <v>115</v>
      </c>
      <c r="J623" s="166">
        <v>3366676721</v>
      </c>
      <c r="K623" s="166">
        <v>2023939724</v>
      </c>
      <c r="L623" s="166">
        <v>2009262919.6600001</v>
      </c>
      <c r="M623" s="141">
        <v>3366676721</v>
      </c>
      <c r="N623" s="142">
        <v>59.68</v>
      </c>
      <c r="O623" s="83" t="s">
        <v>6</v>
      </c>
      <c r="P623" s="3"/>
    </row>
    <row r="624" spans="1:16" ht="16.5" customHeight="1" x14ac:dyDescent="0.3">
      <c r="A624" s="3"/>
      <c r="B624" s="137" t="s">
        <v>113</v>
      </c>
      <c r="C624" s="138" t="s">
        <v>136</v>
      </c>
      <c r="E624" s="139" t="s">
        <v>275</v>
      </c>
      <c r="F624" s="139" t="s">
        <v>114</v>
      </c>
      <c r="G624" s="140" t="s">
        <v>382</v>
      </c>
      <c r="H624" s="140" t="s">
        <v>145</v>
      </c>
      <c r="I624" s="139" t="s">
        <v>115</v>
      </c>
      <c r="J624" s="166">
        <v>1349040</v>
      </c>
      <c r="K624" s="166">
        <v>1056348</v>
      </c>
      <c r="L624" s="166">
        <v>1018313.41</v>
      </c>
      <c r="M624" s="141">
        <v>1349040</v>
      </c>
      <c r="N624" s="142">
        <v>75.48</v>
      </c>
      <c r="O624" s="83" t="s">
        <v>6</v>
      </c>
      <c r="P624" s="3"/>
    </row>
    <row r="625" spans="1:16" ht="16.5" customHeight="1" x14ac:dyDescent="0.3">
      <c r="A625" s="3"/>
      <c r="B625" s="137" t="s">
        <v>113</v>
      </c>
      <c r="C625" s="138" t="s">
        <v>136</v>
      </c>
      <c r="E625" s="139" t="s">
        <v>275</v>
      </c>
      <c r="F625" s="139" t="s">
        <v>114</v>
      </c>
      <c r="G625" s="140" t="s">
        <v>383</v>
      </c>
      <c r="H625" s="140" t="s">
        <v>146</v>
      </c>
      <c r="I625" s="139" t="s">
        <v>115</v>
      </c>
      <c r="J625" s="166">
        <v>5322304788</v>
      </c>
      <c r="K625" s="166">
        <v>2833404109</v>
      </c>
      <c r="L625" s="166">
        <v>2761165866.6999998</v>
      </c>
      <c r="M625" s="141">
        <v>5322304788</v>
      </c>
      <c r="N625" s="142">
        <v>51.88</v>
      </c>
      <c r="O625" s="83" t="s">
        <v>6</v>
      </c>
      <c r="P625" s="3"/>
    </row>
    <row r="626" spans="1:16" ht="16.5" customHeight="1" x14ac:dyDescent="0.3">
      <c r="A626" s="3"/>
      <c r="B626" s="137" t="s">
        <v>113</v>
      </c>
      <c r="C626" s="138" t="s">
        <v>136</v>
      </c>
      <c r="E626" s="139" t="s">
        <v>275</v>
      </c>
      <c r="F626" s="139" t="s">
        <v>114</v>
      </c>
      <c r="G626" s="140" t="s">
        <v>384</v>
      </c>
      <c r="H626" s="140" t="s">
        <v>147</v>
      </c>
      <c r="I626" s="139" t="s">
        <v>115</v>
      </c>
      <c r="J626" s="166">
        <v>51178927</v>
      </c>
      <c r="K626" s="166">
        <v>30516824</v>
      </c>
      <c r="L626" s="166">
        <v>30668030.57</v>
      </c>
      <c r="M626" s="141">
        <v>51178927</v>
      </c>
      <c r="N626" s="142">
        <v>59.92</v>
      </c>
      <c r="O626" s="83" t="s">
        <v>6</v>
      </c>
      <c r="P626" s="3"/>
    </row>
    <row r="627" spans="1:16" ht="16.5" customHeight="1" x14ac:dyDescent="0.3">
      <c r="A627" s="3"/>
      <c r="B627" s="137" t="s">
        <v>113</v>
      </c>
      <c r="C627" s="138" t="s">
        <v>136</v>
      </c>
      <c r="E627" s="139" t="s">
        <v>275</v>
      </c>
      <c r="F627" s="139" t="s">
        <v>114</v>
      </c>
      <c r="G627" s="140" t="s">
        <v>385</v>
      </c>
      <c r="H627" s="140" t="s">
        <v>277</v>
      </c>
      <c r="I627" s="139" t="s">
        <v>115</v>
      </c>
      <c r="J627" s="166">
        <v>5000000000</v>
      </c>
      <c r="K627" s="166">
        <v>4510627781</v>
      </c>
      <c r="L627" s="166">
        <v>4660904688.9700003</v>
      </c>
      <c r="M627" s="141">
        <v>5000000000</v>
      </c>
      <c r="N627" s="142">
        <v>93.22</v>
      </c>
      <c r="O627" s="83" t="s">
        <v>6</v>
      </c>
      <c r="P627" s="3"/>
    </row>
    <row r="628" spans="1:16" ht="16.5" customHeight="1" x14ac:dyDescent="0.3">
      <c r="A628" s="3"/>
      <c r="B628" s="137" t="s">
        <v>113</v>
      </c>
      <c r="C628" s="138" t="s">
        <v>136</v>
      </c>
      <c r="E628" s="139" t="s">
        <v>275</v>
      </c>
      <c r="F628" s="139" t="s">
        <v>114</v>
      </c>
      <c r="G628" s="140" t="s">
        <v>768</v>
      </c>
      <c r="H628" s="140" t="s">
        <v>883</v>
      </c>
      <c r="I628" s="139" t="s">
        <v>115</v>
      </c>
      <c r="J628" s="166">
        <v>8241095900</v>
      </c>
      <c r="K628" s="166">
        <v>4999999999</v>
      </c>
      <c r="L628" s="166">
        <v>5059943924.1300001</v>
      </c>
      <c r="M628" s="141">
        <v>8241095900</v>
      </c>
      <c r="N628" s="142">
        <v>61.4</v>
      </c>
      <c r="O628" s="83" t="s">
        <v>6</v>
      </c>
      <c r="P628" s="3"/>
    </row>
    <row r="629" spans="1:16" ht="16.5" customHeight="1" x14ac:dyDescent="0.3">
      <c r="A629" s="3"/>
      <c r="B629" s="137" t="s">
        <v>113</v>
      </c>
      <c r="C629" s="138" t="s">
        <v>136</v>
      </c>
      <c r="E629" s="139" t="s">
        <v>275</v>
      </c>
      <c r="F629" s="139" t="s">
        <v>114</v>
      </c>
      <c r="G629" s="140" t="s">
        <v>769</v>
      </c>
      <c r="H629" s="140" t="s">
        <v>884</v>
      </c>
      <c r="I629" s="139" t="s">
        <v>115</v>
      </c>
      <c r="J629" s="166">
        <v>8979068504</v>
      </c>
      <c r="K629" s="166">
        <v>5000000000</v>
      </c>
      <c r="L629" s="166">
        <v>5019754923.5699997</v>
      </c>
      <c r="M629" s="141">
        <v>8979068504</v>
      </c>
      <c r="N629" s="142">
        <v>55.91</v>
      </c>
      <c r="O629" s="83" t="s">
        <v>6</v>
      </c>
      <c r="P629" s="3"/>
    </row>
    <row r="630" spans="1:16" ht="16.5" customHeight="1" x14ac:dyDescent="0.3">
      <c r="A630" s="3"/>
      <c r="B630" s="137" t="s">
        <v>113</v>
      </c>
      <c r="C630" s="138" t="s">
        <v>276</v>
      </c>
      <c r="E630" s="139"/>
      <c r="F630" s="139"/>
      <c r="G630" s="140" t="s">
        <v>386</v>
      </c>
      <c r="H630" s="140" t="s">
        <v>278</v>
      </c>
      <c r="I630" s="139" t="s">
        <v>115</v>
      </c>
      <c r="J630" s="166">
        <v>29972602740</v>
      </c>
      <c r="K630" s="166">
        <v>20000000000</v>
      </c>
      <c r="L630" s="166">
        <v>20443233158.630001</v>
      </c>
      <c r="M630" s="141">
        <v>29972602740</v>
      </c>
      <c r="N630" s="142">
        <v>68.209999999999994</v>
      </c>
      <c r="O630" s="83" t="s">
        <v>6</v>
      </c>
      <c r="P630" s="3"/>
    </row>
    <row r="631" spans="1:16" ht="16.5" customHeight="1" x14ac:dyDescent="0.3">
      <c r="A631" s="3"/>
      <c r="B631" s="137" t="s">
        <v>113</v>
      </c>
      <c r="C631" s="138" t="s">
        <v>276</v>
      </c>
      <c r="E631" s="139"/>
      <c r="F631" s="139"/>
      <c r="G631" s="140" t="s">
        <v>387</v>
      </c>
      <c r="H631" s="140" t="s">
        <v>279</v>
      </c>
      <c r="I631" s="139" t="s">
        <v>115</v>
      </c>
      <c r="J631" s="166">
        <v>30169863014</v>
      </c>
      <c r="K631" s="166">
        <v>20000000001</v>
      </c>
      <c r="L631" s="166">
        <v>20441851927.029999</v>
      </c>
      <c r="M631" s="141">
        <v>30169863014</v>
      </c>
      <c r="N631" s="142">
        <v>67.760000000000005</v>
      </c>
      <c r="O631" s="83" t="s">
        <v>6</v>
      </c>
      <c r="P631" s="3"/>
    </row>
    <row r="632" spans="1:16" ht="16.5" customHeight="1" x14ac:dyDescent="0.3">
      <c r="A632" s="3"/>
      <c r="B632" s="137" t="s">
        <v>113</v>
      </c>
      <c r="C632" s="138" t="s">
        <v>276</v>
      </c>
      <c r="E632" s="139"/>
      <c r="F632" s="139"/>
      <c r="G632" s="140" t="s">
        <v>388</v>
      </c>
      <c r="H632" s="140" t="s">
        <v>279</v>
      </c>
      <c r="I632" s="139" t="s">
        <v>115</v>
      </c>
      <c r="J632" s="166">
        <v>1506301373</v>
      </c>
      <c r="K632" s="166">
        <v>1000000001</v>
      </c>
      <c r="L632" s="166">
        <v>1022099839.5</v>
      </c>
      <c r="M632" s="141">
        <v>1506301373</v>
      </c>
      <c r="N632" s="142">
        <v>67.849999999999994</v>
      </c>
      <c r="O632" s="83" t="s">
        <v>6</v>
      </c>
      <c r="P632" s="3"/>
    </row>
    <row r="633" spans="1:16" ht="16.5" customHeight="1" x14ac:dyDescent="0.3">
      <c r="A633" s="3"/>
      <c r="B633" s="137" t="s">
        <v>113</v>
      </c>
      <c r="C633" s="138" t="s">
        <v>276</v>
      </c>
      <c r="E633" s="139"/>
      <c r="F633" s="139"/>
      <c r="G633" s="140" t="s">
        <v>389</v>
      </c>
      <c r="H633" s="140" t="s">
        <v>279</v>
      </c>
      <c r="I633" s="139" t="s">
        <v>115</v>
      </c>
      <c r="J633" s="166">
        <v>12067945210</v>
      </c>
      <c r="K633" s="166">
        <v>8050410961</v>
      </c>
      <c r="L633" s="166">
        <v>8177176392.3500004</v>
      </c>
      <c r="M633" s="141">
        <v>12067945210</v>
      </c>
      <c r="N633" s="142">
        <v>67.760000000000005</v>
      </c>
      <c r="O633" s="83" t="s">
        <v>6</v>
      </c>
      <c r="P633" s="3"/>
    </row>
    <row r="634" spans="1:16" ht="16.5" customHeight="1" x14ac:dyDescent="0.3">
      <c r="A634" s="3"/>
      <c r="B634" s="137" t="s">
        <v>113</v>
      </c>
      <c r="C634" s="138" t="s">
        <v>276</v>
      </c>
      <c r="E634" s="139"/>
      <c r="F634" s="139"/>
      <c r="G634" s="140" t="s">
        <v>785</v>
      </c>
      <c r="H634" s="140" t="s">
        <v>891</v>
      </c>
      <c r="I634" s="139" t="s">
        <v>115</v>
      </c>
      <c r="J634" s="166">
        <v>5042136986</v>
      </c>
      <c r="K634" s="166">
        <v>4012493151</v>
      </c>
      <c r="L634" s="166">
        <v>4084338725.6199999</v>
      </c>
      <c r="M634" s="141">
        <v>5042136986</v>
      </c>
      <c r="N634" s="142">
        <v>81</v>
      </c>
      <c r="O634" s="83" t="s">
        <v>6</v>
      </c>
      <c r="P634" s="3"/>
    </row>
    <row r="635" spans="1:16" ht="16.5" customHeight="1" x14ac:dyDescent="0.3">
      <c r="A635" s="3"/>
      <c r="B635" s="137" t="s">
        <v>113</v>
      </c>
      <c r="C635" s="138" t="s">
        <v>276</v>
      </c>
      <c r="E635" s="139"/>
      <c r="F635" s="139"/>
      <c r="G635" s="140" t="s">
        <v>786</v>
      </c>
      <c r="H635" s="140" t="s">
        <v>891</v>
      </c>
      <c r="I635" s="139" t="s">
        <v>115</v>
      </c>
      <c r="J635" s="166">
        <v>1260534252</v>
      </c>
      <c r="K635" s="166">
        <v>1005465752</v>
      </c>
      <c r="L635" s="166">
        <v>1021101431.76</v>
      </c>
      <c r="M635" s="141">
        <v>1260534252</v>
      </c>
      <c r="N635" s="142">
        <v>81.010000000000005</v>
      </c>
      <c r="O635" s="83" t="s">
        <v>6</v>
      </c>
      <c r="P635" s="3"/>
    </row>
    <row r="636" spans="1:16" ht="16.5" customHeight="1" x14ac:dyDescent="0.3">
      <c r="A636" s="3"/>
      <c r="B636" s="137" t="s">
        <v>113</v>
      </c>
      <c r="C636" s="138" t="s">
        <v>276</v>
      </c>
      <c r="E636" s="139"/>
      <c r="F636" s="139"/>
      <c r="G636" s="140" t="s">
        <v>787</v>
      </c>
      <c r="H636" s="140" t="s">
        <v>892</v>
      </c>
      <c r="I636" s="139" t="s">
        <v>115</v>
      </c>
      <c r="J636" s="166">
        <v>1019311391</v>
      </c>
      <c r="K636" s="166">
        <v>741890449</v>
      </c>
      <c r="L636" s="166">
        <v>752362699.51999998</v>
      </c>
      <c r="M636" s="141">
        <v>1019311391</v>
      </c>
      <c r="N636" s="142">
        <v>73.81</v>
      </c>
      <c r="O636" s="83" t="s">
        <v>6</v>
      </c>
      <c r="P636" s="3"/>
    </row>
    <row r="637" spans="1:16" ht="16.5" customHeight="1" x14ac:dyDescent="0.3">
      <c r="A637" s="3"/>
      <c r="B637" s="137" t="s">
        <v>113</v>
      </c>
      <c r="C637" s="138" t="s">
        <v>276</v>
      </c>
      <c r="E637" s="139"/>
      <c r="F637" s="139"/>
      <c r="G637" s="140" t="s">
        <v>788</v>
      </c>
      <c r="H637" s="140" t="s">
        <v>893</v>
      </c>
      <c r="I637" s="139" t="s">
        <v>115</v>
      </c>
      <c r="J637" s="166">
        <v>9515631175</v>
      </c>
      <c r="K637" s="166">
        <v>6018257876</v>
      </c>
      <c r="L637" s="166">
        <v>6069182022.0100002</v>
      </c>
      <c r="M637" s="141">
        <v>9515631175</v>
      </c>
      <c r="N637" s="142">
        <v>63.78</v>
      </c>
      <c r="O637" s="83" t="s">
        <v>6</v>
      </c>
      <c r="P637" s="3"/>
    </row>
    <row r="638" spans="1:16" ht="16.5" customHeight="1" x14ac:dyDescent="0.3">
      <c r="A638" s="3"/>
      <c r="B638" s="137" t="s">
        <v>113</v>
      </c>
      <c r="C638" s="138" t="s">
        <v>276</v>
      </c>
      <c r="E638" s="139"/>
      <c r="F638" s="139"/>
      <c r="G638" s="140" t="s">
        <v>789</v>
      </c>
      <c r="H638" s="140" t="s">
        <v>892</v>
      </c>
      <c r="I638" s="139" t="s">
        <v>115</v>
      </c>
      <c r="J638" s="166">
        <v>5527945210</v>
      </c>
      <c r="K638" s="166">
        <v>4063643836</v>
      </c>
      <c r="L638" s="166">
        <v>4096018774.6399999</v>
      </c>
      <c r="M638" s="141">
        <v>5527945210</v>
      </c>
      <c r="N638" s="142">
        <v>74.099999999999994</v>
      </c>
      <c r="O638" s="83" t="s">
        <v>6</v>
      </c>
      <c r="P638" s="3"/>
    </row>
    <row r="639" spans="1:16" ht="16.5" customHeight="1" x14ac:dyDescent="0.3">
      <c r="A639" s="3"/>
      <c r="B639" s="137" t="s">
        <v>113</v>
      </c>
      <c r="C639" s="138" t="s">
        <v>148</v>
      </c>
      <c r="E639" s="139" t="s">
        <v>301</v>
      </c>
      <c r="F639" s="139" t="s">
        <v>114</v>
      </c>
      <c r="G639" s="140" t="s">
        <v>390</v>
      </c>
      <c r="H639" s="140" t="s">
        <v>149</v>
      </c>
      <c r="I639" s="139" t="s">
        <v>115</v>
      </c>
      <c r="J639" s="166">
        <v>7025891179</v>
      </c>
      <c r="K639" s="166">
        <v>3988790630</v>
      </c>
      <c r="L639" s="166">
        <v>4093966606.4099998</v>
      </c>
      <c r="M639" s="141">
        <v>7025891179</v>
      </c>
      <c r="N639" s="142">
        <v>58.27</v>
      </c>
      <c r="O639" s="83" t="s">
        <v>6</v>
      </c>
      <c r="P639" s="3"/>
    </row>
    <row r="640" spans="1:16" ht="16.5" customHeight="1" x14ac:dyDescent="0.3">
      <c r="A640" s="3"/>
      <c r="B640" s="137" t="s">
        <v>113</v>
      </c>
      <c r="C640" s="138" t="s">
        <v>148</v>
      </c>
      <c r="E640" s="139" t="s">
        <v>301</v>
      </c>
      <c r="F640" s="139" t="s">
        <v>114</v>
      </c>
      <c r="G640" s="140" t="s">
        <v>391</v>
      </c>
      <c r="H640" s="140" t="s">
        <v>149</v>
      </c>
      <c r="I640" s="139" t="s">
        <v>115</v>
      </c>
      <c r="J640" s="166">
        <v>5310575347</v>
      </c>
      <c r="K640" s="166">
        <v>3025315066</v>
      </c>
      <c r="L640" s="166">
        <v>3094541886.0999999</v>
      </c>
      <c r="M640" s="141">
        <v>5310575347</v>
      </c>
      <c r="N640" s="142">
        <v>58.27</v>
      </c>
      <c r="O640" s="83" t="s">
        <v>6</v>
      </c>
      <c r="P640" s="3"/>
    </row>
    <row r="641" spans="1:16" ht="16.5" customHeight="1" x14ac:dyDescent="0.3">
      <c r="A641" s="3"/>
      <c r="B641" s="137" t="s">
        <v>113</v>
      </c>
      <c r="C641" s="138" t="s">
        <v>148</v>
      </c>
      <c r="E641" s="139" t="s">
        <v>301</v>
      </c>
      <c r="F641" s="139" t="s">
        <v>114</v>
      </c>
      <c r="G641" s="140" t="s">
        <v>392</v>
      </c>
      <c r="H641" s="140" t="s">
        <v>150</v>
      </c>
      <c r="I641" s="139" t="s">
        <v>115</v>
      </c>
      <c r="J641" s="166">
        <v>3770978182</v>
      </c>
      <c r="K641" s="166">
        <v>2232754850</v>
      </c>
      <c r="L641" s="166">
        <v>2244511953.7199998</v>
      </c>
      <c r="M641" s="141">
        <v>3770978182</v>
      </c>
      <c r="N641" s="142">
        <v>59.52</v>
      </c>
      <c r="O641" s="83" t="s">
        <v>6</v>
      </c>
      <c r="P641" s="3"/>
    </row>
    <row r="642" spans="1:16" ht="16.5" customHeight="1" x14ac:dyDescent="0.3">
      <c r="A642" s="3"/>
      <c r="B642" s="137" t="s">
        <v>113</v>
      </c>
      <c r="C642" s="138" t="s">
        <v>148</v>
      </c>
      <c r="E642" s="139" t="s">
        <v>301</v>
      </c>
      <c r="F642" s="139" t="s">
        <v>114</v>
      </c>
      <c r="G642" s="140" t="s">
        <v>393</v>
      </c>
      <c r="H642" s="140" t="s">
        <v>150</v>
      </c>
      <c r="I642" s="139" t="s">
        <v>115</v>
      </c>
      <c r="J642" s="166">
        <v>1698080</v>
      </c>
      <c r="K642" s="166">
        <v>1023409</v>
      </c>
      <c r="L642" s="166">
        <v>1035447.13</v>
      </c>
      <c r="M642" s="141">
        <v>1698080</v>
      </c>
      <c r="N642" s="142">
        <v>60.98</v>
      </c>
      <c r="O642" s="83" t="s">
        <v>6</v>
      </c>
      <c r="P642" s="3"/>
    </row>
    <row r="643" spans="1:16" ht="16.5" customHeight="1" x14ac:dyDescent="0.3">
      <c r="A643" s="3"/>
      <c r="B643" s="137" t="s">
        <v>119</v>
      </c>
      <c r="C643" s="138" t="s">
        <v>151</v>
      </c>
      <c r="E643" s="139" t="s">
        <v>275</v>
      </c>
      <c r="F643" s="139" t="s">
        <v>114</v>
      </c>
      <c r="G643" s="140" t="s">
        <v>394</v>
      </c>
      <c r="H643" s="140" t="s">
        <v>395</v>
      </c>
      <c r="I643" s="139" t="s">
        <v>115</v>
      </c>
      <c r="J643" s="166">
        <v>227172603</v>
      </c>
      <c r="K643" s="166">
        <v>201024901</v>
      </c>
      <c r="L643" s="166">
        <v>200337141.47999999</v>
      </c>
      <c r="M643" s="141">
        <v>227172603</v>
      </c>
      <c r="N643" s="142">
        <v>88.19</v>
      </c>
      <c r="O643" s="83" t="s">
        <v>6</v>
      </c>
      <c r="P643" s="3"/>
    </row>
    <row r="644" spans="1:16" ht="16.5" customHeight="1" x14ac:dyDescent="0.3">
      <c r="A644" s="3"/>
      <c r="B644" s="137" t="s">
        <v>120</v>
      </c>
      <c r="C644" s="138" t="s">
        <v>151</v>
      </c>
      <c r="E644" s="139" t="s">
        <v>275</v>
      </c>
      <c r="F644" s="139" t="s">
        <v>114</v>
      </c>
      <c r="G644" s="140" t="s">
        <v>396</v>
      </c>
      <c r="H644" s="140" t="s">
        <v>152</v>
      </c>
      <c r="I644" s="139" t="s">
        <v>115</v>
      </c>
      <c r="J644" s="166">
        <v>1997383565</v>
      </c>
      <c r="K644" s="166">
        <v>1500390412</v>
      </c>
      <c r="L644" s="166">
        <v>1513031840.1900001</v>
      </c>
      <c r="M644" s="141">
        <v>1997383565</v>
      </c>
      <c r="N644" s="142">
        <v>75.75</v>
      </c>
      <c r="O644" s="83" t="s">
        <v>6</v>
      </c>
      <c r="P644" s="3"/>
    </row>
    <row r="645" spans="1:16" ht="16.5" customHeight="1" x14ac:dyDescent="0.3">
      <c r="A645" s="3"/>
      <c r="B645" s="137" t="s">
        <v>120</v>
      </c>
      <c r="C645" s="138" t="s">
        <v>151</v>
      </c>
      <c r="E645" s="139" t="s">
        <v>275</v>
      </c>
      <c r="F645" s="139" t="s">
        <v>114</v>
      </c>
      <c r="G645" s="140" t="s">
        <v>397</v>
      </c>
      <c r="H645" s="140" t="s">
        <v>152</v>
      </c>
      <c r="I645" s="139" t="s">
        <v>115</v>
      </c>
      <c r="J645" s="166">
        <v>1997383565</v>
      </c>
      <c r="K645" s="166">
        <v>1500390412</v>
      </c>
      <c r="L645" s="166">
        <v>1513031840.1900001</v>
      </c>
      <c r="M645" s="141">
        <v>1997383565</v>
      </c>
      <c r="N645" s="142">
        <v>75.75</v>
      </c>
      <c r="O645" s="83" t="s">
        <v>6</v>
      </c>
      <c r="P645" s="3"/>
    </row>
    <row r="646" spans="1:16" ht="16.5" customHeight="1" x14ac:dyDescent="0.3">
      <c r="A646" s="3"/>
      <c r="B646" s="137" t="s">
        <v>120</v>
      </c>
      <c r="C646" s="138" t="s">
        <v>151</v>
      </c>
      <c r="E646" s="139" t="s">
        <v>275</v>
      </c>
      <c r="F646" s="139" t="s">
        <v>114</v>
      </c>
      <c r="G646" s="140" t="s">
        <v>398</v>
      </c>
      <c r="H646" s="140" t="s">
        <v>152</v>
      </c>
      <c r="I646" s="139" t="s">
        <v>115</v>
      </c>
      <c r="J646" s="166">
        <v>1997383565</v>
      </c>
      <c r="K646" s="166">
        <v>1500390412</v>
      </c>
      <c r="L646" s="166">
        <v>1513031840.1900001</v>
      </c>
      <c r="M646" s="141">
        <v>1997383565</v>
      </c>
      <c r="N646" s="142">
        <v>75.75</v>
      </c>
      <c r="O646" s="83" t="s">
        <v>6</v>
      </c>
      <c r="P646" s="3"/>
    </row>
    <row r="647" spans="1:16" ht="16.5" customHeight="1" x14ac:dyDescent="0.3">
      <c r="A647" s="3"/>
      <c r="B647" s="137" t="s">
        <v>120</v>
      </c>
      <c r="C647" s="138" t="s">
        <v>151</v>
      </c>
      <c r="E647" s="139" t="s">
        <v>275</v>
      </c>
      <c r="F647" s="139" t="s">
        <v>114</v>
      </c>
      <c r="G647" s="140" t="s">
        <v>399</v>
      </c>
      <c r="H647" s="140" t="s">
        <v>153</v>
      </c>
      <c r="I647" s="139" t="s">
        <v>115</v>
      </c>
      <c r="J647" s="166">
        <v>1228373974</v>
      </c>
      <c r="K647" s="166">
        <v>1009275342</v>
      </c>
      <c r="L647" s="166">
        <v>1008709498.97</v>
      </c>
      <c r="M647" s="141">
        <v>1228373974</v>
      </c>
      <c r="N647" s="142">
        <v>82.12</v>
      </c>
      <c r="O647" s="83" t="s">
        <v>6</v>
      </c>
      <c r="P647" s="3"/>
    </row>
    <row r="648" spans="1:16" ht="16.5" customHeight="1" x14ac:dyDescent="0.3">
      <c r="A648" s="3"/>
      <c r="B648" s="137" t="s">
        <v>120</v>
      </c>
      <c r="C648" s="138" t="s">
        <v>151</v>
      </c>
      <c r="E648" s="139" t="s">
        <v>275</v>
      </c>
      <c r="F648" s="139" t="s">
        <v>114</v>
      </c>
      <c r="G648" s="140" t="s">
        <v>400</v>
      </c>
      <c r="H648" s="140" t="s">
        <v>152</v>
      </c>
      <c r="I648" s="139" t="s">
        <v>115</v>
      </c>
      <c r="J648" s="166">
        <v>1711091918</v>
      </c>
      <c r="K648" s="166">
        <v>1314962679</v>
      </c>
      <c r="L648" s="166">
        <v>1303089872.55</v>
      </c>
      <c r="M648" s="141">
        <v>1711091918</v>
      </c>
      <c r="N648" s="142">
        <v>76.16</v>
      </c>
      <c r="O648" s="83" t="s">
        <v>6</v>
      </c>
      <c r="P648" s="3"/>
    </row>
    <row r="649" spans="1:16" ht="16.5" customHeight="1" x14ac:dyDescent="0.3">
      <c r="A649" s="3"/>
      <c r="B649" s="137" t="s">
        <v>119</v>
      </c>
      <c r="C649" s="138" t="s">
        <v>151</v>
      </c>
      <c r="E649" s="139" t="s">
        <v>275</v>
      </c>
      <c r="F649" s="139" t="s">
        <v>114</v>
      </c>
      <c r="G649" s="140" t="s">
        <v>401</v>
      </c>
      <c r="H649" s="140" t="s">
        <v>154</v>
      </c>
      <c r="I649" s="139" t="s">
        <v>115</v>
      </c>
      <c r="J649" s="166">
        <v>1269013699</v>
      </c>
      <c r="K649" s="166">
        <v>1000493150</v>
      </c>
      <c r="L649" s="166">
        <v>1015482924.03</v>
      </c>
      <c r="M649" s="141">
        <v>1269013699</v>
      </c>
      <c r="N649" s="142">
        <v>80.02</v>
      </c>
      <c r="O649" s="83" t="s">
        <v>6</v>
      </c>
      <c r="P649" s="3"/>
    </row>
    <row r="650" spans="1:16" ht="16.5" customHeight="1" x14ac:dyDescent="0.3">
      <c r="A650" s="3"/>
      <c r="B650" s="137" t="s">
        <v>119</v>
      </c>
      <c r="C650" s="138" t="s">
        <v>151</v>
      </c>
      <c r="E650" s="139" t="s">
        <v>275</v>
      </c>
      <c r="F650" s="139" t="s">
        <v>114</v>
      </c>
      <c r="G650" s="140" t="s">
        <v>402</v>
      </c>
      <c r="H650" s="140" t="s">
        <v>154</v>
      </c>
      <c r="I650" s="139" t="s">
        <v>115</v>
      </c>
      <c r="J650" s="166">
        <v>1269013699</v>
      </c>
      <c r="K650" s="166">
        <v>1000493150</v>
      </c>
      <c r="L650" s="166">
        <v>1015482924.03</v>
      </c>
      <c r="M650" s="141">
        <v>1269013699</v>
      </c>
      <c r="N650" s="142">
        <v>80.02</v>
      </c>
      <c r="O650" s="83" t="s">
        <v>6</v>
      </c>
      <c r="P650" s="3"/>
    </row>
    <row r="651" spans="1:16" ht="16.5" customHeight="1" x14ac:dyDescent="0.3">
      <c r="A651" s="3"/>
      <c r="B651" s="137" t="s">
        <v>119</v>
      </c>
      <c r="C651" s="138" t="s">
        <v>151</v>
      </c>
      <c r="E651" s="139" t="s">
        <v>275</v>
      </c>
      <c r="F651" s="139" t="s">
        <v>114</v>
      </c>
      <c r="G651" s="140" t="s">
        <v>403</v>
      </c>
      <c r="H651" s="140" t="s">
        <v>154</v>
      </c>
      <c r="I651" s="139" t="s">
        <v>115</v>
      </c>
      <c r="J651" s="166">
        <v>1269013699</v>
      </c>
      <c r="K651" s="166">
        <v>1000493150</v>
      </c>
      <c r="L651" s="166">
        <v>1015482924.03</v>
      </c>
      <c r="M651" s="141">
        <v>1269013699</v>
      </c>
      <c r="N651" s="142">
        <v>80.02</v>
      </c>
      <c r="O651" s="83" t="s">
        <v>6</v>
      </c>
      <c r="P651" s="3"/>
    </row>
    <row r="652" spans="1:16" ht="16.5" customHeight="1" x14ac:dyDescent="0.3">
      <c r="A652" s="3"/>
      <c r="B652" s="137" t="s">
        <v>119</v>
      </c>
      <c r="C652" s="138" t="s">
        <v>151</v>
      </c>
      <c r="E652" s="139" t="s">
        <v>275</v>
      </c>
      <c r="F652" s="139" t="s">
        <v>114</v>
      </c>
      <c r="G652" s="140" t="s">
        <v>404</v>
      </c>
      <c r="H652" s="140" t="s">
        <v>154</v>
      </c>
      <c r="I652" s="139" t="s">
        <v>115</v>
      </c>
      <c r="J652" s="166">
        <v>1269013699</v>
      </c>
      <c r="K652" s="166">
        <v>1000493150</v>
      </c>
      <c r="L652" s="166">
        <v>1015482924.03</v>
      </c>
      <c r="M652" s="141">
        <v>1269013699</v>
      </c>
      <c r="N652" s="142">
        <v>80.02</v>
      </c>
      <c r="O652" s="83" t="s">
        <v>6</v>
      </c>
      <c r="P652" s="3"/>
    </row>
    <row r="653" spans="1:16" ht="16.5" customHeight="1" x14ac:dyDescent="0.3">
      <c r="A653" s="3"/>
      <c r="B653" s="137" t="s">
        <v>119</v>
      </c>
      <c r="C653" s="138" t="s">
        <v>151</v>
      </c>
      <c r="E653" s="139" t="s">
        <v>275</v>
      </c>
      <c r="F653" s="139" t="s">
        <v>114</v>
      </c>
      <c r="G653" s="140" t="s">
        <v>405</v>
      </c>
      <c r="H653" s="140" t="s">
        <v>154</v>
      </c>
      <c r="I653" s="139" t="s">
        <v>115</v>
      </c>
      <c r="J653" s="166">
        <v>1269013699</v>
      </c>
      <c r="K653" s="166">
        <v>1000493150</v>
      </c>
      <c r="L653" s="166">
        <v>1015482924.03</v>
      </c>
      <c r="M653" s="141">
        <v>1269013699</v>
      </c>
      <c r="N653" s="142">
        <v>80.02</v>
      </c>
      <c r="O653" s="83" t="s">
        <v>6</v>
      </c>
      <c r="P653" s="3"/>
    </row>
    <row r="654" spans="1:16" ht="16.5" customHeight="1" x14ac:dyDescent="0.3">
      <c r="A654" s="3"/>
      <c r="B654" s="137" t="s">
        <v>119</v>
      </c>
      <c r="C654" s="138" t="s">
        <v>151</v>
      </c>
      <c r="E654" s="139" t="s">
        <v>275</v>
      </c>
      <c r="F654" s="139" t="s">
        <v>114</v>
      </c>
      <c r="G654" s="140" t="s">
        <v>406</v>
      </c>
      <c r="H654" s="140" t="s">
        <v>155</v>
      </c>
      <c r="I654" s="139" t="s">
        <v>115</v>
      </c>
      <c r="J654" s="166">
        <v>1268767123</v>
      </c>
      <c r="K654" s="166">
        <v>1000246576</v>
      </c>
      <c r="L654" s="166">
        <v>1015476604.97</v>
      </c>
      <c r="M654" s="141">
        <v>1268767123</v>
      </c>
      <c r="N654" s="142">
        <v>80.040000000000006</v>
      </c>
      <c r="O654" s="83" t="s">
        <v>6</v>
      </c>
      <c r="P654" s="3"/>
    </row>
    <row r="655" spans="1:16" ht="16.5" customHeight="1" x14ac:dyDescent="0.3">
      <c r="A655" s="3"/>
      <c r="B655" s="137" t="s">
        <v>119</v>
      </c>
      <c r="C655" s="138" t="s">
        <v>151</v>
      </c>
      <c r="E655" s="139" t="s">
        <v>275</v>
      </c>
      <c r="F655" s="139" t="s">
        <v>114</v>
      </c>
      <c r="G655" s="140" t="s">
        <v>407</v>
      </c>
      <c r="H655" s="140" t="s">
        <v>155</v>
      </c>
      <c r="I655" s="139" t="s">
        <v>115</v>
      </c>
      <c r="J655" s="166">
        <v>1268767123</v>
      </c>
      <c r="K655" s="166">
        <v>1000246576</v>
      </c>
      <c r="L655" s="166">
        <v>1015476604.97</v>
      </c>
      <c r="M655" s="141">
        <v>1268767123</v>
      </c>
      <c r="N655" s="142">
        <v>80.040000000000006</v>
      </c>
      <c r="O655" s="83" t="s">
        <v>6</v>
      </c>
      <c r="P655" s="3"/>
    </row>
    <row r="656" spans="1:16" ht="16.5" customHeight="1" x14ac:dyDescent="0.3">
      <c r="A656" s="3"/>
      <c r="B656" s="137" t="s">
        <v>119</v>
      </c>
      <c r="C656" s="138" t="s">
        <v>151</v>
      </c>
      <c r="E656" s="139" t="s">
        <v>275</v>
      </c>
      <c r="F656" s="139" t="s">
        <v>114</v>
      </c>
      <c r="G656" s="140" t="s">
        <v>408</v>
      </c>
      <c r="H656" s="140" t="s">
        <v>155</v>
      </c>
      <c r="I656" s="139" t="s">
        <v>115</v>
      </c>
      <c r="J656" s="166">
        <v>1268767123</v>
      </c>
      <c r="K656" s="166">
        <v>1000246576</v>
      </c>
      <c r="L656" s="166">
        <v>1015476604.97</v>
      </c>
      <c r="M656" s="141">
        <v>1268767123</v>
      </c>
      <c r="N656" s="142">
        <v>80.040000000000006</v>
      </c>
      <c r="O656" s="83" t="s">
        <v>6</v>
      </c>
      <c r="P656" s="3"/>
    </row>
    <row r="657" spans="1:16" ht="16.5" customHeight="1" x14ac:dyDescent="0.3">
      <c r="A657" s="3"/>
      <c r="B657" s="137" t="s">
        <v>119</v>
      </c>
      <c r="C657" s="138" t="s">
        <v>151</v>
      </c>
      <c r="E657" s="139" t="s">
        <v>275</v>
      </c>
      <c r="F657" s="139" t="s">
        <v>114</v>
      </c>
      <c r="G657" s="140" t="s">
        <v>409</v>
      </c>
      <c r="H657" s="140" t="s">
        <v>155</v>
      </c>
      <c r="I657" s="139" t="s">
        <v>115</v>
      </c>
      <c r="J657" s="166">
        <v>1268767123</v>
      </c>
      <c r="K657" s="166">
        <v>1000246576</v>
      </c>
      <c r="L657" s="166">
        <v>1015476604.97</v>
      </c>
      <c r="M657" s="141">
        <v>1268767123</v>
      </c>
      <c r="N657" s="142">
        <v>80.040000000000006</v>
      </c>
      <c r="O657" s="83" t="s">
        <v>6</v>
      </c>
      <c r="P657" s="3"/>
    </row>
    <row r="658" spans="1:16" ht="16.5" customHeight="1" x14ac:dyDescent="0.3">
      <c r="A658" s="3"/>
      <c r="B658" s="137" t="s">
        <v>119</v>
      </c>
      <c r="C658" s="138" t="s">
        <v>151</v>
      </c>
      <c r="E658" s="139" t="s">
        <v>275</v>
      </c>
      <c r="F658" s="139" t="s">
        <v>114</v>
      </c>
      <c r="G658" s="140" t="s">
        <v>410</v>
      </c>
      <c r="H658" s="140" t="s">
        <v>155</v>
      </c>
      <c r="I658" s="139" t="s">
        <v>115</v>
      </c>
      <c r="J658" s="166">
        <v>1268767123</v>
      </c>
      <c r="K658" s="166">
        <v>1000246576</v>
      </c>
      <c r="L658" s="166">
        <v>1015476604.97</v>
      </c>
      <c r="M658" s="141">
        <v>1268767123</v>
      </c>
      <c r="N658" s="142">
        <v>80.040000000000006</v>
      </c>
      <c r="O658" s="83" t="s">
        <v>6</v>
      </c>
      <c r="P658" s="3"/>
    </row>
    <row r="659" spans="1:16" ht="16.5" customHeight="1" x14ac:dyDescent="0.3">
      <c r="A659" s="3"/>
      <c r="B659" s="137" t="s">
        <v>119</v>
      </c>
      <c r="C659" s="138" t="s">
        <v>151</v>
      </c>
      <c r="E659" s="139" t="s">
        <v>275</v>
      </c>
      <c r="F659" s="139" t="s">
        <v>114</v>
      </c>
      <c r="G659" s="140" t="s">
        <v>411</v>
      </c>
      <c r="H659" s="140" t="s">
        <v>156</v>
      </c>
      <c r="I659" s="139" t="s">
        <v>115</v>
      </c>
      <c r="J659" s="166">
        <v>1273249315</v>
      </c>
      <c r="K659" s="166">
        <v>1000243839</v>
      </c>
      <c r="L659" s="166">
        <v>1032691477.16</v>
      </c>
      <c r="M659" s="141">
        <v>1273249315</v>
      </c>
      <c r="N659" s="142">
        <v>81.11</v>
      </c>
      <c r="O659" s="83" t="s">
        <v>6</v>
      </c>
      <c r="P659" s="3"/>
    </row>
    <row r="660" spans="1:16" ht="16.5" customHeight="1" x14ac:dyDescent="0.3">
      <c r="A660" s="3"/>
      <c r="B660" s="137" t="s">
        <v>119</v>
      </c>
      <c r="C660" s="138" t="s">
        <v>151</v>
      </c>
      <c r="E660" s="139" t="s">
        <v>275</v>
      </c>
      <c r="F660" s="139" t="s">
        <v>114</v>
      </c>
      <c r="G660" s="140" t="s">
        <v>412</v>
      </c>
      <c r="H660" s="140" t="s">
        <v>156</v>
      </c>
      <c r="I660" s="139" t="s">
        <v>115</v>
      </c>
      <c r="J660" s="166">
        <v>1273249315</v>
      </c>
      <c r="K660" s="166">
        <v>1000243839</v>
      </c>
      <c r="L660" s="166">
        <v>1032691477.16</v>
      </c>
      <c r="M660" s="141">
        <v>1273249315</v>
      </c>
      <c r="N660" s="142">
        <v>81.11</v>
      </c>
      <c r="O660" s="83" t="s">
        <v>6</v>
      </c>
      <c r="P660" s="3"/>
    </row>
    <row r="661" spans="1:16" ht="16.5" customHeight="1" x14ac:dyDescent="0.3">
      <c r="A661" s="3"/>
      <c r="B661" s="137" t="s">
        <v>119</v>
      </c>
      <c r="C661" s="138" t="s">
        <v>151</v>
      </c>
      <c r="E661" s="139" t="s">
        <v>275</v>
      </c>
      <c r="F661" s="139" t="s">
        <v>114</v>
      </c>
      <c r="G661" s="140" t="s">
        <v>413</v>
      </c>
      <c r="H661" s="140" t="s">
        <v>156</v>
      </c>
      <c r="I661" s="139" t="s">
        <v>115</v>
      </c>
      <c r="J661" s="166">
        <v>1273249315</v>
      </c>
      <c r="K661" s="166">
        <v>1000243839</v>
      </c>
      <c r="L661" s="166">
        <v>1032691477.16</v>
      </c>
      <c r="M661" s="141">
        <v>1273249315</v>
      </c>
      <c r="N661" s="142">
        <v>81.11</v>
      </c>
      <c r="O661" s="83" t="s">
        <v>6</v>
      </c>
      <c r="P661" s="3"/>
    </row>
    <row r="662" spans="1:16" ht="16.5" customHeight="1" x14ac:dyDescent="0.3">
      <c r="A662" s="3"/>
      <c r="B662" s="137" t="s">
        <v>119</v>
      </c>
      <c r="C662" s="138" t="s">
        <v>151</v>
      </c>
      <c r="E662" s="139" t="s">
        <v>275</v>
      </c>
      <c r="F662" s="139" t="s">
        <v>114</v>
      </c>
      <c r="G662" s="140" t="s">
        <v>414</v>
      </c>
      <c r="H662" s="140" t="s">
        <v>156</v>
      </c>
      <c r="I662" s="139" t="s">
        <v>115</v>
      </c>
      <c r="J662" s="166">
        <v>1273249315</v>
      </c>
      <c r="K662" s="166">
        <v>1000243839</v>
      </c>
      <c r="L662" s="166">
        <v>1032691477.16</v>
      </c>
      <c r="M662" s="141">
        <v>1273249315</v>
      </c>
      <c r="N662" s="142">
        <v>81.11</v>
      </c>
      <c r="O662" s="83" t="s">
        <v>6</v>
      </c>
      <c r="P662" s="3"/>
    </row>
    <row r="663" spans="1:16" ht="16.5" customHeight="1" x14ac:dyDescent="0.3">
      <c r="A663" s="3"/>
      <c r="B663" s="137" t="s">
        <v>119</v>
      </c>
      <c r="C663" s="138" t="s">
        <v>151</v>
      </c>
      <c r="E663" s="139" t="s">
        <v>275</v>
      </c>
      <c r="F663" s="139" t="s">
        <v>114</v>
      </c>
      <c r="G663" s="140" t="s">
        <v>415</v>
      </c>
      <c r="H663" s="140" t="s">
        <v>156</v>
      </c>
      <c r="I663" s="139" t="s">
        <v>115</v>
      </c>
      <c r="J663" s="166">
        <v>1273249315</v>
      </c>
      <c r="K663" s="166">
        <v>1000243839</v>
      </c>
      <c r="L663" s="166">
        <v>1032691477.16</v>
      </c>
      <c r="M663" s="141">
        <v>1273249315</v>
      </c>
      <c r="N663" s="142">
        <v>81.11</v>
      </c>
      <c r="O663" s="83" t="s">
        <v>6</v>
      </c>
      <c r="P663" s="3"/>
    </row>
    <row r="664" spans="1:16" ht="16.5" customHeight="1" x14ac:dyDescent="0.3">
      <c r="A664" s="3"/>
      <c r="B664" s="137" t="s">
        <v>119</v>
      </c>
      <c r="C664" s="138" t="s">
        <v>151</v>
      </c>
      <c r="E664" s="139" t="s">
        <v>275</v>
      </c>
      <c r="F664" s="139" t="s">
        <v>114</v>
      </c>
      <c r="G664" s="140" t="s">
        <v>416</v>
      </c>
      <c r="H664" s="140" t="s">
        <v>156</v>
      </c>
      <c r="I664" s="139" t="s">
        <v>115</v>
      </c>
      <c r="J664" s="166">
        <v>1273249315</v>
      </c>
      <c r="K664" s="166">
        <v>1000243839</v>
      </c>
      <c r="L664" s="166">
        <v>1032691477.16</v>
      </c>
      <c r="M664" s="141">
        <v>1273249315</v>
      </c>
      <c r="N664" s="142">
        <v>81.11</v>
      </c>
      <c r="O664" s="83" t="s">
        <v>6</v>
      </c>
      <c r="P664" s="3"/>
    </row>
    <row r="665" spans="1:16" ht="16.5" customHeight="1" x14ac:dyDescent="0.3">
      <c r="A665" s="3"/>
      <c r="B665" s="137" t="s">
        <v>119</v>
      </c>
      <c r="C665" s="138" t="s">
        <v>151</v>
      </c>
      <c r="E665" s="139" t="s">
        <v>275</v>
      </c>
      <c r="F665" s="139" t="s">
        <v>114</v>
      </c>
      <c r="G665" s="140" t="s">
        <v>417</v>
      </c>
      <c r="H665" s="140" t="s">
        <v>156</v>
      </c>
      <c r="I665" s="139" t="s">
        <v>115</v>
      </c>
      <c r="J665" s="166">
        <v>1273249315</v>
      </c>
      <c r="K665" s="166">
        <v>1000243839</v>
      </c>
      <c r="L665" s="166">
        <v>1032691477.16</v>
      </c>
      <c r="M665" s="141">
        <v>1273249315</v>
      </c>
      <c r="N665" s="142">
        <v>81.11</v>
      </c>
      <c r="O665" s="83" t="s">
        <v>6</v>
      </c>
      <c r="P665" s="3"/>
    </row>
    <row r="666" spans="1:16" ht="16.5" customHeight="1" x14ac:dyDescent="0.3">
      <c r="A666" s="3"/>
      <c r="B666" s="137" t="s">
        <v>119</v>
      </c>
      <c r="C666" s="138" t="s">
        <v>151</v>
      </c>
      <c r="E666" s="139" t="s">
        <v>275</v>
      </c>
      <c r="F666" s="139" t="s">
        <v>114</v>
      </c>
      <c r="G666" s="140" t="s">
        <v>418</v>
      </c>
      <c r="H666" s="140" t="s">
        <v>156</v>
      </c>
      <c r="I666" s="139" t="s">
        <v>115</v>
      </c>
      <c r="J666" s="166">
        <v>1273249315</v>
      </c>
      <c r="K666" s="166">
        <v>1000243839</v>
      </c>
      <c r="L666" s="166">
        <v>1032691477.16</v>
      </c>
      <c r="M666" s="141">
        <v>1273249315</v>
      </c>
      <c r="N666" s="142">
        <v>81.11</v>
      </c>
      <c r="O666" s="83" t="s">
        <v>6</v>
      </c>
      <c r="P666" s="3"/>
    </row>
    <row r="667" spans="1:16" ht="16.5" customHeight="1" x14ac:dyDescent="0.3">
      <c r="A667" s="3"/>
      <c r="B667" s="137" t="s">
        <v>119</v>
      </c>
      <c r="C667" s="138" t="s">
        <v>151</v>
      </c>
      <c r="E667" s="139" t="s">
        <v>275</v>
      </c>
      <c r="F667" s="139" t="s">
        <v>114</v>
      </c>
      <c r="G667" s="140" t="s">
        <v>419</v>
      </c>
      <c r="H667" s="140" t="s">
        <v>156</v>
      </c>
      <c r="I667" s="139" t="s">
        <v>115</v>
      </c>
      <c r="J667" s="166">
        <v>1273249315</v>
      </c>
      <c r="K667" s="166">
        <v>1000243839</v>
      </c>
      <c r="L667" s="166">
        <v>1032691477.16</v>
      </c>
      <c r="M667" s="141">
        <v>1273249315</v>
      </c>
      <c r="N667" s="142">
        <v>81.11</v>
      </c>
      <c r="O667" s="83" t="s">
        <v>6</v>
      </c>
      <c r="P667" s="3"/>
    </row>
    <row r="668" spans="1:16" ht="16.5" customHeight="1" x14ac:dyDescent="0.3">
      <c r="A668" s="3"/>
      <c r="B668" s="137" t="s">
        <v>119</v>
      </c>
      <c r="C668" s="138" t="s">
        <v>151</v>
      </c>
      <c r="E668" s="139" t="s">
        <v>275</v>
      </c>
      <c r="F668" s="139" t="s">
        <v>114</v>
      </c>
      <c r="G668" s="140" t="s">
        <v>420</v>
      </c>
      <c r="H668" s="140" t="s">
        <v>156</v>
      </c>
      <c r="I668" s="139" t="s">
        <v>115</v>
      </c>
      <c r="J668" s="166">
        <v>1273249315</v>
      </c>
      <c r="K668" s="166">
        <v>1000243839</v>
      </c>
      <c r="L668" s="166">
        <v>1032691477.16</v>
      </c>
      <c r="M668" s="141">
        <v>1273249315</v>
      </c>
      <c r="N668" s="142">
        <v>81.11</v>
      </c>
      <c r="O668" s="83" t="s">
        <v>6</v>
      </c>
      <c r="P668" s="3"/>
    </row>
    <row r="669" spans="1:16" ht="16.5" customHeight="1" x14ac:dyDescent="0.3">
      <c r="A669" s="3"/>
      <c r="B669" s="137" t="s">
        <v>119</v>
      </c>
      <c r="C669" s="138" t="s">
        <v>151</v>
      </c>
      <c r="E669" s="139" t="s">
        <v>275</v>
      </c>
      <c r="F669" s="139" t="s">
        <v>114</v>
      </c>
      <c r="G669" s="140" t="s">
        <v>421</v>
      </c>
      <c r="H669" s="140" t="s">
        <v>156</v>
      </c>
      <c r="I669" s="139" t="s">
        <v>115</v>
      </c>
      <c r="J669" s="166">
        <v>254649863</v>
      </c>
      <c r="K669" s="166">
        <v>200048768</v>
      </c>
      <c r="L669" s="166">
        <v>206538296.66</v>
      </c>
      <c r="M669" s="141">
        <v>254649863</v>
      </c>
      <c r="N669" s="142">
        <v>81.11</v>
      </c>
      <c r="O669" s="83" t="s">
        <v>6</v>
      </c>
      <c r="P669" s="3"/>
    </row>
    <row r="670" spans="1:16" ht="16.5" customHeight="1" x14ac:dyDescent="0.3">
      <c r="A670" s="3"/>
      <c r="B670" s="137" t="s">
        <v>119</v>
      </c>
      <c r="C670" s="138" t="s">
        <v>151</v>
      </c>
      <c r="E670" s="139" t="s">
        <v>275</v>
      </c>
      <c r="F670" s="139" t="s">
        <v>114</v>
      </c>
      <c r="G670" s="140" t="s">
        <v>422</v>
      </c>
      <c r="H670" s="140" t="s">
        <v>156</v>
      </c>
      <c r="I670" s="139" t="s">
        <v>115</v>
      </c>
      <c r="J670" s="166">
        <v>254649863</v>
      </c>
      <c r="K670" s="166">
        <v>200048768</v>
      </c>
      <c r="L670" s="166">
        <v>206538296.66</v>
      </c>
      <c r="M670" s="141">
        <v>254649863</v>
      </c>
      <c r="N670" s="142">
        <v>81.11</v>
      </c>
      <c r="O670" s="83" t="s">
        <v>6</v>
      </c>
      <c r="P670" s="3"/>
    </row>
    <row r="671" spans="1:16" ht="16.5" customHeight="1" x14ac:dyDescent="0.3">
      <c r="A671" s="3"/>
      <c r="B671" s="137" t="s">
        <v>119</v>
      </c>
      <c r="C671" s="138" t="s">
        <v>151</v>
      </c>
      <c r="E671" s="139" t="s">
        <v>275</v>
      </c>
      <c r="F671" s="139" t="s">
        <v>114</v>
      </c>
      <c r="G671" s="140" t="s">
        <v>423</v>
      </c>
      <c r="H671" s="140" t="s">
        <v>156</v>
      </c>
      <c r="I671" s="139" t="s">
        <v>115</v>
      </c>
      <c r="J671" s="166">
        <v>254649863</v>
      </c>
      <c r="K671" s="166">
        <v>200048768</v>
      </c>
      <c r="L671" s="166">
        <v>206538296.66</v>
      </c>
      <c r="M671" s="141">
        <v>254649863</v>
      </c>
      <c r="N671" s="142">
        <v>81.11</v>
      </c>
      <c r="O671" s="83" t="s">
        <v>6</v>
      </c>
      <c r="P671" s="3"/>
    </row>
    <row r="672" spans="1:16" ht="16.5" customHeight="1" x14ac:dyDescent="0.3">
      <c r="A672" s="3"/>
      <c r="B672" s="137" t="s">
        <v>119</v>
      </c>
      <c r="C672" s="138" t="s">
        <v>151</v>
      </c>
      <c r="E672" s="139" t="s">
        <v>275</v>
      </c>
      <c r="F672" s="139" t="s">
        <v>114</v>
      </c>
      <c r="G672" s="140" t="s">
        <v>424</v>
      </c>
      <c r="H672" s="140" t="s">
        <v>156</v>
      </c>
      <c r="I672" s="139" t="s">
        <v>115</v>
      </c>
      <c r="J672" s="166">
        <v>254649863</v>
      </c>
      <c r="K672" s="166">
        <v>200048768</v>
      </c>
      <c r="L672" s="166">
        <v>206538296.66</v>
      </c>
      <c r="M672" s="141">
        <v>254649863</v>
      </c>
      <c r="N672" s="142">
        <v>81.11</v>
      </c>
      <c r="O672" s="83" t="s">
        <v>6</v>
      </c>
      <c r="P672" s="3"/>
    </row>
    <row r="673" spans="1:16" ht="16.5" customHeight="1" x14ac:dyDescent="0.3">
      <c r="A673" s="3"/>
      <c r="B673" s="137" t="s">
        <v>119</v>
      </c>
      <c r="C673" s="138" t="s">
        <v>151</v>
      </c>
      <c r="E673" s="139" t="s">
        <v>275</v>
      </c>
      <c r="F673" s="139" t="s">
        <v>114</v>
      </c>
      <c r="G673" s="140" t="s">
        <v>425</v>
      </c>
      <c r="H673" s="140" t="s">
        <v>156</v>
      </c>
      <c r="I673" s="139" t="s">
        <v>115</v>
      </c>
      <c r="J673" s="166">
        <v>254649863</v>
      </c>
      <c r="K673" s="166">
        <v>200048768</v>
      </c>
      <c r="L673" s="166">
        <v>206538296.66</v>
      </c>
      <c r="M673" s="141">
        <v>254649863</v>
      </c>
      <c r="N673" s="142">
        <v>81.11</v>
      </c>
      <c r="O673" s="83" t="s">
        <v>6</v>
      </c>
      <c r="P673" s="3"/>
    </row>
    <row r="674" spans="1:16" ht="16.5" customHeight="1" x14ac:dyDescent="0.3">
      <c r="A674" s="3"/>
      <c r="B674" s="137" t="s">
        <v>119</v>
      </c>
      <c r="C674" s="138" t="s">
        <v>151</v>
      </c>
      <c r="E674" s="139" t="s">
        <v>275</v>
      </c>
      <c r="F674" s="139" t="s">
        <v>114</v>
      </c>
      <c r="G674" s="140" t="s">
        <v>426</v>
      </c>
      <c r="H674" s="140" t="s">
        <v>156</v>
      </c>
      <c r="I674" s="139" t="s">
        <v>115</v>
      </c>
      <c r="J674" s="166">
        <v>254649863</v>
      </c>
      <c r="K674" s="166">
        <v>200048768</v>
      </c>
      <c r="L674" s="166">
        <v>206538296.66</v>
      </c>
      <c r="M674" s="141">
        <v>254649863</v>
      </c>
      <c r="N674" s="142">
        <v>81.11</v>
      </c>
      <c r="O674" s="83" t="s">
        <v>6</v>
      </c>
      <c r="P674" s="3"/>
    </row>
    <row r="675" spans="1:16" ht="16.5" customHeight="1" x14ac:dyDescent="0.3">
      <c r="A675" s="3"/>
      <c r="B675" s="137" t="s">
        <v>119</v>
      </c>
      <c r="C675" s="138" t="s">
        <v>151</v>
      </c>
      <c r="E675" s="139" t="s">
        <v>275</v>
      </c>
      <c r="F675" s="139" t="s">
        <v>114</v>
      </c>
      <c r="G675" s="140" t="s">
        <v>427</v>
      </c>
      <c r="H675" s="140" t="s">
        <v>156</v>
      </c>
      <c r="I675" s="139" t="s">
        <v>115</v>
      </c>
      <c r="J675" s="166">
        <v>254649863</v>
      </c>
      <c r="K675" s="166">
        <v>200048768</v>
      </c>
      <c r="L675" s="166">
        <v>206538296.66</v>
      </c>
      <c r="M675" s="141">
        <v>254649863</v>
      </c>
      <c r="N675" s="142">
        <v>81.11</v>
      </c>
      <c r="O675" s="83" t="s">
        <v>6</v>
      </c>
      <c r="P675" s="3"/>
    </row>
    <row r="676" spans="1:16" ht="16.5" customHeight="1" x14ac:dyDescent="0.3">
      <c r="A676" s="3"/>
      <c r="B676" s="137" t="s">
        <v>119</v>
      </c>
      <c r="C676" s="138" t="s">
        <v>151</v>
      </c>
      <c r="E676" s="139" t="s">
        <v>275</v>
      </c>
      <c r="F676" s="139" t="s">
        <v>114</v>
      </c>
      <c r="G676" s="140" t="s">
        <v>428</v>
      </c>
      <c r="H676" s="140" t="s">
        <v>156</v>
      </c>
      <c r="I676" s="139" t="s">
        <v>115</v>
      </c>
      <c r="J676" s="166">
        <v>254649863</v>
      </c>
      <c r="K676" s="166">
        <v>200048768</v>
      </c>
      <c r="L676" s="166">
        <v>206538296.66</v>
      </c>
      <c r="M676" s="141">
        <v>254649863</v>
      </c>
      <c r="N676" s="142">
        <v>81.11</v>
      </c>
      <c r="O676" s="83" t="s">
        <v>6</v>
      </c>
      <c r="P676" s="3"/>
    </row>
    <row r="677" spans="1:16" ht="16.5" customHeight="1" x14ac:dyDescent="0.3">
      <c r="A677" s="3"/>
      <c r="B677" s="137" t="s">
        <v>119</v>
      </c>
      <c r="C677" s="138" t="s">
        <v>151</v>
      </c>
      <c r="E677" s="139" t="s">
        <v>275</v>
      </c>
      <c r="F677" s="139" t="s">
        <v>114</v>
      </c>
      <c r="G677" s="140" t="s">
        <v>429</v>
      </c>
      <c r="H677" s="140" t="s">
        <v>156</v>
      </c>
      <c r="I677" s="139" t="s">
        <v>115</v>
      </c>
      <c r="J677" s="166">
        <v>254649863</v>
      </c>
      <c r="K677" s="166">
        <v>200048768</v>
      </c>
      <c r="L677" s="166">
        <v>206538296.66</v>
      </c>
      <c r="M677" s="141">
        <v>254649863</v>
      </c>
      <c r="N677" s="142">
        <v>81.11</v>
      </c>
      <c r="O677" s="83" t="s">
        <v>6</v>
      </c>
      <c r="P677" s="3"/>
    </row>
    <row r="678" spans="1:16" ht="16.5" customHeight="1" x14ac:dyDescent="0.3">
      <c r="A678" s="3"/>
      <c r="B678" s="137" t="s">
        <v>119</v>
      </c>
      <c r="C678" s="138" t="s">
        <v>151</v>
      </c>
      <c r="E678" s="139" t="s">
        <v>275</v>
      </c>
      <c r="F678" s="139" t="s">
        <v>114</v>
      </c>
      <c r="G678" s="140" t="s">
        <v>430</v>
      </c>
      <c r="H678" s="140" t="s">
        <v>156</v>
      </c>
      <c r="I678" s="139" t="s">
        <v>115</v>
      </c>
      <c r="J678" s="166">
        <v>254649863</v>
      </c>
      <c r="K678" s="166">
        <v>200048768</v>
      </c>
      <c r="L678" s="166">
        <v>206538296.66</v>
      </c>
      <c r="M678" s="141">
        <v>254649863</v>
      </c>
      <c r="N678" s="142">
        <v>81.11</v>
      </c>
      <c r="O678" s="83" t="s">
        <v>6</v>
      </c>
      <c r="P678" s="3"/>
    </row>
    <row r="679" spans="1:16" ht="16.5" customHeight="1" x14ac:dyDescent="0.3">
      <c r="A679" s="3"/>
      <c r="B679" s="137" t="s">
        <v>119</v>
      </c>
      <c r="C679" s="138" t="s">
        <v>151</v>
      </c>
      <c r="E679" s="139" t="s">
        <v>275</v>
      </c>
      <c r="F679" s="139" t="s">
        <v>114</v>
      </c>
      <c r="G679" s="140" t="s">
        <v>431</v>
      </c>
      <c r="H679" s="140" t="s">
        <v>157</v>
      </c>
      <c r="I679" s="139" t="s">
        <v>115</v>
      </c>
      <c r="J679" s="166">
        <v>1270246575</v>
      </c>
      <c r="K679" s="166">
        <v>1000000000</v>
      </c>
      <c r="L679" s="166">
        <v>1005122409.86</v>
      </c>
      <c r="M679" s="141">
        <v>1270246575</v>
      </c>
      <c r="N679" s="142">
        <v>79.13</v>
      </c>
      <c r="O679" s="83" t="s">
        <v>6</v>
      </c>
      <c r="P679" s="3"/>
    </row>
    <row r="680" spans="1:16" ht="16.5" customHeight="1" x14ac:dyDescent="0.3">
      <c r="A680" s="3"/>
      <c r="B680" s="137" t="s">
        <v>119</v>
      </c>
      <c r="C680" s="138" t="s">
        <v>151</v>
      </c>
      <c r="E680" s="139" t="s">
        <v>275</v>
      </c>
      <c r="F680" s="139" t="s">
        <v>114</v>
      </c>
      <c r="G680" s="140" t="s">
        <v>432</v>
      </c>
      <c r="H680" s="140" t="s">
        <v>157</v>
      </c>
      <c r="I680" s="139" t="s">
        <v>115</v>
      </c>
      <c r="J680" s="166">
        <v>1270246575</v>
      </c>
      <c r="K680" s="166">
        <v>1000000000</v>
      </c>
      <c r="L680" s="166">
        <v>1005122409.86</v>
      </c>
      <c r="M680" s="141">
        <v>1270246575</v>
      </c>
      <c r="N680" s="142">
        <v>79.13</v>
      </c>
      <c r="O680" s="83" t="s">
        <v>6</v>
      </c>
      <c r="P680" s="3"/>
    </row>
    <row r="681" spans="1:16" ht="16.5" customHeight="1" x14ac:dyDescent="0.3">
      <c r="A681" s="3"/>
      <c r="B681" s="137" t="s">
        <v>119</v>
      </c>
      <c r="C681" s="138" t="s">
        <v>151</v>
      </c>
      <c r="E681" s="139" t="s">
        <v>275</v>
      </c>
      <c r="F681" s="139" t="s">
        <v>114</v>
      </c>
      <c r="G681" s="140" t="s">
        <v>433</v>
      </c>
      <c r="H681" s="140" t="s">
        <v>157</v>
      </c>
      <c r="I681" s="139" t="s">
        <v>115</v>
      </c>
      <c r="J681" s="166">
        <v>1270246575</v>
      </c>
      <c r="K681" s="166">
        <v>1000000000</v>
      </c>
      <c r="L681" s="166">
        <v>1005122409.86</v>
      </c>
      <c r="M681" s="141">
        <v>1270246575</v>
      </c>
      <c r="N681" s="142">
        <v>79.13</v>
      </c>
      <c r="O681" s="83" t="s">
        <v>6</v>
      </c>
      <c r="P681" s="3"/>
    </row>
    <row r="682" spans="1:16" ht="16.5" customHeight="1" x14ac:dyDescent="0.3">
      <c r="A682" s="3"/>
      <c r="B682" s="137" t="s">
        <v>119</v>
      </c>
      <c r="C682" s="138" t="s">
        <v>151</v>
      </c>
      <c r="E682" s="139" t="s">
        <v>275</v>
      </c>
      <c r="F682" s="139" t="s">
        <v>114</v>
      </c>
      <c r="G682" s="140" t="s">
        <v>434</v>
      </c>
      <c r="H682" s="140" t="s">
        <v>157</v>
      </c>
      <c r="I682" s="139" t="s">
        <v>115</v>
      </c>
      <c r="J682" s="166">
        <v>1270246575</v>
      </c>
      <c r="K682" s="166">
        <v>1000000000</v>
      </c>
      <c r="L682" s="166">
        <v>1005122409.86</v>
      </c>
      <c r="M682" s="141">
        <v>1270246575</v>
      </c>
      <c r="N682" s="142">
        <v>79.13</v>
      </c>
      <c r="O682" s="83" t="s">
        <v>6</v>
      </c>
      <c r="P682" s="3"/>
    </row>
    <row r="683" spans="1:16" ht="16.5" customHeight="1" x14ac:dyDescent="0.3">
      <c r="A683" s="3"/>
      <c r="B683" s="137" t="s">
        <v>119</v>
      </c>
      <c r="C683" s="138" t="s">
        <v>151</v>
      </c>
      <c r="E683" s="139" t="s">
        <v>275</v>
      </c>
      <c r="F683" s="139" t="s">
        <v>114</v>
      </c>
      <c r="G683" s="140" t="s">
        <v>435</v>
      </c>
      <c r="H683" s="140" t="s">
        <v>157</v>
      </c>
      <c r="I683" s="139" t="s">
        <v>115</v>
      </c>
      <c r="J683" s="166">
        <v>1270246575</v>
      </c>
      <c r="K683" s="166">
        <v>1000000000</v>
      </c>
      <c r="L683" s="166">
        <v>1005122409.86</v>
      </c>
      <c r="M683" s="141">
        <v>1270246575</v>
      </c>
      <c r="N683" s="142">
        <v>79.13</v>
      </c>
      <c r="O683" s="83" t="s">
        <v>6</v>
      </c>
      <c r="P683" s="3"/>
    </row>
    <row r="684" spans="1:16" ht="16.5" customHeight="1" x14ac:dyDescent="0.3">
      <c r="A684" s="3"/>
      <c r="B684" s="137" t="s">
        <v>119</v>
      </c>
      <c r="C684" s="138" t="s">
        <v>151</v>
      </c>
      <c r="E684" s="139" t="s">
        <v>275</v>
      </c>
      <c r="F684" s="139" t="s">
        <v>114</v>
      </c>
      <c r="G684" s="140" t="s">
        <v>436</v>
      </c>
      <c r="H684" s="140" t="s">
        <v>142</v>
      </c>
      <c r="I684" s="139" t="s">
        <v>115</v>
      </c>
      <c r="J684" s="166">
        <v>1356000000</v>
      </c>
      <c r="K684" s="166">
        <v>1000000001</v>
      </c>
      <c r="L684" s="166">
        <v>1004842538.08</v>
      </c>
      <c r="M684" s="141">
        <v>1356000000</v>
      </c>
      <c r="N684" s="142">
        <v>74.099999999999994</v>
      </c>
      <c r="O684" s="83" t="s">
        <v>6</v>
      </c>
      <c r="P684" s="3"/>
    </row>
    <row r="685" spans="1:16" ht="16.5" customHeight="1" x14ac:dyDescent="0.3">
      <c r="A685" s="3"/>
      <c r="B685" s="137" t="s">
        <v>119</v>
      </c>
      <c r="C685" s="138" t="s">
        <v>151</v>
      </c>
      <c r="E685" s="139" t="s">
        <v>275</v>
      </c>
      <c r="F685" s="139" t="s">
        <v>114</v>
      </c>
      <c r="G685" s="140" t="s">
        <v>437</v>
      </c>
      <c r="H685" s="140" t="s">
        <v>142</v>
      </c>
      <c r="I685" s="139" t="s">
        <v>115</v>
      </c>
      <c r="J685" s="166">
        <v>1356000000</v>
      </c>
      <c r="K685" s="166">
        <v>1000000001</v>
      </c>
      <c r="L685" s="166">
        <v>1004842538.08</v>
      </c>
      <c r="M685" s="141">
        <v>1356000000</v>
      </c>
      <c r="N685" s="142">
        <v>74.099999999999994</v>
      </c>
      <c r="O685" s="83" t="s">
        <v>6</v>
      </c>
      <c r="P685" s="3"/>
    </row>
    <row r="686" spans="1:16" ht="16.5" customHeight="1" x14ac:dyDescent="0.3">
      <c r="A686" s="3"/>
      <c r="B686" s="137" t="s">
        <v>119</v>
      </c>
      <c r="C686" s="138" t="s">
        <v>151</v>
      </c>
      <c r="E686" s="139" t="s">
        <v>275</v>
      </c>
      <c r="F686" s="139" t="s">
        <v>114</v>
      </c>
      <c r="G686" s="140" t="s">
        <v>438</v>
      </c>
      <c r="H686" s="140" t="s">
        <v>142</v>
      </c>
      <c r="I686" s="139" t="s">
        <v>115</v>
      </c>
      <c r="J686" s="166">
        <v>1356000000</v>
      </c>
      <c r="K686" s="166">
        <v>1000000001</v>
      </c>
      <c r="L686" s="166">
        <v>1004842538.08</v>
      </c>
      <c r="M686" s="141">
        <v>1356000000</v>
      </c>
      <c r="N686" s="142">
        <v>74.099999999999994</v>
      </c>
      <c r="O686" s="83" t="s">
        <v>6</v>
      </c>
      <c r="P686" s="3"/>
    </row>
    <row r="687" spans="1:16" ht="16.5" customHeight="1" x14ac:dyDescent="0.3">
      <c r="A687" s="3"/>
      <c r="B687" s="137" t="s">
        <v>119</v>
      </c>
      <c r="C687" s="138" t="s">
        <v>151</v>
      </c>
      <c r="E687" s="139" t="s">
        <v>275</v>
      </c>
      <c r="F687" s="139" t="s">
        <v>114</v>
      </c>
      <c r="G687" s="140" t="s">
        <v>439</v>
      </c>
      <c r="H687" s="140" t="s">
        <v>142</v>
      </c>
      <c r="I687" s="139" t="s">
        <v>115</v>
      </c>
      <c r="J687" s="166">
        <v>1356000000</v>
      </c>
      <c r="K687" s="166">
        <v>1000000001</v>
      </c>
      <c r="L687" s="166">
        <v>1004842538.08</v>
      </c>
      <c r="M687" s="141">
        <v>1356000000</v>
      </c>
      <c r="N687" s="142">
        <v>74.099999999999994</v>
      </c>
      <c r="O687" s="83" t="s">
        <v>6</v>
      </c>
      <c r="P687" s="3"/>
    </row>
    <row r="688" spans="1:16" ht="16.5" customHeight="1" x14ac:dyDescent="0.3">
      <c r="A688" s="3"/>
      <c r="B688" s="137" t="s">
        <v>119</v>
      </c>
      <c r="C688" s="138" t="s">
        <v>151</v>
      </c>
      <c r="E688" s="139" t="s">
        <v>275</v>
      </c>
      <c r="F688" s="139" t="s">
        <v>114</v>
      </c>
      <c r="G688" s="140" t="s">
        <v>440</v>
      </c>
      <c r="H688" s="140" t="s">
        <v>142</v>
      </c>
      <c r="I688" s="139" t="s">
        <v>115</v>
      </c>
      <c r="J688" s="166">
        <v>1356000000</v>
      </c>
      <c r="K688" s="166">
        <v>1000000001</v>
      </c>
      <c r="L688" s="166">
        <v>1004842538.08</v>
      </c>
      <c r="M688" s="141">
        <v>1356000000</v>
      </c>
      <c r="N688" s="142">
        <v>74.099999999999994</v>
      </c>
      <c r="O688" s="83" t="s">
        <v>6</v>
      </c>
      <c r="P688" s="3"/>
    </row>
    <row r="689" spans="1:16" ht="16.5" customHeight="1" x14ac:dyDescent="0.3">
      <c r="A689" s="3"/>
      <c r="B689" s="137" t="s">
        <v>119</v>
      </c>
      <c r="C689" s="138" t="s">
        <v>151</v>
      </c>
      <c r="E689" s="139" t="s">
        <v>275</v>
      </c>
      <c r="F689" s="139" t="s">
        <v>114</v>
      </c>
      <c r="G689" s="140" t="s">
        <v>441</v>
      </c>
      <c r="H689" s="140" t="s">
        <v>142</v>
      </c>
      <c r="I689" s="139" t="s">
        <v>115</v>
      </c>
      <c r="J689" s="166">
        <v>1356000000</v>
      </c>
      <c r="K689" s="166">
        <v>1000000001</v>
      </c>
      <c r="L689" s="166">
        <v>1004842538.08</v>
      </c>
      <c r="M689" s="141">
        <v>1356000000</v>
      </c>
      <c r="N689" s="142">
        <v>74.099999999999994</v>
      </c>
      <c r="O689" s="83" t="s">
        <v>6</v>
      </c>
      <c r="P689" s="3"/>
    </row>
    <row r="690" spans="1:16" ht="16.5" customHeight="1" x14ac:dyDescent="0.3">
      <c r="A690" s="3"/>
      <c r="B690" s="137" t="s">
        <v>119</v>
      </c>
      <c r="C690" s="138" t="s">
        <v>151</v>
      </c>
      <c r="E690" s="139" t="s">
        <v>275</v>
      </c>
      <c r="F690" s="139" t="s">
        <v>114</v>
      </c>
      <c r="G690" s="140" t="s">
        <v>442</v>
      </c>
      <c r="H690" s="140" t="s">
        <v>142</v>
      </c>
      <c r="I690" s="139" t="s">
        <v>115</v>
      </c>
      <c r="J690" s="166">
        <v>1356000000</v>
      </c>
      <c r="K690" s="166">
        <v>1000000001</v>
      </c>
      <c r="L690" s="166">
        <v>1004842538.08</v>
      </c>
      <c r="M690" s="141">
        <v>1356000000</v>
      </c>
      <c r="N690" s="142">
        <v>74.099999999999994</v>
      </c>
      <c r="O690" s="83" t="s">
        <v>6</v>
      </c>
      <c r="P690" s="3"/>
    </row>
    <row r="691" spans="1:16" ht="16.5" customHeight="1" x14ac:dyDescent="0.3">
      <c r="A691" s="3"/>
      <c r="B691" s="137" t="s">
        <v>119</v>
      </c>
      <c r="C691" s="138" t="s">
        <v>151</v>
      </c>
      <c r="E691" s="139" t="s">
        <v>275</v>
      </c>
      <c r="F691" s="139" t="s">
        <v>114</v>
      </c>
      <c r="G691" s="140" t="s">
        <v>443</v>
      </c>
      <c r="H691" s="140" t="s">
        <v>142</v>
      </c>
      <c r="I691" s="139" t="s">
        <v>115</v>
      </c>
      <c r="J691" s="166">
        <v>1356000000</v>
      </c>
      <c r="K691" s="166">
        <v>1000000001</v>
      </c>
      <c r="L691" s="166">
        <v>1004842538.08</v>
      </c>
      <c r="M691" s="141">
        <v>1356000000</v>
      </c>
      <c r="N691" s="142">
        <v>74.099999999999994</v>
      </c>
      <c r="O691" s="83" t="s">
        <v>6</v>
      </c>
      <c r="P691" s="3"/>
    </row>
    <row r="692" spans="1:16" ht="16.5" customHeight="1" x14ac:dyDescent="0.3">
      <c r="A692" s="3"/>
      <c r="B692" s="137" t="s">
        <v>119</v>
      </c>
      <c r="C692" s="138" t="s">
        <v>151</v>
      </c>
      <c r="E692" s="139" t="s">
        <v>275</v>
      </c>
      <c r="F692" s="139" t="s">
        <v>114</v>
      </c>
      <c r="G692" s="140" t="s">
        <v>444</v>
      </c>
      <c r="H692" s="140" t="s">
        <v>142</v>
      </c>
      <c r="I692" s="139" t="s">
        <v>115</v>
      </c>
      <c r="J692" s="166">
        <v>1356000000</v>
      </c>
      <c r="K692" s="166">
        <v>1000000001</v>
      </c>
      <c r="L692" s="166">
        <v>1004842538.08</v>
      </c>
      <c r="M692" s="141">
        <v>1356000000</v>
      </c>
      <c r="N692" s="142">
        <v>74.099999999999994</v>
      </c>
      <c r="O692" s="83" t="s">
        <v>6</v>
      </c>
      <c r="P692" s="3"/>
    </row>
    <row r="693" spans="1:16" ht="16.5" customHeight="1" x14ac:dyDescent="0.3">
      <c r="A693" s="3"/>
      <c r="B693" s="137" t="s">
        <v>119</v>
      </c>
      <c r="C693" s="138" t="s">
        <v>151</v>
      </c>
      <c r="E693" s="139" t="s">
        <v>275</v>
      </c>
      <c r="F693" s="139" t="s">
        <v>114</v>
      </c>
      <c r="G693" s="140" t="s">
        <v>445</v>
      </c>
      <c r="H693" s="140" t="s">
        <v>142</v>
      </c>
      <c r="I693" s="139" t="s">
        <v>115</v>
      </c>
      <c r="J693" s="166">
        <v>1356000000</v>
      </c>
      <c r="K693" s="166">
        <v>1000000001</v>
      </c>
      <c r="L693" s="166">
        <v>1004842538.08</v>
      </c>
      <c r="M693" s="141">
        <v>1356000000</v>
      </c>
      <c r="N693" s="142">
        <v>74.099999999999994</v>
      </c>
      <c r="O693" s="83" t="s">
        <v>6</v>
      </c>
      <c r="P693" s="3"/>
    </row>
    <row r="694" spans="1:16" ht="16.5" customHeight="1" x14ac:dyDescent="0.3">
      <c r="A694" s="3"/>
      <c r="B694" s="137" t="s">
        <v>113</v>
      </c>
      <c r="C694" s="138" t="s">
        <v>151</v>
      </c>
      <c r="E694" s="139" t="s">
        <v>275</v>
      </c>
      <c r="F694" s="139" t="s">
        <v>114</v>
      </c>
      <c r="G694" s="140" t="s">
        <v>446</v>
      </c>
      <c r="H694" s="140" t="s">
        <v>153</v>
      </c>
      <c r="I694" s="139" t="s">
        <v>115</v>
      </c>
      <c r="J694" s="166">
        <v>921280479</v>
      </c>
      <c r="K694" s="166">
        <v>786098735</v>
      </c>
      <c r="L694" s="166">
        <v>760352056.38999999</v>
      </c>
      <c r="M694" s="141">
        <v>921280479</v>
      </c>
      <c r="N694" s="142">
        <v>82.53</v>
      </c>
      <c r="O694" s="83" t="s">
        <v>6</v>
      </c>
      <c r="P694" s="3"/>
    </row>
    <row r="695" spans="1:16" ht="16.5" customHeight="1" x14ac:dyDescent="0.3">
      <c r="A695" s="3"/>
      <c r="B695" s="137" t="s">
        <v>119</v>
      </c>
      <c r="C695" s="138" t="s">
        <v>151</v>
      </c>
      <c r="E695" s="139" t="s">
        <v>275</v>
      </c>
      <c r="F695" s="139" t="s">
        <v>114</v>
      </c>
      <c r="G695" s="140" t="s">
        <v>447</v>
      </c>
      <c r="H695" s="140" t="s">
        <v>158</v>
      </c>
      <c r="I695" s="139" t="s">
        <v>115</v>
      </c>
      <c r="J695" s="166">
        <v>187245206</v>
      </c>
      <c r="K695" s="166">
        <v>151923471</v>
      </c>
      <c r="L695" s="166">
        <v>150009167.56999999</v>
      </c>
      <c r="M695" s="141">
        <v>187245206</v>
      </c>
      <c r="N695" s="142">
        <v>80.11</v>
      </c>
      <c r="O695" s="83" t="s">
        <v>6</v>
      </c>
      <c r="P695" s="3"/>
    </row>
    <row r="696" spans="1:16" ht="16.5" customHeight="1" x14ac:dyDescent="0.3">
      <c r="A696" s="3"/>
      <c r="B696" s="137" t="s">
        <v>113</v>
      </c>
      <c r="C696" s="138" t="s">
        <v>151</v>
      </c>
      <c r="E696" s="139" t="s">
        <v>275</v>
      </c>
      <c r="F696" s="139" t="s">
        <v>114</v>
      </c>
      <c r="G696" s="140" t="s">
        <v>448</v>
      </c>
      <c r="H696" s="140" t="s">
        <v>153</v>
      </c>
      <c r="I696" s="139" t="s">
        <v>115</v>
      </c>
      <c r="J696" s="166">
        <v>1183000001</v>
      </c>
      <c r="K696" s="166">
        <v>1011607533</v>
      </c>
      <c r="L696" s="166">
        <v>1015125221.63</v>
      </c>
      <c r="M696" s="141">
        <v>1183000001</v>
      </c>
      <c r="N696" s="142">
        <v>85.81</v>
      </c>
      <c r="O696" s="83" t="s">
        <v>6</v>
      </c>
      <c r="P696" s="3"/>
    </row>
    <row r="697" spans="1:16" ht="16.5" customHeight="1" x14ac:dyDescent="0.3">
      <c r="A697" s="3"/>
      <c r="B697" s="137" t="s">
        <v>159</v>
      </c>
      <c r="C697" s="138" t="s">
        <v>160</v>
      </c>
      <c r="E697" s="139" t="s">
        <v>275</v>
      </c>
      <c r="F697" s="139" t="s">
        <v>114</v>
      </c>
      <c r="G697" s="140" t="s">
        <v>449</v>
      </c>
      <c r="H697" s="140" t="s">
        <v>161</v>
      </c>
      <c r="I697" s="139" t="s">
        <v>115</v>
      </c>
      <c r="J697" s="166">
        <v>8315890410</v>
      </c>
      <c r="K697" s="166">
        <v>5000000000</v>
      </c>
      <c r="L697" s="166">
        <v>5198371569.3299999</v>
      </c>
      <c r="M697" s="141">
        <v>8315890410</v>
      </c>
      <c r="N697" s="142">
        <v>62.51</v>
      </c>
      <c r="O697" s="83" t="s">
        <v>6</v>
      </c>
      <c r="P697" s="3"/>
    </row>
    <row r="698" spans="1:16" ht="16.5" customHeight="1" x14ac:dyDescent="0.3">
      <c r="A698" s="3"/>
      <c r="B698" s="137" t="s">
        <v>159</v>
      </c>
      <c r="C698" s="138" t="s">
        <v>160</v>
      </c>
      <c r="E698" s="139" t="s">
        <v>275</v>
      </c>
      <c r="F698" s="139" t="s">
        <v>114</v>
      </c>
      <c r="G698" s="140" t="s">
        <v>450</v>
      </c>
      <c r="H698" s="140" t="s">
        <v>161</v>
      </c>
      <c r="I698" s="139" t="s">
        <v>115</v>
      </c>
      <c r="J698" s="166">
        <v>2710980278</v>
      </c>
      <c r="K698" s="166">
        <v>1659697259</v>
      </c>
      <c r="L698" s="166">
        <v>1694953101.48</v>
      </c>
      <c r="M698" s="141">
        <v>2710980278</v>
      </c>
      <c r="N698" s="142">
        <v>62.52</v>
      </c>
      <c r="O698" s="83" t="s">
        <v>6</v>
      </c>
      <c r="P698" s="3"/>
    </row>
    <row r="699" spans="1:16" ht="16.5" customHeight="1" x14ac:dyDescent="0.3">
      <c r="A699" s="3"/>
      <c r="B699" s="137" t="s">
        <v>159</v>
      </c>
      <c r="C699" s="138" t="s">
        <v>160</v>
      </c>
      <c r="E699" s="139" t="s">
        <v>275</v>
      </c>
      <c r="F699" s="139" t="s">
        <v>114</v>
      </c>
      <c r="G699" s="140" t="s">
        <v>451</v>
      </c>
      <c r="H699" s="140" t="s">
        <v>162</v>
      </c>
      <c r="I699" s="139" t="s">
        <v>115</v>
      </c>
      <c r="J699" s="166">
        <v>4616383560</v>
      </c>
      <c r="K699" s="166">
        <v>3415726026</v>
      </c>
      <c r="L699" s="166">
        <v>3395158994.9499998</v>
      </c>
      <c r="M699" s="141">
        <v>4616383560</v>
      </c>
      <c r="N699" s="142">
        <v>73.55</v>
      </c>
      <c r="O699" s="83" t="s">
        <v>6</v>
      </c>
      <c r="P699" s="3"/>
    </row>
    <row r="700" spans="1:16" ht="16.5" customHeight="1" x14ac:dyDescent="0.3">
      <c r="A700" s="3"/>
      <c r="B700" s="137" t="s">
        <v>159</v>
      </c>
      <c r="C700" s="138" t="s">
        <v>160</v>
      </c>
      <c r="E700" s="139" t="s">
        <v>275</v>
      </c>
      <c r="F700" s="139" t="s">
        <v>114</v>
      </c>
      <c r="G700" s="140" t="s">
        <v>452</v>
      </c>
      <c r="H700" s="140" t="s">
        <v>163</v>
      </c>
      <c r="I700" s="139" t="s">
        <v>115</v>
      </c>
      <c r="J700" s="166">
        <v>3755780819</v>
      </c>
      <c r="K700" s="166">
        <v>2004821915</v>
      </c>
      <c r="L700" s="166">
        <v>2002433613.5799999</v>
      </c>
      <c r="M700" s="141">
        <v>3755780819</v>
      </c>
      <c r="N700" s="142">
        <v>53.32</v>
      </c>
      <c r="O700" s="83" t="s">
        <v>6</v>
      </c>
      <c r="P700" s="3"/>
    </row>
    <row r="701" spans="1:16" ht="16.5" customHeight="1" x14ac:dyDescent="0.3">
      <c r="A701" s="3"/>
      <c r="B701" s="137" t="s">
        <v>159</v>
      </c>
      <c r="C701" s="138" t="s">
        <v>160</v>
      </c>
      <c r="E701" s="139" t="s">
        <v>275</v>
      </c>
      <c r="F701" s="139" t="s">
        <v>114</v>
      </c>
      <c r="G701" s="140" t="s">
        <v>453</v>
      </c>
      <c r="H701" s="140" t="s">
        <v>163</v>
      </c>
      <c r="I701" s="139" t="s">
        <v>115</v>
      </c>
      <c r="J701" s="166">
        <v>3755780819</v>
      </c>
      <c r="K701" s="166">
        <v>2013260275</v>
      </c>
      <c r="L701" s="166">
        <v>2002502386.22</v>
      </c>
      <c r="M701" s="141">
        <v>3755780819</v>
      </c>
      <c r="N701" s="142">
        <v>53.32</v>
      </c>
      <c r="O701" s="83" t="s">
        <v>6</v>
      </c>
      <c r="P701" s="3"/>
    </row>
    <row r="702" spans="1:16" ht="16.5" customHeight="1" x14ac:dyDescent="0.3">
      <c r="A702" s="3"/>
      <c r="B702" s="137" t="s">
        <v>159</v>
      </c>
      <c r="C702" s="138" t="s">
        <v>160</v>
      </c>
      <c r="E702" s="139" t="s">
        <v>275</v>
      </c>
      <c r="F702" s="139" t="s">
        <v>114</v>
      </c>
      <c r="G702" s="140" t="s">
        <v>454</v>
      </c>
      <c r="H702" s="140" t="s">
        <v>164</v>
      </c>
      <c r="I702" s="139" t="s">
        <v>115</v>
      </c>
      <c r="J702" s="166">
        <v>10188493148</v>
      </c>
      <c r="K702" s="166">
        <v>6036164383</v>
      </c>
      <c r="L702" s="166">
        <v>6101814549.75</v>
      </c>
      <c r="M702" s="141">
        <v>10188493148</v>
      </c>
      <c r="N702" s="142">
        <v>59.89</v>
      </c>
      <c r="O702" s="83" t="s">
        <v>6</v>
      </c>
      <c r="P702" s="3"/>
    </row>
    <row r="703" spans="1:16" ht="16.5" customHeight="1" x14ac:dyDescent="0.3">
      <c r="A703" s="3"/>
      <c r="B703" s="137" t="s">
        <v>159</v>
      </c>
      <c r="C703" s="138" t="s">
        <v>160</v>
      </c>
      <c r="E703" s="139" t="s">
        <v>275</v>
      </c>
      <c r="F703" s="139" t="s">
        <v>114</v>
      </c>
      <c r="G703" s="140" t="s">
        <v>455</v>
      </c>
      <c r="H703" s="140" t="s">
        <v>164</v>
      </c>
      <c r="I703" s="139" t="s">
        <v>115</v>
      </c>
      <c r="J703" s="166">
        <v>849041084</v>
      </c>
      <c r="K703" s="166">
        <v>507123288</v>
      </c>
      <c r="L703" s="166">
        <v>508493226.97000003</v>
      </c>
      <c r="M703" s="141">
        <v>849041084</v>
      </c>
      <c r="N703" s="142">
        <v>59.89</v>
      </c>
      <c r="O703" s="83" t="s">
        <v>6</v>
      </c>
      <c r="P703" s="3"/>
    </row>
    <row r="704" spans="1:16" ht="16.5" customHeight="1" x14ac:dyDescent="0.3">
      <c r="A704" s="3"/>
      <c r="B704" s="137" t="s">
        <v>119</v>
      </c>
      <c r="C704" s="138" t="s">
        <v>160</v>
      </c>
      <c r="E704" s="139" t="s">
        <v>275</v>
      </c>
      <c r="F704" s="139" t="s">
        <v>114</v>
      </c>
      <c r="G704" s="140" t="s">
        <v>456</v>
      </c>
      <c r="H704" s="140" t="s">
        <v>165</v>
      </c>
      <c r="I704" s="139" t="s">
        <v>115</v>
      </c>
      <c r="J704" s="166">
        <v>193830136</v>
      </c>
      <c r="K704" s="166">
        <v>163084736</v>
      </c>
      <c r="L704" s="166">
        <v>163686470.5</v>
      </c>
      <c r="M704" s="141">
        <v>193830136</v>
      </c>
      <c r="N704" s="142">
        <v>84.45</v>
      </c>
      <c r="O704" s="83" t="s">
        <v>6</v>
      </c>
      <c r="P704" s="3"/>
    </row>
    <row r="705" spans="1:16" ht="16.5" customHeight="1" x14ac:dyDescent="0.3">
      <c r="A705" s="3"/>
      <c r="B705" s="137" t="s">
        <v>159</v>
      </c>
      <c r="C705" s="138" t="s">
        <v>160</v>
      </c>
      <c r="E705" s="139" t="s">
        <v>275</v>
      </c>
      <c r="F705" s="139" t="s">
        <v>114</v>
      </c>
      <c r="G705" s="140" t="s">
        <v>457</v>
      </c>
      <c r="H705" s="140" t="s">
        <v>166</v>
      </c>
      <c r="I705" s="139" t="s">
        <v>115</v>
      </c>
      <c r="J705" s="166">
        <v>24424109576</v>
      </c>
      <c r="K705" s="166">
        <v>15000000001</v>
      </c>
      <c r="L705" s="166">
        <v>15021962533.209999</v>
      </c>
      <c r="M705" s="141">
        <v>24424109576</v>
      </c>
      <c r="N705" s="142">
        <v>61.5</v>
      </c>
      <c r="O705" s="83" t="s">
        <v>6</v>
      </c>
      <c r="P705" s="3"/>
    </row>
    <row r="706" spans="1:16" ht="16.5" customHeight="1" x14ac:dyDescent="0.3">
      <c r="A706" s="3"/>
      <c r="B706" s="137" t="s">
        <v>159</v>
      </c>
      <c r="C706" s="138" t="s">
        <v>160</v>
      </c>
      <c r="E706" s="139" t="s">
        <v>275</v>
      </c>
      <c r="F706" s="139" t="s">
        <v>114</v>
      </c>
      <c r="G706" s="140" t="s">
        <v>458</v>
      </c>
      <c r="H706" s="140" t="s">
        <v>167</v>
      </c>
      <c r="I706" s="139" t="s">
        <v>115</v>
      </c>
      <c r="J706" s="166">
        <v>24331616448</v>
      </c>
      <c r="K706" s="166">
        <v>13999999997</v>
      </c>
      <c r="L706" s="166">
        <v>14021061750.27</v>
      </c>
      <c r="M706" s="141">
        <v>24331616448</v>
      </c>
      <c r="N706" s="142">
        <v>57.62</v>
      </c>
      <c r="O706" s="83" t="s">
        <v>6</v>
      </c>
      <c r="P706" s="3"/>
    </row>
    <row r="707" spans="1:16" ht="16.5" customHeight="1" x14ac:dyDescent="0.3">
      <c r="A707" s="3"/>
      <c r="B707" s="137" t="s">
        <v>119</v>
      </c>
      <c r="C707" s="138" t="s">
        <v>160</v>
      </c>
      <c r="E707" s="139" t="s">
        <v>275</v>
      </c>
      <c r="F707" s="139" t="s">
        <v>114</v>
      </c>
      <c r="G707" s="140" t="s">
        <v>459</v>
      </c>
      <c r="H707" s="140" t="s">
        <v>460</v>
      </c>
      <c r="I707" s="139" t="s">
        <v>115</v>
      </c>
      <c r="J707" s="166">
        <v>109529316</v>
      </c>
      <c r="K707" s="166">
        <v>100029510</v>
      </c>
      <c r="L707" s="166">
        <v>102050101.40000001</v>
      </c>
      <c r="M707" s="141">
        <v>109529316</v>
      </c>
      <c r="N707" s="142">
        <v>93.17</v>
      </c>
      <c r="O707" s="83" t="s">
        <v>6</v>
      </c>
      <c r="P707" s="3"/>
    </row>
    <row r="708" spans="1:16" ht="16.5" customHeight="1" x14ac:dyDescent="0.3">
      <c r="A708" s="3"/>
      <c r="B708" s="137" t="s">
        <v>119</v>
      </c>
      <c r="C708" s="138" t="s">
        <v>160</v>
      </c>
      <c r="E708" s="139" t="s">
        <v>275</v>
      </c>
      <c r="F708" s="139" t="s">
        <v>114</v>
      </c>
      <c r="G708" s="140" t="s">
        <v>461</v>
      </c>
      <c r="H708" s="140" t="s">
        <v>460</v>
      </c>
      <c r="I708" s="139" t="s">
        <v>115</v>
      </c>
      <c r="J708" s="166">
        <v>109529316</v>
      </c>
      <c r="K708" s="166">
        <v>100029510</v>
      </c>
      <c r="L708" s="166">
        <v>102050101.40000001</v>
      </c>
      <c r="M708" s="141">
        <v>109529316</v>
      </c>
      <c r="N708" s="142">
        <v>93.17</v>
      </c>
      <c r="O708" s="83" t="s">
        <v>6</v>
      </c>
      <c r="P708" s="3"/>
    </row>
    <row r="709" spans="1:16" ht="16.5" customHeight="1" x14ac:dyDescent="0.3">
      <c r="A709" s="3"/>
      <c r="B709" s="137" t="s">
        <v>119</v>
      </c>
      <c r="C709" s="138" t="s">
        <v>160</v>
      </c>
      <c r="E709" s="139" t="s">
        <v>275</v>
      </c>
      <c r="F709" s="139" t="s">
        <v>114</v>
      </c>
      <c r="G709" s="140" t="s">
        <v>462</v>
      </c>
      <c r="H709" s="140" t="s">
        <v>460</v>
      </c>
      <c r="I709" s="139" t="s">
        <v>115</v>
      </c>
      <c r="J709" s="166">
        <v>109529316</v>
      </c>
      <c r="K709" s="166">
        <v>100029510</v>
      </c>
      <c r="L709" s="166">
        <v>102050101.40000001</v>
      </c>
      <c r="M709" s="141">
        <v>109529316</v>
      </c>
      <c r="N709" s="142">
        <v>93.17</v>
      </c>
      <c r="O709" s="83" t="s">
        <v>6</v>
      </c>
      <c r="P709" s="3"/>
    </row>
    <row r="710" spans="1:16" ht="16.5" customHeight="1" x14ac:dyDescent="0.3">
      <c r="A710" s="3"/>
      <c r="B710" s="137" t="s">
        <v>119</v>
      </c>
      <c r="C710" s="138" t="s">
        <v>160</v>
      </c>
      <c r="E710" s="139" t="s">
        <v>275</v>
      </c>
      <c r="F710" s="139" t="s">
        <v>114</v>
      </c>
      <c r="G710" s="140" t="s">
        <v>463</v>
      </c>
      <c r="H710" s="140" t="s">
        <v>464</v>
      </c>
      <c r="I710" s="139" t="s">
        <v>115</v>
      </c>
      <c r="J710" s="166">
        <v>1256500000</v>
      </c>
      <c r="K710" s="166">
        <v>1000000000</v>
      </c>
      <c r="L710" s="166">
        <v>1013409572.75</v>
      </c>
      <c r="M710" s="141">
        <v>1256500000</v>
      </c>
      <c r="N710" s="142">
        <v>80.650000000000006</v>
      </c>
      <c r="O710" s="83" t="s">
        <v>6</v>
      </c>
      <c r="P710" s="3"/>
    </row>
    <row r="711" spans="1:16" ht="16.5" customHeight="1" x14ac:dyDescent="0.3">
      <c r="A711" s="3"/>
      <c r="B711" s="137" t="s">
        <v>119</v>
      </c>
      <c r="C711" s="138" t="s">
        <v>160</v>
      </c>
      <c r="E711" s="139" t="s">
        <v>275</v>
      </c>
      <c r="F711" s="139" t="s">
        <v>114</v>
      </c>
      <c r="G711" s="140" t="s">
        <v>465</v>
      </c>
      <c r="H711" s="140" t="s">
        <v>464</v>
      </c>
      <c r="I711" s="139" t="s">
        <v>115</v>
      </c>
      <c r="J711" s="166">
        <v>1256500000</v>
      </c>
      <c r="K711" s="166">
        <v>1000000000</v>
      </c>
      <c r="L711" s="166">
        <v>1013409572.75</v>
      </c>
      <c r="M711" s="141">
        <v>1256500000</v>
      </c>
      <c r="N711" s="142">
        <v>80.650000000000006</v>
      </c>
      <c r="O711" s="83" t="s">
        <v>6</v>
      </c>
      <c r="P711" s="3"/>
    </row>
    <row r="712" spans="1:16" ht="16.5" customHeight="1" x14ac:dyDescent="0.3">
      <c r="A712" s="3"/>
      <c r="B712" s="137" t="s">
        <v>119</v>
      </c>
      <c r="C712" s="138" t="s">
        <v>160</v>
      </c>
      <c r="E712" s="139" t="s">
        <v>275</v>
      </c>
      <c r="F712" s="139" t="s">
        <v>114</v>
      </c>
      <c r="G712" s="140" t="s">
        <v>466</v>
      </c>
      <c r="H712" s="140" t="s">
        <v>464</v>
      </c>
      <c r="I712" s="139" t="s">
        <v>115</v>
      </c>
      <c r="J712" s="166">
        <v>1256500000</v>
      </c>
      <c r="K712" s="166">
        <v>1000000000</v>
      </c>
      <c r="L712" s="166">
        <v>1013409572.75</v>
      </c>
      <c r="M712" s="141">
        <v>1256500000</v>
      </c>
      <c r="N712" s="142">
        <v>80.650000000000006</v>
      </c>
      <c r="O712" s="83" t="s">
        <v>6</v>
      </c>
      <c r="P712" s="3"/>
    </row>
    <row r="713" spans="1:16" ht="16.5" customHeight="1" x14ac:dyDescent="0.3">
      <c r="A713" s="3"/>
      <c r="B713" s="137" t="s">
        <v>119</v>
      </c>
      <c r="C713" s="138" t="s">
        <v>160</v>
      </c>
      <c r="E713" s="139" t="s">
        <v>275</v>
      </c>
      <c r="F713" s="139" t="s">
        <v>114</v>
      </c>
      <c r="G713" s="140" t="s">
        <v>467</v>
      </c>
      <c r="H713" s="140" t="s">
        <v>464</v>
      </c>
      <c r="I713" s="139" t="s">
        <v>115</v>
      </c>
      <c r="J713" s="166">
        <v>1256500000</v>
      </c>
      <c r="K713" s="166">
        <v>1000000000</v>
      </c>
      <c r="L713" s="166">
        <v>1013409572.75</v>
      </c>
      <c r="M713" s="141">
        <v>1256500000</v>
      </c>
      <c r="N713" s="142">
        <v>80.650000000000006</v>
      </c>
      <c r="O713" s="83" t="s">
        <v>6</v>
      </c>
      <c r="P713" s="3"/>
    </row>
    <row r="714" spans="1:16" ht="16.5" customHeight="1" x14ac:dyDescent="0.3">
      <c r="A714" s="3"/>
      <c r="B714" s="137" t="s">
        <v>119</v>
      </c>
      <c r="C714" s="138" t="s">
        <v>160</v>
      </c>
      <c r="E714" s="139" t="s">
        <v>275</v>
      </c>
      <c r="F714" s="139" t="s">
        <v>114</v>
      </c>
      <c r="G714" s="140" t="s">
        <v>468</v>
      </c>
      <c r="H714" s="140" t="s">
        <v>464</v>
      </c>
      <c r="I714" s="139" t="s">
        <v>115</v>
      </c>
      <c r="J714" s="166">
        <v>1256500000</v>
      </c>
      <c r="K714" s="166">
        <v>1000000000</v>
      </c>
      <c r="L714" s="166">
        <v>1013409572.75</v>
      </c>
      <c r="M714" s="141">
        <v>1256500000</v>
      </c>
      <c r="N714" s="142">
        <v>80.650000000000006</v>
      </c>
      <c r="O714" s="83" t="s">
        <v>6</v>
      </c>
      <c r="P714" s="3"/>
    </row>
    <row r="715" spans="1:16" ht="16.5" customHeight="1" x14ac:dyDescent="0.3">
      <c r="A715" s="3"/>
      <c r="B715" s="137" t="s">
        <v>119</v>
      </c>
      <c r="C715" s="138" t="s">
        <v>160</v>
      </c>
      <c r="E715" s="139" t="s">
        <v>275</v>
      </c>
      <c r="F715" s="139" t="s">
        <v>114</v>
      </c>
      <c r="G715" s="140" t="s">
        <v>469</v>
      </c>
      <c r="H715" s="140" t="s">
        <v>464</v>
      </c>
      <c r="I715" s="139" t="s">
        <v>115</v>
      </c>
      <c r="J715" s="166">
        <v>1256500000</v>
      </c>
      <c r="K715" s="166">
        <v>1000000000</v>
      </c>
      <c r="L715" s="166">
        <v>1013409572.75</v>
      </c>
      <c r="M715" s="141">
        <v>1256500000</v>
      </c>
      <c r="N715" s="142">
        <v>80.650000000000006</v>
      </c>
      <c r="O715" s="83" t="s">
        <v>6</v>
      </c>
      <c r="P715" s="3"/>
    </row>
    <row r="716" spans="1:16" ht="16.5" customHeight="1" x14ac:dyDescent="0.3">
      <c r="A716" s="3"/>
      <c r="B716" s="137" t="s">
        <v>119</v>
      </c>
      <c r="C716" s="138" t="s">
        <v>160</v>
      </c>
      <c r="E716" s="139" t="s">
        <v>275</v>
      </c>
      <c r="F716" s="139" t="s">
        <v>114</v>
      </c>
      <c r="G716" s="140" t="s">
        <v>470</v>
      </c>
      <c r="H716" s="140" t="s">
        <v>464</v>
      </c>
      <c r="I716" s="139" t="s">
        <v>115</v>
      </c>
      <c r="J716" s="166">
        <v>1256500000</v>
      </c>
      <c r="K716" s="166">
        <v>1000000000</v>
      </c>
      <c r="L716" s="166">
        <v>1013409572.75</v>
      </c>
      <c r="M716" s="141">
        <v>1256500000</v>
      </c>
      <c r="N716" s="142">
        <v>80.650000000000006</v>
      </c>
      <c r="O716" s="83" t="s">
        <v>6</v>
      </c>
      <c r="P716" s="3"/>
    </row>
    <row r="717" spans="1:16" ht="16.5" customHeight="1" x14ac:dyDescent="0.3">
      <c r="A717" s="3"/>
      <c r="B717" s="137" t="s">
        <v>119</v>
      </c>
      <c r="C717" s="138" t="s">
        <v>160</v>
      </c>
      <c r="E717" s="139" t="s">
        <v>275</v>
      </c>
      <c r="F717" s="139" t="s">
        <v>114</v>
      </c>
      <c r="G717" s="140" t="s">
        <v>470</v>
      </c>
      <c r="H717" s="140" t="s">
        <v>464</v>
      </c>
      <c r="I717" s="139" t="s">
        <v>115</v>
      </c>
      <c r="J717" s="166">
        <v>1256500000</v>
      </c>
      <c r="K717" s="166">
        <v>1000000000</v>
      </c>
      <c r="L717" s="166">
        <v>1013409572.75</v>
      </c>
      <c r="M717" s="141">
        <v>1256500000</v>
      </c>
      <c r="N717" s="142">
        <v>80.650000000000006</v>
      </c>
      <c r="O717" s="83" t="s">
        <v>6</v>
      </c>
      <c r="P717" s="3"/>
    </row>
    <row r="718" spans="1:16" ht="16.5" customHeight="1" x14ac:dyDescent="0.3">
      <c r="A718" s="3"/>
      <c r="B718" s="137" t="s">
        <v>119</v>
      </c>
      <c r="C718" s="138" t="s">
        <v>160</v>
      </c>
      <c r="E718" s="139" t="s">
        <v>275</v>
      </c>
      <c r="F718" s="139" t="s">
        <v>114</v>
      </c>
      <c r="G718" s="140" t="s">
        <v>471</v>
      </c>
      <c r="H718" s="140" t="s">
        <v>464</v>
      </c>
      <c r="I718" s="139" t="s">
        <v>115</v>
      </c>
      <c r="J718" s="166">
        <v>1256500000</v>
      </c>
      <c r="K718" s="166">
        <v>1000000000</v>
      </c>
      <c r="L718" s="166">
        <v>1013409572.75</v>
      </c>
      <c r="M718" s="141">
        <v>1256500000</v>
      </c>
      <c r="N718" s="142">
        <v>80.650000000000006</v>
      </c>
      <c r="O718" s="83" t="s">
        <v>6</v>
      </c>
      <c r="P718" s="3"/>
    </row>
    <row r="719" spans="1:16" ht="16.5" customHeight="1" x14ac:dyDescent="0.3">
      <c r="A719" s="3"/>
      <c r="B719" s="137" t="s">
        <v>119</v>
      </c>
      <c r="C719" s="138" t="s">
        <v>160</v>
      </c>
      <c r="E719" s="139" t="s">
        <v>275</v>
      </c>
      <c r="F719" s="139" t="s">
        <v>114</v>
      </c>
      <c r="G719" s="140" t="s">
        <v>472</v>
      </c>
      <c r="H719" s="140" t="s">
        <v>464</v>
      </c>
      <c r="I719" s="139" t="s">
        <v>115</v>
      </c>
      <c r="J719" s="166">
        <v>1256500000</v>
      </c>
      <c r="K719" s="166">
        <v>1000000000</v>
      </c>
      <c r="L719" s="166">
        <v>1013409572.75</v>
      </c>
      <c r="M719" s="141">
        <v>1256500000</v>
      </c>
      <c r="N719" s="142">
        <v>80.650000000000006</v>
      </c>
      <c r="O719" s="83" t="s">
        <v>6</v>
      </c>
      <c r="P719" s="3"/>
    </row>
    <row r="720" spans="1:16" ht="16.5" customHeight="1" x14ac:dyDescent="0.3">
      <c r="A720" s="3"/>
      <c r="B720" s="137" t="s">
        <v>119</v>
      </c>
      <c r="C720" s="138" t="s">
        <v>160</v>
      </c>
      <c r="E720" s="139" t="s">
        <v>275</v>
      </c>
      <c r="F720" s="139" t="s">
        <v>114</v>
      </c>
      <c r="G720" s="140" t="s">
        <v>473</v>
      </c>
      <c r="H720" s="140" t="s">
        <v>280</v>
      </c>
      <c r="I720" s="139" t="s">
        <v>115</v>
      </c>
      <c r="J720" s="166">
        <v>240328768</v>
      </c>
      <c r="K720" s="166">
        <v>207232826</v>
      </c>
      <c r="L720" s="166">
        <v>215679922</v>
      </c>
      <c r="M720" s="141">
        <v>240328768</v>
      </c>
      <c r="N720" s="142">
        <v>89.74</v>
      </c>
      <c r="O720" s="83" t="s">
        <v>6</v>
      </c>
      <c r="P720" s="3"/>
    </row>
    <row r="721" spans="1:16" ht="16.5" customHeight="1" x14ac:dyDescent="0.3">
      <c r="A721" s="3"/>
      <c r="B721" s="137" t="s">
        <v>119</v>
      </c>
      <c r="C721" s="138" t="s">
        <v>160</v>
      </c>
      <c r="E721" s="139" t="s">
        <v>275</v>
      </c>
      <c r="F721" s="139" t="s">
        <v>114</v>
      </c>
      <c r="G721" s="140" t="s">
        <v>474</v>
      </c>
      <c r="H721" s="140" t="s">
        <v>475</v>
      </c>
      <c r="I721" s="139" t="s">
        <v>115</v>
      </c>
      <c r="J721" s="166">
        <v>1124541096</v>
      </c>
      <c r="K721" s="166">
        <v>1018628010</v>
      </c>
      <c r="L721" s="166">
        <v>1012546086.5</v>
      </c>
      <c r="M721" s="141">
        <v>1124541096</v>
      </c>
      <c r="N721" s="142">
        <v>90.04</v>
      </c>
      <c r="O721" s="83" t="s">
        <v>6</v>
      </c>
      <c r="P721" s="3"/>
    </row>
    <row r="722" spans="1:16" ht="16.5" customHeight="1" x14ac:dyDescent="0.3">
      <c r="A722" s="3"/>
      <c r="B722" s="137" t="s">
        <v>119</v>
      </c>
      <c r="C722" s="138" t="s">
        <v>160</v>
      </c>
      <c r="E722" s="139" t="s">
        <v>275</v>
      </c>
      <c r="F722" s="139" t="s">
        <v>114</v>
      </c>
      <c r="G722" s="140" t="s">
        <v>476</v>
      </c>
      <c r="H722" s="140" t="s">
        <v>475</v>
      </c>
      <c r="I722" s="139" t="s">
        <v>115</v>
      </c>
      <c r="J722" s="166">
        <v>1124541096</v>
      </c>
      <c r="K722" s="166">
        <v>1018628010</v>
      </c>
      <c r="L722" s="166">
        <v>1012546086.5</v>
      </c>
      <c r="M722" s="141">
        <v>1124541096</v>
      </c>
      <c r="N722" s="142">
        <v>90.04</v>
      </c>
      <c r="O722" s="83" t="s">
        <v>6</v>
      </c>
      <c r="P722" s="3"/>
    </row>
    <row r="723" spans="1:16" ht="16.5" customHeight="1" x14ac:dyDescent="0.3">
      <c r="A723" s="3"/>
      <c r="B723" s="137" t="s">
        <v>119</v>
      </c>
      <c r="C723" s="138" t="s">
        <v>160</v>
      </c>
      <c r="E723" s="139" t="s">
        <v>275</v>
      </c>
      <c r="F723" s="139" t="s">
        <v>114</v>
      </c>
      <c r="G723" s="140" t="s">
        <v>477</v>
      </c>
      <c r="H723" s="140" t="s">
        <v>475</v>
      </c>
      <c r="I723" s="139" t="s">
        <v>115</v>
      </c>
      <c r="J723" s="166">
        <v>1124541096</v>
      </c>
      <c r="K723" s="166">
        <v>1018628010</v>
      </c>
      <c r="L723" s="166">
        <v>1012546086.5</v>
      </c>
      <c r="M723" s="141">
        <v>1124541096</v>
      </c>
      <c r="N723" s="142">
        <v>90.04</v>
      </c>
      <c r="O723" s="83" t="s">
        <v>6</v>
      </c>
      <c r="P723" s="3"/>
    </row>
    <row r="724" spans="1:16" ht="16.5" customHeight="1" x14ac:dyDescent="0.3">
      <c r="A724" s="3"/>
      <c r="B724" s="137" t="s">
        <v>119</v>
      </c>
      <c r="C724" s="138" t="s">
        <v>160</v>
      </c>
      <c r="E724" s="139" t="s">
        <v>275</v>
      </c>
      <c r="F724" s="139" t="s">
        <v>114</v>
      </c>
      <c r="G724" s="140" t="s">
        <v>478</v>
      </c>
      <c r="H724" s="140" t="s">
        <v>475</v>
      </c>
      <c r="I724" s="139" t="s">
        <v>115</v>
      </c>
      <c r="J724" s="166">
        <v>1124541096</v>
      </c>
      <c r="K724" s="166">
        <v>1018628010</v>
      </c>
      <c r="L724" s="166">
        <v>1012546086.5</v>
      </c>
      <c r="M724" s="141">
        <v>1124541096</v>
      </c>
      <c r="N724" s="142">
        <v>90.04</v>
      </c>
      <c r="O724" s="83" t="s">
        <v>6</v>
      </c>
      <c r="P724" s="3"/>
    </row>
    <row r="725" spans="1:16" ht="16.5" customHeight="1" x14ac:dyDescent="0.3">
      <c r="A725" s="3"/>
      <c r="B725" s="137" t="s">
        <v>119</v>
      </c>
      <c r="C725" s="138" t="s">
        <v>160</v>
      </c>
      <c r="E725" s="139" t="s">
        <v>275</v>
      </c>
      <c r="F725" s="139" t="s">
        <v>114</v>
      </c>
      <c r="G725" s="140" t="s">
        <v>479</v>
      </c>
      <c r="H725" s="140" t="s">
        <v>475</v>
      </c>
      <c r="I725" s="139" t="s">
        <v>115</v>
      </c>
      <c r="J725" s="166">
        <v>1124541096</v>
      </c>
      <c r="K725" s="166">
        <v>1018628010</v>
      </c>
      <c r="L725" s="166">
        <v>1012546086.5</v>
      </c>
      <c r="M725" s="141">
        <v>1124541096</v>
      </c>
      <c r="N725" s="142">
        <v>90.04</v>
      </c>
      <c r="O725" s="83" t="s">
        <v>6</v>
      </c>
      <c r="P725" s="3"/>
    </row>
    <row r="726" spans="1:16" ht="16.5" customHeight="1" x14ac:dyDescent="0.3">
      <c r="A726" s="3"/>
      <c r="B726" s="137" t="s">
        <v>119</v>
      </c>
      <c r="C726" s="138" t="s">
        <v>160</v>
      </c>
      <c r="E726" s="139" t="s">
        <v>275</v>
      </c>
      <c r="F726" s="139" t="s">
        <v>114</v>
      </c>
      <c r="G726" s="140" t="s">
        <v>480</v>
      </c>
      <c r="H726" s="140" t="s">
        <v>475</v>
      </c>
      <c r="I726" s="139" t="s">
        <v>115</v>
      </c>
      <c r="J726" s="166">
        <v>1124541096</v>
      </c>
      <c r="K726" s="166">
        <v>1018628010</v>
      </c>
      <c r="L726" s="166">
        <v>1012546086.5</v>
      </c>
      <c r="M726" s="141">
        <v>1124541096</v>
      </c>
      <c r="N726" s="142">
        <v>90.04</v>
      </c>
      <c r="O726" s="83" t="s">
        <v>6</v>
      </c>
      <c r="P726" s="3"/>
    </row>
    <row r="727" spans="1:16" ht="16.5" customHeight="1" x14ac:dyDescent="0.3">
      <c r="A727" s="3"/>
      <c r="B727" s="137" t="s">
        <v>119</v>
      </c>
      <c r="C727" s="138" t="s">
        <v>160</v>
      </c>
      <c r="E727" s="139" t="s">
        <v>275</v>
      </c>
      <c r="F727" s="139" t="s">
        <v>114</v>
      </c>
      <c r="G727" s="140" t="s">
        <v>481</v>
      </c>
      <c r="H727" s="140" t="s">
        <v>475</v>
      </c>
      <c r="I727" s="139" t="s">
        <v>115</v>
      </c>
      <c r="J727" s="166">
        <v>1124541096</v>
      </c>
      <c r="K727" s="166">
        <v>1018628010</v>
      </c>
      <c r="L727" s="166">
        <v>1012546086.5</v>
      </c>
      <c r="M727" s="141">
        <v>1124541096</v>
      </c>
      <c r="N727" s="142">
        <v>90.04</v>
      </c>
      <c r="O727" s="83" t="s">
        <v>6</v>
      </c>
      <c r="P727" s="3"/>
    </row>
    <row r="728" spans="1:16" ht="16.5" customHeight="1" x14ac:dyDescent="0.3">
      <c r="A728" s="3"/>
      <c r="B728" s="137" t="s">
        <v>119</v>
      </c>
      <c r="C728" s="138" t="s">
        <v>160</v>
      </c>
      <c r="E728" s="139" t="s">
        <v>275</v>
      </c>
      <c r="F728" s="139" t="s">
        <v>114</v>
      </c>
      <c r="G728" s="140" t="s">
        <v>482</v>
      </c>
      <c r="H728" s="140" t="s">
        <v>475</v>
      </c>
      <c r="I728" s="139" t="s">
        <v>115</v>
      </c>
      <c r="J728" s="166">
        <v>1124541096</v>
      </c>
      <c r="K728" s="166">
        <v>1018628010</v>
      </c>
      <c r="L728" s="166">
        <v>1012546086.5</v>
      </c>
      <c r="M728" s="141">
        <v>1124541096</v>
      </c>
      <c r="N728" s="142">
        <v>90.04</v>
      </c>
      <c r="O728" s="83" t="s">
        <v>6</v>
      </c>
      <c r="P728" s="3"/>
    </row>
    <row r="729" spans="1:16" ht="16.5" customHeight="1" x14ac:dyDescent="0.3">
      <c r="A729" s="3"/>
      <c r="B729" s="137" t="s">
        <v>119</v>
      </c>
      <c r="C729" s="138" t="s">
        <v>160</v>
      </c>
      <c r="E729" s="139" t="s">
        <v>275</v>
      </c>
      <c r="F729" s="139" t="s">
        <v>114</v>
      </c>
      <c r="G729" s="140" t="s">
        <v>483</v>
      </c>
      <c r="H729" s="140" t="s">
        <v>475</v>
      </c>
      <c r="I729" s="139" t="s">
        <v>115</v>
      </c>
      <c r="J729" s="166">
        <v>1124541096</v>
      </c>
      <c r="K729" s="166">
        <v>1018628010</v>
      </c>
      <c r="L729" s="166">
        <v>1012546086.5</v>
      </c>
      <c r="M729" s="141">
        <v>1124541096</v>
      </c>
      <c r="N729" s="142">
        <v>90.04</v>
      </c>
      <c r="O729" s="83" t="s">
        <v>6</v>
      </c>
      <c r="P729" s="3"/>
    </row>
    <row r="730" spans="1:16" ht="16.5" customHeight="1" x14ac:dyDescent="0.3">
      <c r="A730" s="3"/>
      <c r="B730" s="137" t="s">
        <v>119</v>
      </c>
      <c r="C730" s="138" t="s">
        <v>160</v>
      </c>
      <c r="E730" s="139" t="s">
        <v>275</v>
      </c>
      <c r="F730" s="139" t="s">
        <v>114</v>
      </c>
      <c r="G730" s="140" t="s">
        <v>484</v>
      </c>
      <c r="H730" s="140" t="s">
        <v>475</v>
      </c>
      <c r="I730" s="139" t="s">
        <v>115</v>
      </c>
      <c r="J730" s="166">
        <v>1124541096</v>
      </c>
      <c r="K730" s="166">
        <v>1018628010</v>
      </c>
      <c r="L730" s="166">
        <v>1012546086.5</v>
      </c>
      <c r="M730" s="141">
        <v>1124541096</v>
      </c>
      <c r="N730" s="142">
        <v>90.04</v>
      </c>
      <c r="O730" s="83" t="s">
        <v>6</v>
      </c>
      <c r="P730" s="3"/>
    </row>
    <row r="731" spans="1:16" ht="16.5" customHeight="1" x14ac:dyDescent="0.3">
      <c r="A731" s="3"/>
      <c r="B731" s="137" t="s">
        <v>113</v>
      </c>
      <c r="C731" s="138" t="s">
        <v>485</v>
      </c>
      <c r="E731" s="139" t="s">
        <v>275</v>
      </c>
      <c r="F731" s="139" t="s">
        <v>114</v>
      </c>
      <c r="G731" s="140" t="s">
        <v>486</v>
      </c>
      <c r="H731" s="140" t="s">
        <v>169</v>
      </c>
      <c r="I731" s="139" t="s">
        <v>115</v>
      </c>
      <c r="J731" s="166">
        <v>786089048</v>
      </c>
      <c r="K731" s="166">
        <v>500174657</v>
      </c>
      <c r="L731" s="166">
        <v>514124811.61000001</v>
      </c>
      <c r="M731" s="141">
        <v>786089048</v>
      </c>
      <c r="N731" s="142">
        <v>65.400000000000006</v>
      </c>
      <c r="O731" s="83" t="s">
        <v>6</v>
      </c>
      <c r="P731" s="3"/>
    </row>
    <row r="732" spans="1:16" ht="16.5" customHeight="1" x14ac:dyDescent="0.3">
      <c r="A732" s="3"/>
      <c r="B732" s="137" t="s">
        <v>113</v>
      </c>
      <c r="C732" s="138" t="s">
        <v>485</v>
      </c>
      <c r="E732" s="139" t="s">
        <v>275</v>
      </c>
      <c r="F732" s="139" t="s">
        <v>114</v>
      </c>
      <c r="G732" s="140" t="s">
        <v>487</v>
      </c>
      <c r="H732" s="140" t="s">
        <v>169</v>
      </c>
      <c r="I732" s="139" t="s">
        <v>115</v>
      </c>
      <c r="J732" s="166">
        <v>372606204</v>
      </c>
      <c r="K732" s="166">
        <v>237331151</v>
      </c>
      <c r="L732" s="166">
        <v>243697841.80000001</v>
      </c>
      <c r="M732" s="141">
        <v>372606204</v>
      </c>
      <c r="N732" s="142">
        <v>65.400000000000006</v>
      </c>
      <c r="O732" s="83" t="s">
        <v>6</v>
      </c>
      <c r="P732" s="3"/>
    </row>
    <row r="733" spans="1:16" ht="16.5" customHeight="1" x14ac:dyDescent="0.3">
      <c r="A733" s="3"/>
      <c r="B733" s="137" t="s">
        <v>113</v>
      </c>
      <c r="C733" s="138" t="s">
        <v>485</v>
      </c>
      <c r="E733" s="139" t="s">
        <v>275</v>
      </c>
      <c r="F733" s="139" t="s">
        <v>114</v>
      </c>
      <c r="G733" s="140" t="s">
        <v>488</v>
      </c>
      <c r="H733" s="140" t="s">
        <v>169</v>
      </c>
      <c r="I733" s="139" t="s">
        <v>115</v>
      </c>
      <c r="J733" s="166">
        <v>5188187670</v>
      </c>
      <c r="K733" s="166">
        <v>3305763700</v>
      </c>
      <c r="L733" s="166">
        <v>3393273001.6199999</v>
      </c>
      <c r="M733" s="141">
        <v>5188187670</v>
      </c>
      <c r="N733" s="142">
        <v>65.400000000000006</v>
      </c>
      <c r="O733" s="83" t="s">
        <v>6</v>
      </c>
      <c r="P733" s="3"/>
    </row>
    <row r="734" spans="1:16" ht="16.5" customHeight="1" x14ac:dyDescent="0.3">
      <c r="A734" s="3"/>
      <c r="B734" s="137" t="s">
        <v>113</v>
      </c>
      <c r="C734" s="138" t="s">
        <v>485</v>
      </c>
      <c r="E734" s="139" t="s">
        <v>275</v>
      </c>
      <c r="F734" s="139" t="s">
        <v>114</v>
      </c>
      <c r="G734" s="140" t="s">
        <v>489</v>
      </c>
      <c r="H734" s="140" t="s">
        <v>171</v>
      </c>
      <c r="I734" s="139" t="s">
        <v>115</v>
      </c>
      <c r="J734" s="166">
        <v>11510352</v>
      </c>
      <c r="K734" s="166">
        <v>8118137</v>
      </c>
      <c r="L734" s="166">
        <v>8064973.8399999999</v>
      </c>
      <c r="M734" s="141">
        <v>11510352</v>
      </c>
      <c r="N734" s="142">
        <v>70.069999999999993</v>
      </c>
      <c r="O734" s="83" t="s">
        <v>6</v>
      </c>
      <c r="P734" s="3"/>
    </row>
    <row r="735" spans="1:16" ht="16.5" customHeight="1" x14ac:dyDescent="0.3">
      <c r="A735" s="3"/>
      <c r="B735" s="137" t="s">
        <v>113</v>
      </c>
      <c r="C735" s="138" t="s">
        <v>485</v>
      </c>
      <c r="E735" s="139" t="s">
        <v>275</v>
      </c>
      <c r="F735" s="139" t="s">
        <v>114</v>
      </c>
      <c r="G735" s="140" t="s">
        <v>490</v>
      </c>
      <c r="H735" s="140" t="s">
        <v>169</v>
      </c>
      <c r="I735" s="139" t="s">
        <v>115</v>
      </c>
      <c r="J735" s="166">
        <v>4716534252</v>
      </c>
      <c r="K735" s="166">
        <v>3027246575</v>
      </c>
      <c r="L735" s="166">
        <v>3084962202.4499998</v>
      </c>
      <c r="M735" s="141">
        <v>4716534252</v>
      </c>
      <c r="N735" s="142">
        <v>65.41</v>
      </c>
      <c r="O735" s="83" t="s">
        <v>6</v>
      </c>
      <c r="P735" s="3"/>
    </row>
    <row r="736" spans="1:16" ht="16.5" customHeight="1" x14ac:dyDescent="0.3">
      <c r="A736" s="3"/>
      <c r="B736" s="137" t="s">
        <v>113</v>
      </c>
      <c r="C736" s="138" t="s">
        <v>485</v>
      </c>
      <c r="E736" s="139" t="s">
        <v>275</v>
      </c>
      <c r="F736" s="139" t="s">
        <v>114</v>
      </c>
      <c r="G736" s="140" t="s">
        <v>491</v>
      </c>
      <c r="H736" s="140" t="s">
        <v>169</v>
      </c>
      <c r="I736" s="139" t="s">
        <v>115</v>
      </c>
      <c r="J736" s="166">
        <v>786089048</v>
      </c>
      <c r="K736" s="166">
        <v>511702055</v>
      </c>
      <c r="L736" s="166">
        <v>514159420.51999998</v>
      </c>
      <c r="M736" s="141">
        <v>786089048</v>
      </c>
      <c r="N736" s="142">
        <v>65.41</v>
      </c>
      <c r="O736" s="83" t="s">
        <v>6</v>
      </c>
      <c r="P736" s="3"/>
    </row>
    <row r="737" spans="1:16" ht="16.5" customHeight="1" x14ac:dyDescent="0.3">
      <c r="A737" s="3"/>
      <c r="B737" s="137" t="s">
        <v>113</v>
      </c>
      <c r="C737" s="138" t="s">
        <v>485</v>
      </c>
      <c r="E737" s="139" t="s">
        <v>275</v>
      </c>
      <c r="F737" s="139" t="s">
        <v>114</v>
      </c>
      <c r="G737" s="140" t="s">
        <v>492</v>
      </c>
      <c r="H737" s="140" t="s">
        <v>171</v>
      </c>
      <c r="I737" s="139" t="s">
        <v>115</v>
      </c>
      <c r="J737" s="166">
        <v>22581925</v>
      </c>
      <c r="K737" s="166">
        <v>16144658</v>
      </c>
      <c r="L737" s="166">
        <v>16129878.93</v>
      </c>
      <c r="M737" s="141">
        <v>22581925</v>
      </c>
      <c r="N737" s="142">
        <v>71.430000000000007</v>
      </c>
      <c r="O737" s="83" t="s">
        <v>6</v>
      </c>
      <c r="P737" s="3"/>
    </row>
    <row r="738" spans="1:16" ht="16.5" customHeight="1" x14ac:dyDescent="0.3">
      <c r="A738" s="3"/>
      <c r="B738" s="137" t="s">
        <v>113</v>
      </c>
      <c r="C738" s="138" t="s">
        <v>485</v>
      </c>
      <c r="E738" s="139" t="s">
        <v>275</v>
      </c>
      <c r="F738" s="139" t="s">
        <v>114</v>
      </c>
      <c r="G738" s="140" t="s">
        <v>493</v>
      </c>
      <c r="H738" s="140" t="s">
        <v>168</v>
      </c>
      <c r="I738" s="139" t="s">
        <v>115</v>
      </c>
      <c r="J738" s="166">
        <v>50346849</v>
      </c>
      <c r="K738" s="166">
        <v>40239438</v>
      </c>
      <c r="L738" s="166">
        <v>40100659.5</v>
      </c>
      <c r="M738" s="141">
        <v>50346849</v>
      </c>
      <c r="N738" s="142">
        <v>79.650000000000006</v>
      </c>
      <c r="O738" s="83" t="s">
        <v>6</v>
      </c>
      <c r="P738" s="3"/>
    </row>
    <row r="739" spans="1:16" ht="16.5" customHeight="1" x14ac:dyDescent="0.3">
      <c r="A739" s="3"/>
      <c r="B739" s="137" t="s">
        <v>113</v>
      </c>
      <c r="C739" s="138" t="s">
        <v>485</v>
      </c>
      <c r="E739" s="139" t="s">
        <v>275</v>
      </c>
      <c r="F739" s="139" t="s">
        <v>114</v>
      </c>
      <c r="G739" s="140" t="s">
        <v>494</v>
      </c>
      <c r="H739" s="140" t="s">
        <v>169</v>
      </c>
      <c r="I739" s="139" t="s">
        <v>115</v>
      </c>
      <c r="J739" s="166">
        <v>73938736</v>
      </c>
      <c r="K739" s="166">
        <v>49123394</v>
      </c>
      <c r="L739" s="166">
        <v>49359463.969999999</v>
      </c>
      <c r="M739" s="141">
        <v>73938736</v>
      </c>
      <c r="N739" s="142">
        <v>66.760000000000005</v>
      </c>
      <c r="O739" s="83" t="s">
        <v>6</v>
      </c>
      <c r="P739" s="3"/>
    </row>
    <row r="740" spans="1:16" ht="16.5" customHeight="1" x14ac:dyDescent="0.3">
      <c r="A740" s="3"/>
      <c r="B740" s="137" t="s">
        <v>113</v>
      </c>
      <c r="C740" s="138" t="s">
        <v>485</v>
      </c>
      <c r="E740" s="139" t="s">
        <v>275</v>
      </c>
      <c r="F740" s="139" t="s">
        <v>114</v>
      </c>
      <c r="G740" s="140" t="s">
        <v>495</v>
      </c>
      <c r="H740" s="140" t="s">
        <v>172</v>
      </c>
      <c r="I740" s="139" t="s">
        <v>115</v>
      </c>
      <c r="J740" s="166">
        <v>1322239731</v>
      </c>
      <c r="K740" s="166">
        <v>1004828765</v>
      </c>
      <c r="L740" s="166">
        <v>1004177174.79</v>
      </c>
      <c r="M740" s="141">
        <v>1322239731</v>
      </c>
      <c r="N740" s="142">
        <v>75.95</v>
      </c>
      <c r="O740" s="83" t="s">
        <v>6</v>
      </c>
      <c r="P740" s="3"/>
    </row>
    <row r="741" spans="1:16" ht="16.5" customHeight="1" x14ac:dyDescent="0.3">
      <c r="A741" s="3"/>
      <c r="B741" s="137" t="s">
        <v>113</v>
      </c>
      <c r="C741" s="138" t="s">
        <v>485</v>
      </c>
      <c r="E741" s="139" t="s">
        <v>275</v>
      </c>
      <c r="F741" s="139" t="s">
        <v>114</v>
      </c>
      <c r="G741" s="140" t="s">
        <v>496</v>
      </c>
      <c r="H741" s="140" t="s">
        <v>172</v>
      </c>
      <c r="I741" s="139" t="s">
        <v>115</v>
      </c>
      <c r="J741" s="166">
        <v>1322239731</v>
      </c>
      <c r="K741" s="166">
        <v>1004828765</v>
      </c>
      <c r="L741" s="166">
        <v>1004177174.79</v>
      </c>
      <c r="M741" s="141">
        <v>1322239731</v>
      </c>
      <c r="N741" s="142">
        <v>75.95</v>
      </c>
      <c r="O741" s="83" t="s">
        <v>6</v>
      </c>
      <c r="P741" s="3"/>
    </row>
    <row r="742" spans="1:16" ht="16.5" customHeight="1" x14ac:dyDescent="0.3">
      <c r="A742" s="3"/>
      <c r="B742" s="137" t="s">
        <v>113</v>
      </c>
      <c r="C742" s="138" t="s">
        <v>485</v>
      </c>
      <c r="E742" s="139" t="s">
        <v>275</v>
      </c>
      <c r="F742" s="139" t="s">
        <v>114</v>
      </c>
      <c r="G742" s="140" t="s">
        <v>497</v>
      </c>
      <c r="H742" s="140" t="s">
        <v>172</v>
      </c>
      <c r="I742" s="139" t="s">
        <v>115</v>
      </c>
      <c r="J742" s="166">
        <v>1322239731</v>
      </c>
      <c r="K742" s="166">
        <v>1004828765</v>
      </c>
      <c r="L742" s="166">
        <v>1004177174.79</v>
      </c>
      <c r="M742" s="141">
        <v>1322239731</v>
      </c>
      <c r="N742" s="142">
        <v>75.95</v>
      </c>
      <c r="O742" s="83" t="s">
        <v>6</v>
      </c>
      <c r="P742" s="3"/>
    </row>
    <row r="743" spans="1:16" ht="16.5" customHeight="1" x14ac:dyDescent="0.3">
      <c r="A743" s="3"/>
      <c r="B743" s="137" t="s">
        <v>113</v>
      </c>
      <c r="C743" s="138" t="s">
        <v>485</v>
      </c>
      <c r="E743" s="139" t="s">
        <v>275</v>
      </c>
      <c r="F743" s="139" t="s">
        <v>114</v>
      </c>
      <c r="G743" s="140" t="s">
        <v>498</v>
      </c>
      <c r="H743" s="140" t="s">
        <v>172</v>
      </c>
      <c r="I743" s="139" t="s">
        <v>115</v>
      </c>
      <c r="J743" s="166">
        <v>1322239731</v>
      </c>
      <c r="K743" s="166">
        <v>1004828765</v>
      </c>
      <c r="L743" s="166">
        <v>1004177174.79</v>
      </c>
      <c r="M743" s="141">
        <v>1322239731</v>
      </c>
      <c r="N743" s="142">
        <v>75.95</v>
      </c>
      <c r="O743" s="83" t="s">
        <v>6</v>
      </c>
      <c r="P743" s="3"/>
    </row>
    <row r="744" spans="1:16" ht="16.5" customHeight="1" x14ac:dyDescent="0.3">
      <c r="A744" s="3"/>
      <c r="B744" s="137" t="s">
        <v>113</v>
      </c>
      <c r="C744" s="138" t="s">
        <v>485</v>
      </c>
      <c r="E744" s="139" t="s">
        <v>275</v>
      </c>
      <c r="F744" s="139" t="s">
        <v>114</v>
      </c>
      <c r="G744" s="140" t="s">
        <v>499</v>
      </c>
      <c r="H744" s="140" t="s">
        <v>172</v>
      </c>
      <c r="I744" s="139" t="s">
        <v>115</v>
      </c>
      <c r="J744" s="166">
        <v>1322239731</v>
      </c>
      <c r="K744" s="166">
        <v>1004828765</v>
      </c>
      <c r="L744" s="166">
        <v>1004177174.79</v>
      </c>
      <c r="M744" s="141">
        <v>1322239731</v>
      </c>
      <c r="N744" s="142">
        <v>75.95</v>
      </c>
      <c r="O744" s="83" t="s">
        <v>6</v>
      </c>
      <c r="P744" s="3"/>
    </row>
    <row r="745" spans="1:16" ht="16.5" customHeight="1" x14ac:dyDescent="0.3">
      <c r="A745" s="3"/>
      <c r="B745" s="137" t="s">
        <v>113</v>
      </c>
      <c r="C745" s="138" t="s">
        <v>485</v>
      </c>
      <c r="E745" s="139" t="s">
        <v>275</v>
      </c>
      <c r="F745" s="139" t="s">
        <v>114</v>
      </c>
      <c r="G745" s="140" t="s">
        <v>500</v>
      </c>
      <c r="H745" s="140" t="s">
        <v>172</v>
      </c>
      <c r="I745" s="139" t="s">
        <v>115</v>
      </c>
      <c r="J745" s="166">
        <v>1322239731</v>
      </c>
      <c r="K745" s="166">
        <v>1004828765</v>
      </c>
      <c r="L745" s="166">
        <v>1004177174.79</v>
      </c>
      <c r="M745" s="141">
        <v>1322239731</v>
      </c>
      <c r="N745" s="142">
        <v>75.95</v>
      </c>
      <c r="O745" s="83" t="s">
        <v>6</v>
      </c>
      <c r="P745" s="3"/>
    </row>
    <row r="746" spans="1:16" ht="16.5" customHeight="1" x14ac:dyDescent="0.3">
      <c r="A746" s="3"/>
      <c r="B746" s="137" t="s">
        <v>113</v>
      </c>
      <c r="C746" s="138" t="s">
        <v>485</v>
      </c>
      <c r="E746" s="139" t="s">
        <v>275</v>
      </c>
      <c r="F746" s="139" t="s">
        <v>114</v>
      </c>
      <c r="G746" s="140" t="s">
        <v>501</v>
      </c>
      <c r="H746" s="140" t="s">
        <v>172</v>
      </c>
      <c r="I746" s="139" t="s">
        <v>115</v>
      </c>
      <c r="J746" s="166">
        <v>1322239731</v>
      </c>
      <c r="K746" s="166">
        <v>1004828765</v>
      </c>
      <c r="L746" s="166">
        <v>1004177174.79</v>
      </c>
      <c r="M746" s="141">
        <v>1322239731</v>
      </c>
      <c r="N746" s="142">
        <v>75.95</v>
      </c>
      <c r="O746" s="83" t="s">
        <v>6</v>
      </c>
      <c r="P746" s="3"/>
    </row>
    <row r="747" spans="1:16" ht="16.5" customHeight="1" x14ac:dyDescent="0.3">
      <c r="A747" s="3"/>
      <c r="B747" s="137" t="s">
        <v>113</v>
      </c>
      <c r="C747" s="138" t="s">
        <v>485</v>
      </c>
      <c r="E747" s="139" t="s">
        <v>275</v>
      </c>
      <c r="F747" s="139" t="s">
        <v>114</v>
      </c>
      <c r="G747" s="140" t="s">
        <v>502</v>
      </c>
      <c r="H747" s="140" t="s">
        <v>172</v>
      </c>
      <c r="I747" s="139" t="s">
        <v>115</v>
      </c>
      <c r="J747" s="166">
        <v>1322239731</v>
      </c>
      <c r="K747" s="166">
        <v>1004828765</v>
      </c>
      <c r="L747" s="166">
        <v>1004177174.79</v>
      </c>
      <c r="M747" s="141">
        <v>1322239731</v>
      </c>
      <c r="N747" s="142">
        <v>75.95</v>
      </c>
      <c r="O747" s="83" t="s">
        <v>6</v>
      </c>
      <c r="P747" s="3"/>
    </row>
    <row r="748" spans="1:16" ht="16.5" customHeight="1" x14ac:dyDescent="0.3">
      <c r="A748" s="3"/>
      <c r="B748" s="137" t="s">
        <v>113</v>
      </c>
      <c r="C748" s="138" t="s">
        <v>485</v>
      </c>
      <c r="E748" s="139" t="s">
        <v>275</v>
      </c>
      <c r="F748" s="139" t="s">
        <v>114</v>
      </c>
      <c r="G748" s="140" t="s">
        <v>503</v>
      </c>
      <c r="H748" s="140" t="s">
        <v>171</v>
      </c>
      <c r="I748" s="139" t="s">
        <v>115</v>
      </c>
      <c r="J748" s="166">
        <v>1356520554</v>
      </c>
      <c r="K748" s="166">
        <v>1012958905</v>
      </c>
      <c r="L748" s="166">
        <v>1008133967.97</v>
      </c>
      <c r="M748" s="141">
        <v>1356520554</v>
      </c>
      <c r="N748" s="142">
        <v>74.319999999999993</v>
      </c>
      <c r="O748" s="83" t="s">
        <v>6</v>
      </c>
      <c r="P748" s="3"/>
    </row>
    <row r="749" spans="1:16" ht="16.5" customHeight="1" x14ac:dyDescent="0.3">
      <c r="A749" s="3"/>
      <c r="B749" s="137" t="s">
        <v>113</v>
      </c>
      <c r="C749" s="138" t="s">
        <v>485</v>
      </c>
      <c r="E749" s="139" t="s">
        <v>275</v>
      </c>
      <c r="F749" s="139" t="s">
        <v>114</v>
      </c>
      <c r="G749" s="140" t="s">
        <v>504</v>
      </c>
      <c r="H749" s="140" t="s">
        <v>171</v>
      </c>
      <c r="I749" s="139" t="s">
        <v>115</v>
      </c>
      <c r="J749" s="166">
        <v>1356520554</v>
      </c>
      <c r="K749" s="166">
        <v>1012958905</v>
      </c>
      <c r="L749" s="166">
        <v>1008133967.97</v>
      </c>
      <c r="M749" s="141">
        <v>1356520554</v>
      </c>
      <c r="N749" s="142">
        <v>74.319999999999993</v>
      </c>
      <c r="O749" s="83" t="s">
        <v>6</v>
      </c>
      <c r="P749" s="3"/>
    </row>
    <row r="750" spans="1:16" ht="16.5" customHeight="1" x14ac:dyDescent="0.3">
      <c r="A750" s="3"/>
      <c r="B750" s="137" t="s">
        <v>113</v>
      </c>
      <c r="C750" s="138" t="s">
        <v>485</v>
      </c>
      <c r="E750" s="139" t="s">
        <v>275</v>
      </c>
      <c r="F750" s="139" t="s">
        <v>114</v>
      </c>
      <c r="G750" s="140" t="s">
        <v>505</v>
      </c>
      <c r="H750" s="140" t="s">
        <v>171</v>
      </c>
      <c r="I750" s="139" t="s">
        <v>115</v>
      </c>
      <c r="J750" s="166">
        <v>1356520554</v>
      </c>
      <c r="K750" s="166">
        <v>1012958905</v>
      </c>
      <c r="L750" s="166">
        <v>1008133967.97</v>
      </c>
      <c r="M750" s="141">
        <v>1356520554</v>
      </c>
      <c r="N750" s="142">
        <v>74.319999999999993</v>
      </c>
      <c r="O750" s="83" t="s">
        <v>6</v>
      </c>
      <c r="P750" s="3"/>
    </row>
    <row r="751" spans="1:16" ht="16.5" customHeight="1" x14ac:dyDescent="0.3">
      <c r="A751" s="3"/>
      <c r="B751" s="137" t="s">
        <v>113</v>
      </c>
      <c r="C751" s="138" t="s">
        <v>485</v>
      </c>
      <c r="E751" s="139" t="s">
        <v>275</v>
      </c>
      <c r="F751" s="139" t="s">
        <v>114</v>
      </c>
      <c r="G751" s="140" t="s">
        <v>506</v>
      </c>
      <c r="H751" s="140" t="s">
        <v>171</v>
      </c>
      <c r="I751" s="139" t="s">
        <v>115</v>
      </c>
      <c r="J751" s="166">
        <v>1356520554</v>
      </c>
      <c r="K751" s="166">
        <v>1012958905</v>
      </c>
      <c r="L751" s="166">
        <v>1008133967.97</v>
      </c>
      <c r="M751" s="141">
        <v>1356520554</v>
      </c>
      <c r="N751" s="142">
        <v>74.319999999999993</v>
      </c>
      <c r="O751" s="83" t="s">
        <v>6</v>
      </c>
      <c r="P751" s="3"/>
    </row>
    <row r="752" spans="1:16" ht="16.5" customHeight="1" x14ac:dyDescent="0.3">
      <c r="A752" s="3"/>
      <c r="B752" s="137" t="s">
        <v>113</v>
      </c>
      <c r="C752" s="138" t="s">
        <v>485</v>
      </c>
      <c r="E752" s="139" t="s">
        <v>275</v>
      </c>
      <c r="F752" s="139" t="s">
        <v>114</v>
      </c>
      <c r="G752" s="140" t="s">
        <v>507</v>
      </c>
      <c r="H752" s="140" t="s">
        <v>171</v>
      </c>
      <c r="I752" s="139" t="s">
        <v>115</v>
      </c>
      <c r="J752" s="166">
        <v>1356520554</v>
      </c>
      <c r="K752" s="166">
        <v>1012958905</v>
      </c>
      <c r="L752" s="166">
        <v>1008133967.97</v>
      </c>
      <c r="M752" s="141">
        <v>1356520554</v>
      </c>
      <c r="N752" s="142">
        <v>74.319999999999993</v>
      </c>
      <c r="O752" s="83" t="s">
        <v>6</v>
      </c>
      <c r="P752" s="3"/>
    </row>
    <row r="753" spans="1:16" ht="16.5" customHeight="1" x14ac:dyDescent="0.3">
      <c r="A753" s="3"/>
      <c r="B753" s="137" t="s">
        <v>113</v>
      </c>
      <c r="C753" s="138" t="s">
        <v>485</v>
      </c>
      <c r="E753" s="139" t="s">
        <v>275</v>
      </c>
      <c r="F753" s="139" t="s">
        <v>114</v>
      </c>
      <c r="G753" s="140" t="s">
        <v>508</v>
      </c>
      <c r="H753" s="140" t="s">
        <v>171</v>
      </c>
      <c r="I753" s="139" t="s">
        <v>115</v>
      </c>
      <c r="J753" s="166">
        <v>1356520554</v>
      </c>
      <c r="K753" s="166">
        <v>1012958905</v>
      </c>
      <c r="L753" s="166">
        <v>1008133967.97</v>
      </c>
      <c r="M753" s="141">
        <v>1356520554</v>
      </c>
      <c r="N753" s="142">
        <v>74.319999999999993</v>
      </c>
      <c r="O753" s="83" t="s">
        <v>6</v>
      </c>
      <c r="P753" s="3"/>
    </row>
    <row r="754" spans="1:16" ht="16.5" customHeight="1" x14ac:dyDescent="0.3">
      <c r="A754" s="3"/>
      <c r="B754" s="137" t="s">
        <v>113</v>
      </c>
      <c r="C754" s="138" t="s">
        <v>485</v>
      </c>
      <c r="E754" s="139" t="s">
        <v>275</v>
      </c>
      <c r="F754" s="139" t="s">
        <v>114</v>
      </c>
      <c r="G754" s="140" t="s">
        <v>509</v>
      </c>
      <c r="H754" s="140" t="s">
        <v>171</v>
      </c>
      <c r="I754" s="139" t="s">
        <v>115</v>
      </c>
      <c r="J754" s="166">
        <v>1356520554</v>
      </c>
      <c r="K754" s="166">
        <v>1012958905</v>
      </c>
      <c r="L754" s="166">
        <v>1008133967.97</v>
      </c>
      <c r="M754" s="141">
        <v>1356520554</v>
      </c>
      <c r="N754" s="142">
        <v>74.319999999999993</v>
      </c>
      <c r="O754" s="83" t="s">
        <v>6</v>
      </c>
      <c r="P754" s="3"/>
    </row>
    <row r="755" spans="1:16" ht="16.5" customHeight="1" x14ac:dyDescent="0.3">
      <c r="A755" s="3"/>
      <c r="B755" s="137" t="s">
        <v>113</v>
      </c>
      <c r="C755" s="138" t="s">
        <v>485</v>
      </c>
      <c r="E755" s="139" t="s">
        <v>275</v>
      </c>
      <c r="F755" s="139" t="s">
        <v>114</v>
      </c>
      <c r="G755" s="140" t="s">
        <v>510</v>
      </c>
      <c r="H755" s="140" t="s">
        <v>171</v>
      </c>
      <c r="I755" s="139" t="s">
        <v>115</v>
      </c>
      <c r="J755" s="166">
        <v>1356520554</v>
      </c>
      <c r="K755" s="166">
        <v>1012958905</v>
      </c>
      <c r="L755" s="166">
        <v>1008133967.97</v>
      </c>
      <c r="M755" s="141">
        <v>1356520554</v>
      </c>
      <c r="N755" s="142">
        <v>74.319999999999993</v>
      </c>
      <c r="O755" s="83" t="s">
        <v>6</v>
      </c>
      <c r="P755" s="3"/>
    </row>
    <row r="756" spans="1:16" ht="16.5" customHeight="1" x14ac:dyDescent="0.3">
      <c r="A756" s="3"/>
      <c r="B756" s="137" t="s">
        <v>113</v>
      </c>
      <c r="C756" s="138" t="s">
        <v>485</v>
      </c>
      <c r="E756" s="139" t="s">
        <v>275</v>
      </c>
      <c r="F756" s="139" t="s">
        <v>114</v>
      </c>
      <c r="G756" s="140" t="s">
        <v>511</v>
      </c>
      <c r="H756" s="140" t="s">
        <v>171</v>
      </c>
      <c r="I756" s="139" t="s">
        <v>115</v>
      </c>
      <c r="J756" s="166">
        <v>1356520554</v>
      </c>
      <c r="K756" s="166">
        <v>1012958905</v>
      </c>
      <c r="L756" s="166">
        <v>1008133967.97</v>
      </c>
      <c r="M756" s="141">
        <v>1356520554</v>
      </c>
      <c r="N756" s="142">
        <v>74.319999999999993</v>
      </c>
      <c r="O756" s="83" t="s">
        <v>6</v>
      </c>
      <c r="P756" s="3"/>
    </row>
    <row r="757" spans="1:16" ht="16.5" customHeight="1" x14ac:dyDescent="0.3">
      <c r="A757" s="3"/>
      <c r="B757" s="137" t="s">
        <v>113</v>
      </c>
      <c r="C757" s="138" t="s">
        <v>485</v>
      </c>
      <c r="E757" s="139" t="s">
        <v>275</v>
      </c>
      <c r="F757" s="139" t="s">
        <v>114</v>
      </c>
      <c r="G757" s="140" t="s">
        <v>512</v>
      </c>
      <c r="H757" s="140" t="s">
        <v>171</v>
      </c>
      <c r="I757" s="139" t="s">
        <v>115</v>
      </c>
      <c r="J757" s="166">
        <v>1329095896</v>
      </c>
      <c r="K757" s="166">
        <v>1004219180</v>
      </c>
      <c r="L757" s="166">
        <v>1008100258.14</v>
      </c>
      <c r="M757" s="141">
        <v>1329095896</v>
      </c>
      <c r="N757" s="142">
        <v>75.849999999999994</v>
      </c>
      <c r="O757" s="83" t="s">
        <v>6</v>
      </c>
      <c r="P757" s="3"/>
    </row>
    <row r="758" spans="1:16" ht="16.5" customHeight="1" x14ac:dyDescent="0.3">
      <c r="A758" s="3"/>
      <c r="B758" s="137" t="s">
        <v>113</v>
      </c>
      <c r="C758" s="138" t="s">
        <v>485</v>
      </c>
      <c r="E758" s="139" t="s">
        <v>275</v>
      </c>
      <c r="F758" s="139" t="s">
        <v>114</v>
      </c>
      <c r="G758" s="140" t="s">
        <v>513</v>
      </c>
      <c r="H758" s="140" t="s">
        <v>281</v>
      </c>
      <c r="I758" s="139" t="s">
        <v>115</v>
      </c>
      <c r="J758" s="166">
        <v>27180273968</v>
      </c>
      <c r="K758" s="166">
        <v>19999999999</v>
      </c>
      <c r="L758" s="166">
        <v>20215644536.709999</v>
      </c>
      <c r="M758" s="141">
        <v>27180273968</v>
      </c>
      <c r="N758" s="142">
        <v>74.38</v>
      </c>
      <c r="O758" s="83" t="s">
        <v>6</v>
      </c>
      <c r="P758" s="3"/>
    </row>
    <row r="759" spans="1:16" ht="16.5" customHeight="1" x14ac:dyDescent="0.3">
      <c r="A759" s="3"/>
      <c r="B759" s="137" t="s">
        <v>113</v>
      </c>
      <c r="C759" s="138" t="s">
        <v>485</v>
      </c>
      <c r="E759" s="139" t="s">
        <v>275</v>
      </c>
      <c r="F759" s="139" t="s">
        <v>114</v>
      </c>
      <c r="G759" s="140" t="s">
        <v>794</v>
      </c>
      <c r="H759" s="140" t="s">
        <v>171</v>
      </c>
      <c r="I759" s="139" t="s">
        <v>115</v>
      </c>
      <c r="J759" s="166">
        <v>846086297</v>
      </c>
      <c r="K759" s="166">
        <v>658806515</v>
      </c>
      <c r="L759" s="166">
        <v>655287077.20000005</v>
      </c>
      <c r="M759" s="141">
        <v>846086297</v>
      </c>
      <c r="N759" s="142">
        <v>77.45</v>
      </c>
      <c r="O759" s="83" t="s">
        <v>6</v>
      </c>
      <c r="P759" s="3"/>
    </row>
    <row r="760" spans="1:16" ht="16.5" customHeight="1" x14ac:dyDescent="0.3">
      <c r="A760" s="3"/>
      <c r="B760" s="137" t="s">
        <v>113</v>
      </c>
      <c r="C760" s="138" t="s">
        <v>485</v>
      </c>
      <c r="E760" s="139" t="s">
        <v>275</v>
      </c>
      <c r="F760" s="139" t="s">
        <v>114</v>
      </c>
      <c r="G760" s="140" t="s">
        <v>962</v>
      </c>
      <c r="H760" s="140" t="s">
        <v>173</v>
      </c>
      <c r="I760" s="139" t="s">
        <v>115</v>
      </c>
      <c r="J760" s="166">
        <v>64712055</v>
      </c>
      <c r="K760" s="166">
        <v>60086300</v>
      </c>
      <c r="L760" s="166">
        <v>61274956.780000001</v>
      </c>
      <c r="M760" s="141">
        <v>64712055</v>
      </c>
      <c r="N760" s="142">
        <v>94.69</v>
      </c>
      <c r="O760" s="83" t="s">
        <v>6</v>
      </c>
      <c r="P760" s="3"/>
    </row>
    <row r="761" spans="1:16" ht="16.5" customHeight="1" x14ac:dyDescent="0.3">
      <c r="A761" s="3"/>
      <c r="B761" s="137" t="s">
        <v>113</v>
      </c>
      <c r="C761" s="138" t="s">
        <v>485</v>
      </c>
      <c r="E761" s="139" t="s">
        <v>275</v>
      </c>
      <c r="F761" s="139" t="s">
        <v>114</v>
      </c>
      <c r="G761" s="140" t="s">
        <v>795</v>
      </c>
      <c r="H761" s="140" t="s">
        <v>895</v>
      </c>
      <c r="I761" s="139" t="s">
        <v>115</v>
      </c>
      <c r="J761" s="166">
        <v>30969863020</v>
      </c>
      <c r="K761" s="166">
        <v>19748219178</v>
      </c>
      <c r="L761" s="166">
        <v>20166113867.59</v>
      </c>
      <c r="M761" s="141">
        <v>30969863020</v>
      </c>
      <c r="N761" s="142">
        <v>65.12</v>
      </c>
      <c r="O761" s="83" t="s">
        <v>6</v>
      </c>
      <c r="P761" s="3"/>
    </row>
    <row r="762" spans="1:16" ht="16.5" customHeight="1" x14ac:dyDescent="0.3">
      <c r="A762" s="3"/>
      <c r="B762" s="137" t="s">
        <v>113</v>
      </c>
      <c r="C762" s="138" t="s">
        <v>485</v>
      </c>
      <c r="E762" s="139" t="s">
        <v>275</v>
      </c>
      <c r="F762" s="139" t="s">
        <v>114</v>
      </c>
      <c r="G762" s="140" t="s">
        <v>796</v>
      </c>
      <c r="H762" s="140" t="s">
        <v>895</v>
      </c>
      <c r="I762" s="139" t="s">
        <v>115</v>
      </c>
      <c r="J762" s="166">
        <v>774246580</v>
      </c>
      <c r="K762" s="166">
        <v>493705479</v>
      </c>
      <c r="L762" s="166">
        <v>504152850.17000002</v>
      </c>
      <c r="M762" s="141">
        <v>774246580</v>
      </c>
      <c r="N762" s="142">
        <v>65.12</v>
      </c>
      <c r="O762" s="83" t="s">
        <v>6</v>
      </c>
      <c r="P762" s="3"/>
    </row>
    <row r="763" spans="1:16" ht="16.5" customHeight="1" x14ac:dyDescent="0.3">
      <c r="A763" s="3"/>
      <c r="B763" s="137" t="s">
        <v>113</v>
      </c>
      <c r="C763" s="138" t="s">
        <v>485</v>
      </c>
      <c r="E763" s="139" t="s">
        <v>275</v>
      </c>
      <c r="F763" s="139" t="s">
        <v>114</v>
      </c>
      <c r="G763" s="140" t="s">
        <v>797</v>
      </c>
      <c r="H763" s="140" t="s">
        <v>895</v>
      </c>
      <c r="I763" s="139" t="s">
        <v>115</v>
      </c>
      <c r="J763" s="166">
        <v>774246580</v>
      </c>
      <c r="K763" s="166">
        <v>493705479</v>
      </c>
      <c r="L763" s="166">
        <v>504152850.17000002</v>
      </c>
      <c r="M763" s="141">
        <v>774246580</v>
      </c>
      <c r="N763" s="142">
        <v>65.12</v>
      </c>
      <c r="O763" s="83" t="s">
        <v>6</v>
      </c>
      <c r="P763" s="3"/>
    </row>
    <row r="764" spans="1:16" ht="16.5" customHeight="1" x14ac:dyDescent="0.3">
      <c r="A764" s="3"/>
      <c r="B764" s="137" t="s">
        <v>113</v>
      </c>
      <c r="C764" s="138" t="s">
        <v>485</v>
      </c>
      <c r="E764" s="139" t="s">
        <v>275</v>
      </c>
      <c r="F764" s="139" t="s">
        <v>114</v>
      </c>
      <c r="G764" s="140" t="s">
        <v>798</v>
      </c>
      <c r="H764" s="140" t="s">
        <v>895</v>
      </c>
      <c r="I764" s="139" t="s">
        <v>115</v>
      </c>
      <c r="J764" s="166">
        <v>774246580</v>
      </c>
      <c r="K764" s="166">
        <v>493705479</v>
      </c>
      <c r="L764" s="166">
        <v>504152850.17000002</v>
      </c>
      <c r="M764" s="141">
        <v>774246580</v>
      </c>
      <c r="N764" s="142">
        <v>65.12</v>
      </c>
      <c r="O764" s="83" t="s">
        <v>6</v>
      </c>
      <c r="P764" s="3"/>
    </row>
    <row r="765" spans="1:16" ht="16.5" customHeight="1" x14ac:dyDescent="0.3">
      <c r="A765" s="3"/>
      <c r="B765" s="137" t="s">
        <v>113</v>
      </c>
      <c r="C765" s="138" t="s">
        <v>485</v>
      </c>
      <c r="E765" s="139" t="s">
        <v>275</v>
      </c>
      <c r="F765" s="139" t="s">
        <v>114</v>
      </c>
      <c r="G765" s="140" t="s">
        <v>799</v>
      </c>
      <c r="H765" s="140" t="s">
        <v>895</v>
      </c>
      <c r="I765" s="139" t="s">
        <v>115</v>
      </c>
      <c r="J765" s="166">
        <v>4800328760</v>
      </c>
      <c r="K765" s="166">
        <v>3068447945</v>
      </c>
      <c r="L765" s="166">
        <v>3125673295.3400002</v>
      </c>
      <c r="M765" s="141">
        <v>4800328760</v>
      </c>
      <c r="N765" s="142">
        <v>65.11</v>
      </c>
      <c r="O765" s="83" t="s">
        <v>6</v>
      </c>
      <c r="P765" s="3"/>
    </row>
    <row r="766" spans="1:16" ht="16.5" customHeight="1" x14ac:dyDescent="0.3">
      <c r="A766" s="3"/>
      <c r="B766" s="137" t="s">
        <v>113</v>
      </c>
      <c r="C766" s="138" t="s">
        <v>485</v>
      </c>
      <c r="E766" s="139" t="s">
        <v>275</v>
      </c>
      <c r="F766" s="139" t="s">
        <v>114</v>
      </c>
      <c r="G766" s="140" t="s">
        <v>800</v>
      </c>
      <c r="H766" s="140" t="s">
        <v>895</v>
      </c>
      <c r="I766" s="139" t="s">
        <v>115</v>
      </c>
      <c r="J766" s="166">
        <v>5574575340</v>
      </c>
      <c r="K766" s="166">
        <v>3569868492</v>
      </c>
      <c r="L766" s="166">
        <v>3629735151.7399998</v>
      </c>
      <c r="M766" s="141">
        <v>5574575340</v>
      </c>
      <c r="N766" s="142">
        <v>65.11</v>
      </c>
      <c r="O766" s="83" t="s">
        <v>6</v>
      </c>
      <c r="P766" s="3"/>
    </row>
    <row r="767" spans="1:16" ht="16.5" customHeight="1" x14ac:dyDescent="0.3">
      <c r="A767" s="3"/>
      <c r="B767" s="137" t="s">
        <v>113</v>
      </c>
      <c r="C767" s="138" t="s">
        <v>485</v>
      </c>
      <c r="E767" s="139" t="s">
        <v>275</v>
      </c>
      <c r="F767" s="139" t="s">
        <v>114</v>
      </c>
      <c r="G767" s="140" t="s">
        <v>801</v>
      </c>
      <c r="H767" s="140" t="s">
        <v>895</v>
      </c>
      <c r="I767" s="139" t="s">
        <v>115</v>
      </c>
      <c r="J767" s="166">
        <v>1827221920</v>
      </c>
      <c r="K767" s="166">
        <v>1184932753</v>
      </c>
      <c r="L767" s="166">
        <v>1189687007.3</v>
      </c>
      <c r="M767" s="141">
        <v>1827221920</v>
      </c>
      <c r="N767" s="142">
        <v>65.11</v>
      </c>
      <c r="O767" s="83" t="s">
        <v>6</v>
      </c>
      <c r="P767" s="3"/>
    </row>
    <row r="768" spans="1:16" ht="16.5" customHeight="1" x14ac:dyDescent="0.3">
      <c r="A768" s="3"/>
      <c r="B768" s="137" t="s">
        <v>113</v>
      </c>
      <c r="C768" s="138" t="s">
        <v>485</v>
      </c>
      <c r="E768" s="139" t="s">
        <v>275</v>
      </c>
      <c r="F768" s="139" t="s">
        <v>114</v>
      </c>
      <c r="G768" s="140" t="s">
        <v>802</v>
      </c>
      <c r="H768" s="140" t="s">
        <v>168</v>
      </c>
      <c r="I768" s="139" t="s">
        <v>115</v>
      </c>
      <c r="J768" s="166">
        <v>224764387</v>
      </c>
      <c r="K768" s="166">
        <v>201575400</v>
      </c>
      <c r="L768" s="166">
        <v>200503045.88999999</v>
      </c>
      <c r="M768" s="141">
        <v>224764387</v>
      </c>
      <c r="N768" s="142">
        <v>89.21</v>
      </c>
      <c r="O768" s="83" t="s">
        <v>6</v>
      </c>
      <c r="P768" s="3"/>
    </row>
    <row r="769" spans="1:16" ht="16.5" customHeight="1" x14ac:dyDescent="0.3">
      <c r="A769" s="3"/>
      <c r="B769" s="137" t="s">
        <v>113</v>
      </c>
      <c r="C769" s="138" t="s">
        <v>485</v>
      </c>
      <c r="E769" s="139" t="s">
        <v>275</v>
      </c>
      <c r="F769" s="139" t="s">
        <v>114</v>
      </c>
      <c r="G769" s="140" t="s">
        <v>803</v>
      </c>
      <c r="H769" s="140" t="s">
        <v>895</v>
      </c>
      <c r="I769" s="139" t="s">
        <v>115</v>
      </c>
      <c r="J769" s="166">
        <v>232273980</v>
      </c>
      <c r="K769" s="166">
        <v>150780815</v>
      </c>
      <c r="L769" s="166">
        <v>151245860.25999999</v>
      </c>
      <c r="M769" s="141">
        <v>232273980</v>
      </c>
      <c r="N769" s="142">
        <v>65.12</v>
      </c>
      <c r="O769" s="83" t="s">
        <v>6</v>
      </c>
      <c r="P769" s="3"/>
    </row>
    <row r="770" spans="1:16" ht="16.5" customHeight="1" x14ac:dyDescent="0.3">
      <c r="A770" s="3"/>
      <c r="B770" s="137" t="s">
        <v>113</v>
      </c>
      <c r="C770" s="138" t="s">
        <v>485</v>
      </c>
      <c r="E770" s="139" t="s">
        <v>275</v>
      </c>
      <c r="F770" s="139" t="s">
        <v>114</v>
      </c>
      <c r="G770" s="140" t="s">
        <v>804</v>
      </c>
      <c r="H770" s="140" t="s">
        <v>895</v>
      </c>
      <c r="I770" s="139" t="s">
        <v>115</v>
      </c>
      <c r="J770" s="166">
        <v>7742465760</v>
      </c>
      <c r="K770" s="166">
        <v>4969979453</v>
      </c>
      <c r="L770" s="166">
        <v>4979446376.0900002</v>
      </c>
      <c r="M770" s="141">
        <v>7742465760</v>
      </c>
      <c r="N770" s="142">
        <v>64.31</v>
      </c>
      <c r="O770" s="83" t="s">
        <v>6</v>
      </c>
      <c r="P770" s="3"/>
    </row>
    <row r="771" spans="1:16" ht="16.5" customHeight="1" x14ac:dyDescent="0.3">
      <c r="A771" s="3"/>
      <c r="B771" s="137" t="s">
        <v>113</v>
      </c>
      <c r="C771" s="138" t="s">
        <v>485</v>
      </c>
      <c r="E771" s="139" t="s">
        <v>275</v>
      </c>
      <c r="F771" s="139" t="s">
        <v>114</v>
      </c>
      <c r="G771" s="140" t="s">
        <v>963</v>
      </c>
      <c r="H771" s="140" t="s">
        <v>895</v>
      </c>
      <c r="I771" s="139" t="s">
        <v>115</v>
      </c>
      <c r="J771" s="166">
        <v>154849320</v>
      </c>
      <c r="K771" s="166">
        <v>99399591</v>
      </c>
      <c r="L771" s="166">
        <v>99588931.159999996</v>
      </c>
      <c r="M771" s="141">
        <v>154849320</v>
      </c>
      <c r="N771" s="142">
        <v>64.31</v>
      </c>
      <c r="O771" s="83" t="s">
        <v>6</v>
      </c>
      <c r="P771" s="3"/>
    </row>
    <row r="772" spans="1:16" ht="16.5" customHeight="1" x14ac:dyDescent="0.3">
      <c r="A772" s="3"/>
      <c r="B772" s="137" t="s">
        <v>113</v>
      </c>
      <c r="C772" s="138" t="s">
        <v>485</v>
      </c>
      <c r="E772" s="139" t="s">
        <v>275</v>
      </c>
      <c r="F772" s="139" t="s">
        <v>114</v>
      </c>
      <c r="G772" s="140" t="s">
        <v>964</v>
      </c>
      <c r="H772" s="140" t="s">
        <v>895</v>
      </c>
      <c r="I772" s="139" t="s">
        <v>115</v>
      </c>
      <c r="J772" s="166">
        <v>154849320</v>
      </c>
      <c r="K772" s="166">
        <v>99399591</v>
      </c>
      <c r="L772" s="166">
        <v>99588931.159999996</v>
      </c>
      <c r="M772" s="141">
        <v>154849320</v>
      </c>
      <c r="N772" s="142">
        <v>64.31</v>
      </c>
      <c r="O772" s="83" t="s">
        <v>6</v>
      </c>
      <c r="P772" s="3"/>
    </row>
    <row r="773" spans="1:16" ht="16.5" customHeight="1" x14ac:dyDescent="0.3">
      <c r="A773" s="3"/>
      <c r="B773" s="137" t="s">
        <v>113</v>
      </c>
      <c r="C773" s="138" t="s">
        <v>485</v>
      </c>
      <c r="E773" s="139" t="s">
        <v>275</v>
      </c>
      <c r="F773" s="139" t="s">
        <v>114</v>
      </c>
      <c r="G773" s="140" t="s">
        <v>965</v>
      </c>
      <c r="H773" s="140" t="s">
        <v>895</v>
      </c>
      <c r="I773" s="139" t="s">
        <v>115</v>
      </c>
      <c r="J773" s="166">
        <v>154849320</v>
      </c>
      <c r="K773" s="166">
        <v>99399591</v>
      </c>
      <c r="L773" s="166">
        <v>99588931.159999996</v>
      </c>
      <c r="M773" s="141">
        <v>154849320</v>
      </c>
      <c r="N773" s="142">
        <v>64.31</v>
      </c>
      <c r="O773" s="83" t="s">
        <v>6</v>
      </c>
      <c r="P773" s="3"/>
    </row>
    <row r="774" spans="1:16" ht="16.5" customHeight="1" x14ac:dyDescent="0.3">
      <c r="A774" s="3"/>
      <c r="B774" s="137" t="s">
        <v>113</v>
      </c>
      <c r="C774" s="138" t="s">
        <v>485</v>
      </c>
      <c r="E774" s="139" t="s">
        <v>275</v>
      </c>
      <c r="F774" s="139" t="s">
        <v>114</v>
      </c>
      <c r="G774" s="140" t="s">
        <v>965</v>
      </c>
      <c r="H774" s="140" t="s">
        <v>895</v>
      </c>
      <c r="I774" s="139" t="s">
        <v>115</v>
      </c>
      <c r="J774" s="166">
        <v>154849320</v>
      </c>
      <c r="K774" s="166">
        <v>99399591</v>
      </c>
      <c r="L774" s="166">
        <v>99588931.159999996</v>
      </c>
      <c r="M774" s="141">
        <v>154849320</v>
      </c>
      <c r="N774" s="142">
        <v>64.31</v>
      </c>
      <c r="O774" s="83" t="s">
        <v>6</v>
      </c>
      <c r="P774" s="3"/>
    </row>
    <row r="775" spans="1:16" ht="16.5" customHeight="1" x14ac:dyDescent="0.3">
      <c r="A775" s="3"/>
      <c r="B775" s="137" t="s">
        <v>113</v>
      </c>
      <c r="C775" s="138" t="s">
        <v>485</v>
      </c>
      <c r="E775" s="139" t="s">
        <v>275</v>
      </c>
      <c r="F775" s="139" t="s">
        <v>114</v>
      </c>
      <c r="G775" s="140" t="s">
        <v>966</v>
      </c>
      <c r="H775" s="140" t="s">
        <v>895</v>
      </c>
      <c r="I775" s="139" t="s">
        <v>115</v>
      </c>
      <c r="J775" s="166">
        <v>154849320</v>
      </c>
      <c r="K775" s="166">
        <v>99399591</v>
      </c>
      <c r="L775" s="166">
        <v>99588931.159999996</v>
      </c>
      <c r="M775" s="141">
        <v>154849320</v>
      </c>
      <c r="N775" s="142">
        <v>64.31</v>
      </c>
      <c r="O775" s="83" t="s">
        <v>6</v>
      </c>
      <c r="P775" s="3"/>
    </row>
    <row r="776" spans="1:16" ht="16.5" customHeight="1" x14ac:dyDescent="0.3">
      <c r="A776" s="3"/>
      <c r="B776" s="137" t="s">
        <v>113</v>
      </c>
      <c r="C776" s="138" t="s">
        <v>485</v>
      </c>
      <c r="E776" s="139" t="s">
        <v>275</v>
      </c>
      <c r="F776" s="139" t="s">
        <v>114</v>
      </c>
      <c r="G776" s="140" t="s">
        <v>967</v>
      </c>
      <c r="H776" s="140" t="s">
        <v>895</v>
      </c>
      <c r="I776" s="139" t="s">
        <v>115</v>
      </c>
      <c r="J776" s="166">
        <v>154849320</v>
      </c>
      <c r="K776" s="166">
        <v>99399591</v>
      </c>
      <c r="L776" s="166">
        <v>99588931.159999996</v>
      </c>
      <c r="M776" s="141">
        <v>154849320</v>
      </c>
      <c r="N776" s="142">
        <v>64.31</v>
      </c>
      <c r="O776" s="83" t="s">
        <v>6</v>
      </c>
      <c r="P776" s="3"/>
    </row>
    <row r="777" spans="1:16" ht="16.5" customHeight="1" x14ac:dyDescent="0.3">
      <c r="A777" s="3"/>
      <c r="B777" s="137" t="s">
        <v>113</v>
      </c>
      <c r="C777" s="138" t="s">
        <v>485</v>
      </c>
      <c r="E777" s="139" t="s">
        <v>275</v>
      </c>
      <c r="F777" s="139" t="s">
        <v>114</v>
      </c>
      <c r="G777" s="140" t="s">
        <v>968</v>
      </c>
      <c r="H777" s="140" t="s">
        <v>895</v>
      </c>
      <c r="I777" s="139" t="s">
        <v>115</v>
      </c>
      <c r="J777" s="166">
        <v>154849320</v>
      </c>
      <c r="K777" s="166">
        <v>99399591</v>
      </c>
      <c r="L777" s="166">
        <v>99588931.159999996</v>
      </c>
      <c r="M777" s="141">
        <v>154849320</v>
      </c>
      <c r="N777" s="142">
        <v>64.31</v>
      </c>
      <c r="O777" s="83" t="s">
        <v>6</v>
      </c>
      <c r="P777" s="3"/>
    </row>
    <row r="778" spans="1:16" ht="16.5" customHeight="1" x14ac:dyDescent="0.3">
      <c r="A778" s="3"/>
      <c r="B778" s="137" t="s">
        <v>113</v>
      </c>
      <c r="C778" s="138" t="s">
        <v>485</v>
      </c>
      <c r="E778" s="139" t="s">
        <v>275</v>
      </c>
      <c r="F778" s="139" t="s">
        <v>114</v>
      </c>
      <c r="G778" s="140" t="s">
        <v>969</v>
      </c>
      <c r="H778" s="140" t="s">
        <v>895</v>
      </c>
      <c r="I778" s="139" t="s">
        <v>115</v>
      </c>
      <c r="J778" s="166">
        <v>154849320</v>
      </c>
      <c r="K778" s="166">
        <v>99399591</v>
      </c>
      <c r="L778" s="166">
        <v>99588931.159999996</v>
      </c>
      <c r="M778" s="141">
        <v>154849320</v>
      </c>
      <c r="N778" s="142">
        <v>64.31</v>
      </c>
      <c r="O778" s="83" t="s">
        <v>6</v>
      </c>
      <c r="P778" s="3"/>
    </row>
    <row r="779" spans="1:16" ht="16.5" customHeight="1" x14ac:dyDescent="0.3">
      <c r="A779" s="3"/>
      <c r="B779" s="137" t="s">
        <v>113</v>
      </c>
      <c r="C779" s="138" t="s">
        <v>485</v>
      </c>
      <c r="E779" s="139" t="s">
        <v>275</v>
      </c>
      <c r="F779" s="139" t="s">
        <v>114</v>
      </c>
      <c r="G779" s="140" t="s">
        <v>970</v>
      </c>
      <c r="H779" s="140" t="s">
        <v>895</v>
      </c>
      <c r="I779" s="139" t="s">
        <v>115</v>
      </c>
      <c r="J779" s="166">
        <v>154849320</v>
      </c>
      <c r="K779" s="166">
        <v>99399591</v>
      </c>
      <c r="L779" s="166">
        <v>99588931.159999996</v>
      </c>
      <c r="M779" s="141">
        <v>154849320</v>
      </c>
      <c r="N779" s="142">
        <v>64.31</v>
      </c>
      <c r="O779" s="83" t="s">
        <v>6</v>
      </c>
      <c r="P779" s="3"/>
    </row>
    <row r="780" spans="1:16" ht="16.5" customHeight="1" x14ac:dyDescent="0.3">
      <c r="A780" s="3"/>
      <c r="B780" s="137" t="s">
        <v>113</v>
      </c>
      <c r="C780" s="138" t="s">
        <v>485</v>
      </c>
      <c r="E780" s="139" t="s">
        <v>275</v>
      </c>
      <c r="F780" s="139" t="s">
        <v>114</v>
      </c>
      <c r="G780" s="140" t="s">
        <v>971</v>
      </c>
      <c r="H780" s="140" t="s">
        <v>895</v>
      </c>
      <c r="I780" s="139" t="s">
        <v>115</v>
      </c>
      <c r="J780" s="166">
        <v>154849320</v>
      </c>
      <c r="K780" s="166">
        <v>99399591</v>
      </c>
      <c r="L780" s="166">
        <v>99588931.159999996</v>
      </c>
      <c r="M780" s="141">
        <v>154849320</v>
      </c>
      <c r="N780" s="142">
        <v>64.31</v>
      </c>
      <c r="O780" s="83" t="s">
        <v>6</v>
      </c>
      <c r="P780" s="3"/>
    </row>
    <row r="781" spans="1:16" ht="16.5" customHeight="1" x14ac:dyDescent="0.3">
      <c r="A781" s="3"/>
      <c r="B781" s="137" t="s">
        <v>113</v>
      </c>
      <c r="C781" s="138" t="s">
        <v>485</v>
      </c>
      <c r="E781" s="139" t="s">
        <v>275</v>
      </c>
      <c r="F781" s="139" t="s">
        <v>114</v>
      </c>
      <c r="G781" s="140" t="s">
        <v>972</v>
      </c>
      <c r="H781" s="140" t="s">
        <v>895</v>
      </c>
      <c r="I781" s="139" t="s">
        <v>115</v>
      </c>
      <c r="J781" s="166">
        <v>154849320</v>
      </c>
      <c r="K781" s="166">
        <v>99399591</v>
      </c>
      <c r="L781" s="166">
        <v>99588931.159999996</v>
      </c>
      <c r="M781" s="141">
        <v>154849320</v>
      </c>
      <c r="N781" s="142">
        <v>64.31</v>
      </c>
      <c r="O781" s="83" t="s">
        <v>6</v>
      </c>
      <c r="P781" s="3"/>
    </row>
    <row r="782" spans="1:16" ht="16.5" customHeight="1" x14ac:dyDescent="0.3">
      <c r="A782" s="3"/>
      <c r="B782" s="137" t="s">
        <v>113</v>
      </c>
      <c r="C782" s="138" t="s">
        <v>485</v>
      </c>
      <c r="E782" s="139" t="s">
        <v>275</v>
      </c>
      <c r="F782" s="139" t="s">
        <v>114</v>
      </c>
      <c r="G782" s="140" t="s">
        <v>973</v>
      </c>
      <c r="H782" s="140" t="s">
        <v>895</v>
      </c>
      <c r="I782" s="139" t="s">
        <v>115</v>
      </c>
      <c r="J782" s="166">
        <v>154849320</v>
      </c>
      <c r="K782" s="166">
        <v>99399591</v>
      </c>
      <c r="L782" s="166">
        <v>99588931.159999996</v>
      </c>
      <c r="M782" s="141">
        <v>154849320</v>
      </c>
      <c r="N782" s="142">
        <v>64.31</v>
      </c>
      <c r="O782" s="83" t="s">
        <v>6</v>
      </c>
      <c r="P782" s="3"/>
    </row>
    <row r="783" spans="1:16" ht="16.5" customHeight="1" x14ac:dyDescent="0.3">
      <c r="A783" s="3"/>
      <c r="B783" s="137" t="s">
        <v>113</v>
      </c>
      <c r="C783" s="138" t="s">
        <v>485</v>
      </c>
      <c r="E783" s="139" t="s">
        <v>275</v>
      </c>
      <c r="F783" s="139" t="s">
        <v>114</v>
      </c>
      <c r="G783" s="140" t="s">
        <v>974</v>
      </c>
      <c r="H783" s="140" t="s">
        <v>895</v>
      </c>
      <c r="I783" s="139" t="s">
        <v>115</v>
      </c>
      <c r="J783" s="166">
        <v>154849320</v>
      </c>
      <c r="K783" s="166">
        <v>99399591</v>
      </c>
      <c r="L783" s="166">
        <v>99588931.159999996</v>
      </c>
      <c r="M783" s="141">
        <v>154849320</v>
      </c>
      <c r="N783" s="142">
        <v>64.31</v>
      </c>
      <c r="O783" s="83" t="s">
        <v>6</v>
      </c>
      <c r="P783" s="3"/>
    </row>
    <row r="784" spans="1:16" ht="16.5" customHeight="1" x14ac:dyDescent="0.3">
      <c r="A784" s="3"/>
      <c r="B784" s="137" t="s">
        <v>113</v>
      </c>
      <c r="C784" s="138" t="s">
        <v>485</v>
      </c>
      <c r="E784" s="139" t="s">
        <v>275</v>
      </c>
      <c r="F784" s="139" t="s">
        <v>114</v>
      </c>
      <c r="G784" s="140" t="s">
        <v>975</v>
      </c>
      <c r="H784" s="140" t="s">
        <v>895</v>
      </c>
      <c r="I784" s="139" t="s">
        <v>115</v>
      </c>
      <c r="J784" s="166">
        <v>154849320</v>
      </c>
      <c r="K784" s="166">
        <v>99399591</v>
      </c>
      <c r="L784" s="166">
        <v>99588931.159999996</v>
      </c>
      <c r="M784" s="141">
        <v>154849320</v>
      </c>
      <c r="N784" s="142">
        <v>64.31</v>
      </c>
      <c r="O784" s="83" t="s">
        <v>6</v>
      </c>
      <c r="P784" s="3"/>
    </row>
    <row r="785" spans="1:16" ht="16.5" customHeight="1" x14ac:dyDescent="0.3">
      <c r="A785" s="3"/>
      <c r="B785" s="137" t="s">
        <v>113</v>
      </c>
      <c r="C785" s="138" t="s">
        <v>174</v>
      </c>
      <c r="E785" s="139" t="s">
        <v>301</v>
      </c>
      <c r="F785" s="139" t="s">
        <v>114</v>
      </c>
      <c r="G785" s="140" t="s">
        <v>514</v>
      </c>
      <c r="H785" s="140" t="s">
        <v>515</v>
      </c>
      <c r="I785" s="139" t="s">
        <v>115</v>
      </c>
      <c r="J785" s="166">
        <v>111967124</v>
      </c>
      <c r="K785" s="166">
        <v>100230136</v>
      </c>
      <c r="L785" s="166">
        <v>102659604.2</v>
      </c>
      <c r="M785" s="141">
        <v>111967124</v>
      </c>
      <c r="N785" s="142">
        <v>91.69</v>
      </c>
      <c r="O785" s="83" t="s">
        <v>6</v>
      </c>
      <c r="P785" s="3"/>
    </row>
    <row r="786" spans="1:16" ht="16.5" customHeight="1" x14ac:dyDescent="0.3">
      <c r="A786" s="3"/>
      <c r="B786" s="137" t="s">
        <v>113</v>
      </c>
      <c r="C786" s="138" t="s">
        <v>174</v>
      </c>
      <c r="E786" s="139" t="s">
        <v>301</v>
      </c>
      <c r="F786" s="139" t="s">
        <v>114</v>
      </c>
      <c r="G786" s="140" t="s">
        <v>516</v>
      </c>
      <c r="H786" s="140" t="s">
        <v>270</v>
      </c>
      <c r="I786" s="139" t="s">
        <v>115</v>
      </c>
      <c r="J786" s="166">
        <v>1087499999</v>
      </c>
      <c r="K786" s="166">
        <v>1000000000</v>
      </c>
      <c r="L786" s="166">
        <v>1011447196.72</v>
      </c>
      <c r="M786" s="141">
        <v>1087499999</v>
      </c>
      <c r="N786" s="142">
        <v>93.01</v>
      </c>
      <c r="O786" s="83" t="s">
        <v>6</v>
      </c>
      <c r="P786" s="3"/>
    </row>
    <row r="787" spans="1:16" ht="16.5" customHeight="1" x14ac:dyDescent="0.3">
      <c r="A787" s="3"/>
      <c r="B787" s="137" t="s">
        <v>113</v>
      </c>
      <c r="C787" s="138" t="s">
        <v>174</v>
      </c>
      <c r="E787" s="139" t="s">
        <v>301</v>
      </c>
      <c r="F787" s="139" t="s">
        <v>114</v>
      </c>
      <c r="G787" s="140" t="s">
        <v>517</v>
      </c>
      <c r="H787" s="140" t="s">
        <v>282</v>
      </c>
      <c r="I787" s="139" t="s">
        <v>115</v>
      </c>
      <c r="J787" s="166">
        <v>1133378082</v>
      </c>
      <c r="K787" s="166">
        <v>1000000001</v>
      </c>
      <c r="L787" s="166">
        <v>1011642725.74</v>
      </c>
      <c r="M787" s="141">
        <v>1133378082</v>
      </c>
      <c r="N787" s="142">
        <v>89.26</v>
      </c>
      <c r="O787" s="83" t="s">
        <v>6</v>
      </c>
      <c r="P787" s="3"/>
    </row>
    <row r="788" spans="1:16" ht="16.5" customHeight="1" x14ac:dyDescent="0.3">
      <c r="A788" s="3"/>
      <c r="B788" s="137" t="s">
        <v>113</v>
      </c>
      <c r="C788" s="138" t="s">
        <v>174</v>
      </c>
      <c r="E788" s="139" t="s">
        <v>301</v>
      </c>
      <c r="F788" s="139" t="s">
        <v>114</v>
      </c>
      <c r="G788" s="140" t="s">
        <v>518</v>
      </c>
      <c r="H788" s="140" t="s">
        <v>283</v>
      </c>
      <c r="I788" s="139" t="s">
        <v>115</v>
      </c>
      <c r="J788" s="166">
        <v>1181000002</v>
      </c>
      <c r="K788" s="166">
        <v>1000000001</v>
      </c>
      <c r="L788" s="166">
        <v>1011837582.75</v>
      </c>
      <c r="M788" s="141">
        <v>1181000002</v>
      </c>
      <c r="N788" s="142">
        <v>85.68</v>
      </c>
      <c r="O788" s="83" t="s">
        <v>6</v>
      </c>
      <c r="P788" s="3"/>
    </row>
    <row r="789" spans="1:16" ht="16.5" customHeight="1" x14ac:dyDescent="0.3">
      <c r="A789" s="3"/>
      <c r="B789" s="137" t="s">
        <v>113</v>
      </c>
      <c r="C789" s="138" t="s">
        <v>174</v>
      </c>
      <c r="E789" s="139" t="s">
        <v>301</v>
      </c>
      <c r="F789" s="139" t="s">
        <v>114</v>
      </c>
      <c r="G789" s="140" t="s">
        <v>519</v>
      </c>
      <c r="H789" s="140" t="s">
        <v>284</v>
      </c>
      <c r="I789" s="139" t="s">
        <v>115</v>
      </c>
      <c r="J789" s="166">
        <v>2459747948</v>
      </c>
      <c r="K789" s="166">
        <v>1999999999</v>
      </c>
      <c r="L789" s="166">
        <v>2024065835.3699999</v>
      </c>
      <c r="M789" s="141">
        <v>2459747948</v>
      </c>
      <c r="N789" s="142">
        <v>82.29</v>
      </c>
      <c r="O789" s="83" t="s">
        <v>6</v>
      </c>
      <c r="P789" s="3"/>
    </row>
    <row r="790" spans="1:16" ht="16.5" customHeight="1" x14ac:dyDescent="0.3">
      <c r="A790" s="3"/>
      <c r="B790" s="137" t="s">
        <v>113</v>
      </c>
      <c r="C790" s="138" t="s">
        <v>174</v>
      </c>
      <c r="E790" s="139" t="s">
        <v>301</v>
      </c>
      <c r="F790" s="139" t="s">
        <v>114</v>
      </c>
      <c r="G790" s="140" t="s">
        <v>520</v>
      </c>
      <c r="H790" s="140" t="s">
        <v>285</v>
      </c>
      <c r="I790" s="139" t="s">
        <v>115</v>
      </c>
      <c r="J790" s="166">
        <v>2664739726</v>
      </c>
      <c r="K790" s="166">
        <v>2000000000</v>
      </c>
      <c r="L790" s="166">
        <v>2024846081.6700001</v>
      </c>
      <c r="M790" s="141">
        <v>2664739726</v>
      </c>
      <c r="N790" s="142">
        <v>75.989999999999995</v>
      </c>
      <c r="O790" s="83" t="s">
        <v>6</v>
      </c>
      <c r="P790" s="3"/>
    </row>
    <row r="791" spans="1:16" ht="16.5" customHeight="1" x14ac:dyDescent="0.3">
      <c r="A791" s="3"/>
      <c r="B791" s="137" t="s">
        <v>113</v>
      </c>
      <c r="C791" s="138" t="s">
        <v>174</v>
      </c>
      <c r="E791" s="139" t="s">
        <v>301</v>
      </c>
      <c r="F791" s="139" t="s">
        <v>114</v>
      </c>
      <c r="G791" s="140" t="s">
        <v>521</v>
      </c>
      <c r="H791" s="140" t="s">
        <v>286</v>
      </c>
      <c r="I791" s="139" t="s">
        <v>115</v>
      </c>
      <c r="J791" s="166">
        <v>2881194515</v>
      </c>
      <c r="K791" s="166">
        <v>2000000001</v>
      </c>
      <c r="L791" s="166">
        <v>2025626572.6800001</v>
      </c>
      <c r="M791" s="141">
        <v>2881194515</v>
      </c>
      <c r="N791" s="142">
        <v>70.31</v>
      </c>
      <c r="O791" s="83" t="s">
        <v>6</v>
      </c>
      <c r="P791" s="3"/>
    </row>
    <row r="792" spans="1:16" ht="16.5" customHeight="1" x14ac:dyDescent="0.3">
      <c r="A792" s="3"/>
      <c r="B792" s="137" t="s">
        <v>113</v>
      </c>
      <c r="C792" s="138" t="s">
        <v>175</v>
      </c>
      <c r="D792" s="1" t="s">
        <v>531</v>
      </c>
      <c r="E792" s="139" t="s">
        <v>275</v>
      </c>
      <c r="F792" s="139" t="s">
        <v>114</v>
      </c>
      <c r="G792" s="140" t="s">
        <v>522</v>
      </c>
      <c r="H792" s="140" t="s">
        <v>176</v>
      </c>
      <c r="I792" s="139" t="s">
        <v>115</v>
      </c>
      <c r="J792" s="166">
        <v>4887553560</v>
      </c>
      <c r="K792" s="166">
        <v>4158885205</v>
      </c>
      <c r="L792" s="166">
        <v>4160073488.71</v>
      </c>
      <c r="M792" s="141">
        <v>4887553560</v>
      </c>
      <c r="N792" s="142">
        <v>85.12</v>
      </c>
      <c r="O792" s="83" t="s">
        <v>6</v>
      </c>
      <c r="P792" s="3"/>
    </row>
    <row r="793" spans="1:16" ht="16.5" customHeight="1" x14ac:dyDescent="0.3">
      <c r="A793" s="3"/>
      <c r="B793" s="137" t="s">
        <v>113</v>
      </c>
      <c r="C793" s="138" t="s">
        <v>175</v>
      </c>
      <c r="D793" s="1" t="s">
        <v>531</v>
      </c>
      <c r="E793" s="139" t="s">
        <v>275</v>
      </c>
      <c r="F793" s="139" t="s">
        <v>114</v>
      </c>
      <c r="G793" s="140" t="s">
        <v>523</v>
      </c>
      <c r="H793" s="140" t="s">
        <v>177</v>
      </c>
      <c r="I793" s="139" t="s">
        <v>115</v>
      </c>
      <c r="J793" s="166">
        <v>7020410956</v>
      </c>
      <c r="K793" s="166">
        <v>5043945203</v>
      </c>
      <c r="L793" s="166">
        <v>5046504556.8500004</v>
      </c>
      <c r="M793" s="141">
        <v>7020410956</v>
      </c>
      <c r="N793" s="142">
        <v>71.88</v>
      </c>
      <c r="O793" s="83" t="s">
        <v>6</v>
      </c>
      <c r="P793" s="3"/>
    </row>
    <row r="794" spans="1:16" ht="16.5" customHeight="1" x14ac:dyDescent="0.3">
      <c r="A794" s="3"/>
      <c r="B794" s="137" t="s">
        <v>113</v>
      </c>
      <c r="C794" s="138" t="s">
        <v>175</v>
      </c>
      <c r="D794" s="1" t="s">
        <v>531</v>
      </c>
      <c r="E794" s="139" t="s">
        <v>275</v>
      </c>
      <c r="F794" s="139" t="s">
        <v>114</v>
      </c>
      <c r="G794" s="140" t="s">
        <v>524</v>
      </c>
      <c r="H794" s="140" t="s">
        <v>178</v>
      </c>
      <c r="I794" s="139" t="s">
        <v>115</v>
      </c>
      <c r="J794" s="166">
        <v>52723282538</v>
      </c>
      <c r="K794" s="166">
        <v>30327862331</v>
      </c>
      <c r="L794" s="166">
        <v>30354327433.740002</v>
      </c>
      <c r="M794" s="141">
        <v>52723282538</v>
      </c>
      <c r="N794" s="142">
        <v>57.57</v>
      </c>
      <c r="O794" s="83" t="s">
        <v>6</v>
      </c>
      <c r="P794" s="3"/>
    </row>
    <row r="795" spans="1:16" ht="16.5" customHeight="1" x14ac:dyDescent="0.3">
      <c r="A795" s="3"/>
      <c r="B795" s="137" t="s">
        <v>113</v>
      </c>
      <c r="C795" s="138" t="s">
        <v>179</v>
      </c>
      <c r="E795" s="139" t="s">
        <v>275</v>
      </c>
      <c r="F795" s="139" t="s">
        <v>114</v>
      </c>
      <c r="G795" s="140" t="s">
        <v>525</v>
      </c>
      <c r="H795" s="140" t="s">
        <v>180</v>
      </c>
      <c r="I795" s="139" t="s">
        <v>115</v>
      </c>
      <c r="J795" s="166">
        <v>8193726032</v>
      </c>
      <c r="K795" s="166">
        <v>5000000002</v>
      </c>
      <c r="L795" s="166">
        <v>5007430133.5</v>
      </c>
      <c r="M795" s="141">
        <v>8193726032</v>
      </c>
      <c r="N795" s="142">
        <v>61.11</v>
      </c>
      <c r="O795" s="83" t="s">
        <v>6</v>
      </c>
      <c r="P795" s="3"/>
    </row>
    <row r="796" spans="1:16" ht="16.5" customHeight="1" x14ac:dyDescent="0.3">
      <c r="A796" s="3"/>
      <c r="B796" s="137" t="s">
        <v>113</v>
      </c>
      <c r="C796" s="138" t="s">
        <v>181</v>
      </c>
      <c r="E796" s="139" t="s">
        <v>302</v>
      </c>
      <c r="F796" s="139" t="s">
        <v>114</v>
      </c>
      <c r="G796" s="140" t="s">
        <v>526</v>
      </c>
      <c r="H796" s="140" t="s">
        <v>182</v>
      </c>
      <c r="I796" s="139" t="s">
        <v>115</v>
      </c>
      <c r="J796" s="166">
        <v>19091267126</v>
      </c>
      <c r="K796" s="166">
        <v>12500000000</v>
      </c>
      <c r="L796" s="166">
        <v>12519846535.280001</v>
      </c>
      <c r="M796" s="141">
        <v>19091267126</v>
      </c>
      <c r="N796" s="142">
        <v>65.58</v>
      </c>
      <c r="O796" s="83" t="s">
        <v>6</v>
      </c>
      <c r="P796" s="3"/>
    </row>
    <row r="797" spans="1:16" ht="16.5" customHeight="1" x14ac:dyDescent="0.3">
      <c r="A797" s="3"/>
      <c r="B797" s="137" t="s">
        <v>113</v>
      </c>
      <c r="C797" s="138" t="s">
        <v>181</v>
      </c>
      <c r="E797" s="139" t="s">
        <v>302</v>
      </c>
      <c r="F797" s="139" t="s">
        <v>114</v>
      </c>
      <c r="G797" s="140" t="s">
        <v>527</v>
      </c>
      <c r="H797" s="140" t="s">
        <v>183</v>
      </c>
      <c r="I797" s="139" t="s">
        <v>115</v>
      </c>
      <c r="J797" s="166">
        <v>14447780816</v>
      </c>
      <c r="K797" s="166">
        <v>10000000001</v>
      </c>
      <c r="L797" s="166">
        <v>10160976537.92</v>
      </c>
      <c r="M797" s="141">
        <v>14447780816</v>
      </c>
      <c r="N797" s="142">
        <v>70.33</v>
      </c>
      <c r="O797" s="83" t="s">
        <v>6</v>
      </c>
      <c r="P797" s="3"/>
    </row>
    <row r="798" spans="1:16" ht="16.5" customHeight="1" x14ac:dyDescent="0.3">
      <c r="A798" s="3"/>
      <c r="B798" s="137" t="s">
        <v>113</v>
      </c>
      <c r="C798" s="138" t="s">
        <v>181</v>
      </c>
      <c r="E798" s="139" t="s">
        <v>302</v>
      </c>
      <c r="F798" s="139" t="s">
        <v>114</v>
      </c>
      <c r="G798" s="140" t="s">
        <v>528</v>
      </c>
      <c r="H798" s="140" t="s">
        <v>184</v>
      </c>
      <c r="I798" s="139" t="s">
        <v>115</v>
      </c>
      <c r="J798" s="166">
        <v>15734246580</v>
      </c>
      <c r="K798" s="166">
        <v>10263013699</v>
      </c>
      <c r="L798" s="166">
        <v>10322407824.030001</v>
      </c>
      <c r="M798" s="141">
        <v>15734246580</v>
      </c>
      <c r="N798" s="142">
        <v>65.599999999999994</v>
      </c>
      <c r="O798" s="83" t="s">
        <v>6</v>
      </c>
      <c r="P798" s="3"/>
    </row>
    <row r="799" spans="1:16" ht="16.5" customHeight="1" x14ac:dyDescent="0.3">
      <c r="A799" s="3"/>
      <c r="B799" s="137" t="s">
        <v>113</v>
      </c>
      <c r="C799" s="138" t="s">
        <v>181</v>
      </c>
      <c r="E799" s="139" t="s">
        <v>302</v>
      </c>
      <c r="F799" s="139" t="s">
        <v>114</v>
      </c>
      <c r="G799" s="140" t="s">
        <v>529</v>
      </c>
      <c r="H799" s="140" t="s">
        <v>184</v>
      </c>
      <c r="I799" s="139" t="s">
        <v>115</v>
      </c>
      <c r="J799" s="166">
        <v>6179013708</v>
      </c>
      <c r="K799" s="166">
        <v>4151216439</v>
      </c>
      <c r="L799" s="166">
        <v>4129120671.96</v>
      </c>
      <c r="M799" s="141">
        <v>6179013708</v>
      </c>
      <c r="N799" s="142">
        <v>66.819999999999993</v>
      </c>
      <c r="O799" s="83" t="s">
        <v>6</v>
      </c>
      <c r="P799" s="3"/>
    </row>
    <row r="800" spans="1:16" ht="16.5" customHeight="1" x14ac:dyDescent="0.3">
      <c r="A800" s="3"/>
      <c r="B800" s="137" t="s">
        <v>119</v>
      </c>
      <c r="C800" s="138" t="s">
        <v>185</v>
      </c>
      <c r="E800" s="139" t="s">
        <v>275</v>
      </c>
      <c r="F800" s="139" t="s">
        <v>114</v>
      </c>
      <c r="G800" s="140" t="s">
        <v>530</v>
      </c>
      <c r="H800" s="140" t="s">
        <v>186</v>
      </c>
      <c r="I800" s="139" t="s">
        <v>115</v>
      </c>
      <c r="J800" s="166">
        <v>166444549</v>
      </c>
      <c r="K800" s="166">
        <v>150665355</v>
      </c>
      <c r="L800" s="166">
        <v>151596733.25</v>
      </c>
      <c r="M800" s="141">
        <v>166444549</v>
      </c>
      <c r="N800" s="142">
        <v>91.08</v>
      </c>
      <c r="O800" s="83" t="s">
        <v>6</v>
      </c>
      <c r="P800" s="3"/>
    </row>
    <row r="801" spans="1:16" ht="16.5" customHeight="1" x14ac:dyDescent="0.3">
      <c r="A801" s="3"/>
      <c r="B801" s="137" t="s">
        <v>119</v>
      </c>
      <c r="C801" s="138" t="s">
        <v>185</v>
      </c>
      <c r="E801" s="139" t="s">
        <v>275</v>
      </c>
      <c r="F801" s="139" t="s">
        <v>114</v>
      </c>
      <c r="G801" s="140" t="s">
        <v>976</v>
      </c>
      <c r="H801" s="140" t="s">
        <v>460</v>
      </c>
      <c r="I801" s="139" t="s">
        <v>115</v>
      </c>
      <c r="J801" s="166">
        <v>854059181</v>
      </c>
      <c r="K801" s="166">
        <v>820322062</v>
      </c>
      <c r="L801" s="166">
        <v>815712104.60000002</v>
      </c>
      <c r="M801" s="141">
        <v>854059181</v>
      </c>
      <c r="N801" s="142">
        <v>95.51</v>
      </c>
      <c r="O801" s="83" t="s">
        <v>6</v>
      </c>
      <c r="P801" s="3"/>
    </row>
    <row r="802" spans="1:16" ht="16.5" customHeight="1" x14ac:dyDescent="0.3">
      <c r="A802" s="3"/>
      <c r="B802" s="137" t="s">
        <v>113</v>
      </c>
      <c r="C802" s="138" t="s">
        <v>187</v>
      </c>
      <c r="D802" s="1" t="s">
        <v>531</v>
      </c>
      <c r="E802" s="139" t="s">
        <v>275</v>
      </c>
      <c r="F802" s="139" t="s">
        <v>114</v>
      </c>
      <c r="G802" s="140" t="s">
        <v>532</v>
      </c>
      <c r="H802" s="140" t="s">
        <v>188</v>
      </c>
      <c r="I802" s="139" t="s">
        <v>115</v>
      </c>
      <c r="J802" s="166">
        <v>7437054788</v>
      </c>
      <c r="K802" s="166">
        <v>5044109589</v>
      </c>
      <c r="L802" s="166">
        <v>5050337993.9399996</v>
      </c>
      <c r="M802" s="141">
        <v>7437054788</v>
      </c>
      <c r="N802" s="142">
        <v>67.91</v>
      </c>
      <c r="O802" s="83" t="s">
        <v>6</v>
      </c>
      <c r="P802" s="3"/>
    </row>
    <row r="803" spans="1:16" ht="16.5" customHeight="1" x14ac:dyDescent="0.3">
      <c r="A803" s="3"/>
      <c r="B803" s="137" t="s">
        <v>113</v>
      </c>
      <c r="C803" s="138" t="s">
        <v>187</v>
      </c>
      <c r="D803" s="1" t="s">
        <v>531</v>
      </c>
      <c r="E803" s="139" t="s">
        <v>275</v>
      </c>
      <c r="F803" s="139" t="s">
        <v>114</v>
      </c>
      <c r="G803" s="140" t="s">
        <v>533</v>
      </c>
      <c r="H803" s="140" t="s">
        <v>534</v>
      </c>
      <c r="I803" s="139" t="s">
        <v>115</v>
      </c>
      <c r="J803" s="166">
        <v>7578027398</v>
      </c>
      <c r="K803" s="166">
        <v>7002109589</v>
      </c>
      <c r="L803" s="166">
        <v>7008348124.9300003</v>
      </c>
      <c r="M803" s="141">
        <v>7578027398</v>
      </c>
      <c r="N803" s="142">
        <v>92.48</v>
      </c>
      <c r="O803" s="83" t="s">
        <v>6</v>
      </c>
      <c r="P803" s="3"/>
    </row>
    <row r="804" spans="1:16" ht="16.5" customHeight="1" x14ac:dyDescent="0.3">
      <c r="A804" s="3"/>
      <c r="B804" s="137" t="s">
        <v>113</v>
      </c>
      <c r="C804" s="138" t="s">
        <v>187</v>
      </c>
      <c r="D804" s="1" t="s">
        <v>531</v>
      </c>
      <c r="E804" s="139" t="s">
        <v>275</v>
      </c>
      <c r="F804" s="139" t="s">
        <v>114</v>
      </c>
      <c r="G804" s="140" t="s">
        <v>535</v>
      </c>
      <c r="H804" s="140" t="s">
        <v>189</v>
      </c>
      <c r="I804" s="139" t="s">
        <v>115</v>
      </c>
      <c r="J804" s="166">
        <v>23644615888</v>
      </c>
      <c r="K804" s="166">
        <v>18000555617</v>
      </c>
      <c r="L804" s="166">
        <v>18023576093.330002</v>
      </c>
      <c r="M804" s="141">
        <v>23644615888</v>
      </c>
      <c r="N804" s="142">
        <v>76.23</v>
      </c>
      <c r="O804" s="83" t="s">
        <v>6</v>
      </c>
      <c r="P804" s="3"/>
    </row>
    <row r="805" spans="1:16" ht="16.5" customHeight="1" x14ac:dyDescent="0.3">
      <c r="A805" s="3"/>
      <c r="B805" s="137" t="s">
        <v>113</v>
      </c>
      <c r="C805" s="138" t="s">
        <v>187</v>
      </c>
      <c r="D805" s="1" t="s">
        <v>531</v>
      </c>
      <c r="E805" s="139" t="s">
        <v>275</v>
      </c>
      <c r="F805" s="139" t="s">
        <v>114</v>
      </c>
      <c r="G805" s="140" t="s">
        <v>536</v>
      </c>
      <c r="H805" s="140" t="s">
        <v>190</v>
      </c>
      <c r="I805" s="139" t="s">
        <v>115</v>
      </c>
      <c r="J805" s="166">
        <v>3000565890</v>
      </c>
      <c r="K805" s="166">
        <v>2044887452</v>
      </c>
      <c r="L805" s="166">
        <v>2047727872.5</v>
      </c>
      <c r="M805" s="141">
        <v>3000565890</v>
      </c>
      <c r="N805" s="142">
        <v>68.239999999999995</v>
      </c>
      <c r="O805" s="83" t="s">
        <v>6</v>
      </c>
      <c r="P805" s="3"/>
    </row>
    <row r="806" spans="1:16" ht="16.5" customHeight="1" x14ac:dyDescent="0.3">
      <c r="A806" s="3"/>
      <c r="B806" s="137" t="s">
        <v>113</v>
      </c>
      <c r="C806" s="138" t="s">
        <v>187</v>
      </c>
      <c r="D806" s="1" t="s">
        <v>531</v>
      </c>
      <c r="E806" s="139" t="s">
        <v>275</v>
      </c>
      <c r="F806" s="139" t="s">
        <v>114</v>
      </c>
      <c r="G806" s="140" t="s">
        <v>538</v>
      </c>
      <c r="H806" s="140" t="s">
        <v>191</v>
      </c>
      <c r="I806" s="139" t="s">
        <v>115</v>
      </c>
      <c r="J806" s="166">
        <v>7267453156</v>
      </c>
      <c r="K806" s="166">
        <v>4465620493</v>
      </c>
      <c r="L806" s="166">
        <v>4470428948.3699999</v>
      </c>
      <c r="M806" s="141">
        <v>7267453156</v>
      </c>
      <c r="N806" s="142">
        <v>61.51</v>
      </c>
      <c r="O806" s="83" t="s">
        <v>6</v>
      </c>
      <c r="P806" s="3"/>
    </row>
    <row r="807" spans="1:16" ht="16.5" customHeight="1" x14ac:dyDescent="0.3">
      <c r="A807" s="3"/>
      <c r="B807" s="137" t="s">
        <v>113</v>
      </c>
      <c r="C807" s="138" t="s">
        <v>187</v>
      </c>
      <c r="D807" s="1" t="s">
        <v>531</v>
      </c>
      <c r="E807" s="139" t="s">
        <v>275</v>
      </c>
      <c r="F807" s="139" t="s">
        <v>114</v>
      </c>
      <c r="G807" s="140" t="s">
        <v>539</v>
      </c>
      <c r="H807" s="140" t="s">
        <v>191</v>
      </c>
      <c r="I807" s="139" t="s">
        <v>115</v>
      </c>
      <c r="J807" s="166">
        <v>162801375</v>
      </c>
      <c r="K807" s="166">
        <v>106165069</v>
      </c>
      <c r="L807" s="166">
        <v>104232059.62</v>
      </c>
      <c r="M807" s="141">
        <v>162801375</v>
      </c>
      <c r="N807" s="142">
        <v>64.02</v>
      </c>
      <c r="O807" s="83" t="s">
        <v>6</v>
      </c>
      <c r="P807" s="3"/>
    </row>
    <row r="808" spans="1:16" ht="16.5" customHeight="1" x14ac:dyDescent="0.3">
      <c r="A808" s="3"/>
      <c r="B808" s="137" t="s">
        <v>113</v>
      </c>
      <c r="C808" s="138" t="s">
        <v>187</v>
      </c>
      <c r="D808" s="1" t="s">
        <v>531</v>
      </c>
      <c r="E808" s="139" t="s">
        <v>275</v>
      </c>
      <c r="F808" s="139" t="s">
        <v>114</v>
      </c>
      <c r="G808" s="140" t="s">
        <v>977</v>
      </c>
      <c r="H808" s="140" t="s">
        <v>537</v>
      </c>
      <c r="I808" s="139" t="s">
        <v>115</v>
      </c>
      <c r="J808" s="166">
        <v>1360238220</v>
      </c>
      <c r="K808" s="166">
        <v>1044797699</v>
      </c>
      <c r="L808" s="166">
        <v>1043413766.51</v>
      </c>
      <c r="M808" s="141">
        <v>1360238220</v>
      </c>
      <c r="N808" s="142">
        <v>76.709999999999994</v>
      </c>
      <c r="O808" s="83" t="s">
        <v>6</v>
      </c>
      <c r="P808" s="3"/>
    </row>
    <row r="809" spans="1:16" ht="16.5" customHeight="1" x14ac:dyDescent="0.3">
      <c r="A809" s="3"/>
      <c r="B809" s="137" t="s">
        <v>113</v>
      </c>
      <c r="C809" s="138" t="s">
        <v>192</v>
      </c>
      <c r="E809" s="139" t="s">
        <v>275</v>
      </c>
      <c r="F809" s="139" t="s">
        <v>114</v>
      </c>
      <c r="G809" s="140" t="s">
        <v>540</v>
      </c>
      <c r="H809" s="140" t="s">
        <v>193</v>
      </c>
      <c r="I809" s="139" t="s">
        <v>115</v>
      </c>
      <c r="J809" s="166">
        <v>14303693</v>
      </c>
      <c r="K809" s="166">
        <v>7033503</v>
      </c>
      <c r="L809" s="166">
        <v>7172757.8600000003</v>
      </c>
      <c r="M809" s="141">
        <v>14303693</v>
      </c>
      <c r="N809" s="142">
        <v>50.15</v>
      </c>
      <c r="O809" s="83" t="s">
        <v>6</v>
      </c>
      <c r="P809" s="3"/>
    </row>
    <row r="810" spans="1:16" ht="16.5" customHeight="1" x14ac:dyDescent="0.3">
      <c r="A810" s="3"/>
      <c r="B810" s="137" t="s">
        <v>113</v>
      </c>
      <c r="C810" s="138" t="s">
        <v>192</v>
      </c>
      <c r="E810" s="139" t="s">
        <v>275</v>
      </c>
      <c r="F810" s="139" t="s">
        <v>114</v>
      </c>
      <c r="G810" s="140" t="s">
        <v>541</v>
      </c>
      <c r="H810" s="140" t="s">
        <v>194</v>
      </c>
      <c r="I810" s="139" t="s">
        <v>115</v>
      </c>
      <c r="J810" s="166">
        <v>1223999992</v>
      </c>
      <c r="K810" s="166">
        <v>618427966</v>
      </c>
      <c r="L810" s="166">
        <v>600832997.88999999</v>
      </c>
      <c r="M810" s="141">
        <v>1223999992</v>
      </c>
      <c r="N810" s="142">
        <v>49.09</v>
      </c>
      <c r="O810" s="83" t="s">
        <v>6</v>
      </c>
      <c r="P810" s="3"/>
    </row>
    <row r="811" spans="1:16" ht="16.5" customHeight="1" x14ac:dyDescent="0.3">
      <c r="A811" s="3"/>
      <c r="B811" s="137" t="s">
        <v>113</v>
      </c>
      <c r="C811" s="138" t="s">
        <v>192</v>
      </c>
      <c r="E811" s="139" t="s">
        <v>275</v>
      </c>
      <c r="F811" s="139" t="s">
        <v>114</v>
      </c>
      <c r="G811" s="140" t="s">
        <v>542</v>
      </c>
      <c r="H811" s="140" t="s">
        <v>194</v>
      </c>
      <c r="I811" s="139" t="s">
        <v>115</v>
      </c>
      <c r="J811" s="166">
        <v>14280008</v>
      </c>
      <c r="K811" s="166">
        <v>7222472</v>
      </c>
      <c r="L811" s="166">
        <v>7009696.4199999999</v>
      </c>
      <c r="M811" s="141">
        <v>14280008</v>
      </c>
      <c r="N811" s="142">
        <v>49.09</v>
      </c>
      <c r="O811" s="83" t="s">
        <v>6</v>
      </c>
      <c r="P811" s="3"/>
    </row>
    <row r="812" spans="1:16" ht="16.5" customHeight="1" x14ac:dyDescent="0.3">
      <c r="A812" s="3"/>
      <c r="B812" s="137" t="s">
        <v>113</v>
      </c>
      <c r="C812" s="138" t="s">
        <v>192</v>
      </c>
      <c r="E812" s="139" t="s">
        <v>275</v>
      </c>
      <c r="F812" s="139" t="s">
        <v>114</v>
      </c>
      <c r="G812" s="140" t="s">
        <v>543</v>
      </c>
      <c r="H812" s="140" t="s">
        <v>194</v>
      </c>
      <c r="I812" s="139" t="s">
        <v>115</v>
      </c>
      <c r="J812" s="166">
        <v>38144185</v>
      </c>
      <c r="K812" s="166">
        <v>19033836</v>
      </c>
      <c r="L812" s="166">
        <v>19026075.210000001</v>
      </c>
      <c r="M812" s="141">
        <v>38144185</v>
      </c>
      <c r="N812" s="142">
        <v>49.88</v>
      </c>
      <c r="O812" s="83" t="s">
        <v>6</v>
      </c>
      <c r="P812" s="3"/>
    </row>
    <row r="813" spans="1:16" ht="16.5" customHeight="1" x14ac:dyDescent="0.3">
      <c r="A813" s="3"/>
      <c r="B813" s="137" t="s">
        <v>113</v>
      </c>
      <c r="C813" s="138" t="s">
        <v>192</v>
      </c>
      <c r="E813" s="139" t="s">
        <v>275</v>
      </c>
      <c r="F813" s="139" t="s">
        <v>114</v>
      </c>
      <c r="G813" s="140" t="s">
        <v>544</v>
      </c>
      <c r="H813" s="140" t="s">
        <v>194</v>
      </c>
      <c r="I813" s="139" t="s">
        <v>115</v>
      </c>
      <c r="J813" s="166">
        <v>138523641</v>
      </c>
      <c r="K813" s="166">
        <v>69294904</v>
      </c>
      <c r="L813" s="166">
        <v>69095121.769999996</v>
      </c>
      <c r="M813" s="141">
        <v>138523641</v>
      </c>
      <c r="N813" s="142">
        <v>49.88</v>
      </c>
      <c r="O813" s="83" t="s">
        <v>6</v>
      </c>
      <c r="P813" s="3"/>
    </row>
    <row r="814" spans="1:16" ht="16.5" customHeight="1" x14ac:dyDescent="0.3">
      <c r="A814" s="3"/>
      <c r="B814" s="137" t="s">
        <v>113</v>
      </c>
      <c r="C814" s="138" t="s">
        <v>192</v>
      </c>
      <c r="E814" s="139" t="s">
        <v>275</v>
      </c>
      <c r="F814" s="139" t="s">
        <v>114</v>
      </c>
      <c r="G814" s="140" t="s">
        <v>545</v>
      </c>
      <c r="H814" s="140" t="s">
        <v>194</v>
      </c>
      <c r="I814" s="139" t="s">
        <v>115</v>
      </c>
      <c r="J814" s="166">
        <v>160607131</v>
      </c>
      <c r="K814" s="166">
        <v>80370412</v>
      </c>
      <c r="L814" s="166">
        <v>80110350.140000001</v>
      </c>
      <c r="M814" s="141">
        <v>160607131</v>
      </c>
      <c r="N814" s="142">
        <v>49.88</v>
      </c>
      <c r="O814" s="83" t="s">
        <v>6</v>
      </c>
      <c r="P814" s="3"/>
    </row>
    <row r="815" spans="1:16" ht="16.5" customHeight="1" x14ac:dyDescent="0.3">
      <c r="A815" s="3"/>
      <c r="B815" s="137" t="s">
        <v>113</v>
      </c>
      <c r="C815" s="138" t="s">
        <v>192</v>
      </c>
      <c r="E815" s="139" t="s">
        <v>275</v>
      </c>
      <c r="F815" s="139" t="s">
        <v>114</v>
      </c>
      <c r="G815" s="140" t="s">
        <v>546</v>
      </c>
      <c r="H815" s="140" t="s">
        <v>195</v>
      </c>
      <c r="I815" s="139" t="s">
        <v>115</v>
      </c>
      <c r="J815" s="166">
        <v>19944119</v>
      </c>
      <c r="K815" s="166">
        <v>10174519</v>
      </c>
      <c r="L815" s="166">
        <v>10018724.810000001</v>
      </c>
      <c r="M815" s="141">
        <v>19944119</v>
      </c>
      <c r="N815" s="142">
        <v>50.23</v>
      </c>
      <c r="O815" s="83" t="s">
        <v>6</v>
      </c>
      <c r="P815" s="3"/>
    </row>
    <row r="816" spans="1:16" ht="16.5" customHeight="1" x14ac:dyDescent="0.3">
      <c r="A816" s="3"/>
      <c r="B816" s="137" t="s">
        <v>113</v>
      </c>
      <c r="C816" s="138" t="s">
        <v>192</v>
      </c>
      <c r="E816" s="139" t="s">
        <v>275</v>
      </c>
      <c r="F816" s="139" t="s">
        <v>114</v>
      </c>
      <c r="G816" s="140" t="s">
        <v>547</v>
      </c>
      <c r="H816" s="140" t="s">
        <v>195</v>
      </c>
      <c r="I816" s="139" t="s">
        <v>115</v>
      </c>
      <c r="J816" s="166">
        <v>19944119</v>
      </c>
      <c r="K816" s="166">
        <v>10192329</v>
      </c>
      <c r="L816" s="166">
        <v>10018718.300000001</v>
      </c>
      <c r="M816" s="141">
        <v>19944119</v>
      </c>
      <c r="N816" s="142">
        <v>50.23</v>
      </c>
      <c r="O816" s="83" t="s">
        <v>6</v>
      </c>
      <c r="P816" s="3"/>
    </row>
    <row r="817" spans="1:16" ht="16.5" customHeight="1" x14ac:dyDescent="0.3">
      <c r="A817" s="3"/>
      <c r="B817" s="137" t="s">
        <v>113</v>
      </c>
      <c r="C817" s="138" t="s">
        <v>192</v>
      </c>
      <c r="E817" s="139" t="s">
        <v>275</v>
      </c>
      <c r="F817" s="139" t="s">
        <v>114</v>
      </c>
      <c r="G817" s="140" t="s">
        <v>548</v>
      </c>
      <c r="H817" s="140" t="s">
        <v>195</v>
      </c>
      <c r="I817" s="139" t="s">
        <v>115</v>
      </c>
      <c r="J817" s="166">
        <v>133415994</v>
      </c>
      <c r="K817" s="166">
        <v>68145317</v>
      </c>
      <c r="L817" s="166">
        <v>68126051.420000002</v>
      </c>
      <c r="M817" s="141">
        <v>133415994</v>
      </c>
      <c r="N817" s="142">
        <v>51.06</v>
      </c>
      <c r="O817" s="83" t="s">
        <v>6</v>
      </c>
      <c r="P817" s="3"/>
    </row>
    <row r="818" spans="1:16" ht="16.5" customHeight="1" x14ac:dyDescent="0.3">
      <c r="A818" s="3"/>
      <c r="B818" s="137" t="s">
        <v>113</v>
      </c>
      <c r="C818" s="138" t="s">
        <v>192</v>
      </c>
      <c r="E818" s="139" t="s">
        <v>275</v>
      </c>
      <c r="F818" s="139" t="s">
        <v>114</v>
      </c>
      <c r="G818" s="140" t="s">
        <v>549</v>
      </c>
      <c r="H818" s="140" t="s">
        <v>195</v>
      </c>
      <c r="I818" s="139" t="s">
        <v>115</v>
      </c>
      <c r="J818" s="166">
        <v>105948006</v>
      </c>
      <c r="K818" s="166">
        <v>54269260</v>
      </c>
      <c r="L818" s="166">
        <v>54100519.990000002</v>
      </c>
      <c r="M818" s="141">
        <v>105948006</v>
      </c>
      <c r="N818" s="142">
        <v>51.06</v>
      </c>
      <c r="O818" s="83" t="s">
        <v>6</v>
      </c>
      <c r="P818" s="3"/>
    </row>
    <row r="819" spans="1:16" ht="16.5" customHeight="1" x14ac:dyDescent="0.3">
      <c r="A819" s="3"/>
      <c r="B819" s="137" t="s">
        <v>113</v>
      </c>
      <c r="C819" s="138" t="s">
        <v>192</v>
      </c>
      <c r="E819" s="139" t="s">
        <v>275</v>
      </c>
      <c r="F819" s="139" t="s">
        <v>114</v>
      </c>
      <c r="G819" s="140" t="s">
        <v>550</v>
      </c>
      <c r="H819" s="140" t="s">
        <v>195</v>
      </c>
      <c r="I819" s="139" t="s">
        <v>115</v>
      </c>
      <c r="J819" s="166">
        <v>153036006</v>
      </c>
      <c r="K819" s="166">
        <v>78611176</v>
      </c>
      <c r="L819" s="166">
        <v>78145578.650000006</v>
      </c>
      <c r="M819" s="141">
        <v>153036006</v>
      </c>
      <c r="N819" s="142">
        <v>51.06</v>
      </c>
      <c r="O819" s="83" t="s">
        <v>6</v>
      </c>
      <c r="P819" s="3"/>
    </row>
    <row r="820" spans="1:16" ht="16.5" customHeight="1" x14ac:dyDescent="0.3">
      <c r="A820" s="3"/>
      <c r="B820" s="137" t="s">
        <v>113</v>
      </c>
      <c r="C820" s="138" t="s">
        <v>192</v>
      </c>
      <c r="E820" s="139" t="s">
        <v>275</v>
      </c>
      <c r="F820" s="139" t="s">
        <v>114</v>
      </c>
      <c r="G820" s="140" t="s">
        <v>551</v>
      </c>
      <c r="H820" s="140" t="s">
        <v>193</v>
      </c>
      <c r="I820" s="139" t="s">
        <v>115</v>
      </c>
      <c r="J820" s="166">
        <v>98803433</v>
      </c>
      <c r="K820" s="166">
        <v>51054110</v>
      </c>
      <c r="L820" s="166">
        <v>51234716.939999998</v>
      </c>
      <c r="M820" s="141">
        <v>98803433</v>
      </c>
      <c r="N820" s="142">
        <v>51.86</v>
      </c>
      <c r="O820" s="83" t="s">
        <v>6</v>
      </c>
      <c r="P820" s="3"/>
    </row>
    <row r="821" spans="1:16" ht="16.5" customHeight="1" x14ac:dyDescent="0.3">
      <c r="A821" s="3"/>
      <c r="B821" s="137" t="s">
        <v>113</v>
      </c>
      <c r="C821" s="138" t="s">
        <v>192</v>
      </c>
      <c r="E821" s="139" t="s">
        <v>275</v>
      </c>
      <c r="F821" s="139" t="s">
        <v>114</v>
      </c>
      <c r="G821" s="140" t="s">
        <v>552</v>
      </c>
      <c r="H821" s="140" t="s">
        <v>553</v>
      </c>
      <c r="I821" s="139" t="s">
        <v>115</v>
      </c>
      <c r="J821" s="166">
        <v>281986923</v>
      </c>
      <c r="K821" s="166">
        <v>151049266</v>
      </c>
      <c r="L821" s="166">
        <v>143399473</v>
      </c>
      <c r="M821" s="141">
        <v>281986923</v>
      </c>
      <c r="N821" s="142">
        <v>50.85</v>
      </c>
      <c r="O821" s="83" t="s">
        <v>6</v>
      </c>
      <c r="P821" s="3"/>
    </row>
    <row r="822" spans="1:16" ht="16.5" customHeight="1" x14ac:dyDescent="0.3">
      <c r="A822" s="3"/>
      <c r="B822" s="137" t="s">
        <v>113</v>
      </c>
      <c r="C822" s="138" t="s">
        <v>192</v>
      </c>
      <c r="E822" s="139" t="s">
        <v>275</v>
      </c>
      <c r="F822" s="139" t="s">
        <v>114</v>
      </c>
      <c r="G822" s="140" t="s">
        <v>554</v>
      </c>
      <c r="H822" s="140" t="s">
        <v>194</v>
      </c>
      <c r="I822" s="139" t="s">
        <v>115</v>
      </c>
      <c r="J822" s="166">
        <v>58283020</v>
      </c>
      <c r="K822" s="166">
        <v>30288494</v>
      </c>
      <c r="L822" s="166">
        <v>30041679.199999999</v>
      </c>
      <c r="M822" s="141">
        <v>58283020</v>
      </c>
      <c r="N822" s="142">
        <v>51.54</v>
      </c>
      <c r="O822" s="83" t="s">
        <v>6</v>
      </c>
      <c r="P822" s="3"/>
    </row>
    <row r="823" spans="1:16" ht="16.5" customHeight="1" x14ac:dyDescent="0.3">
      <c r="A823" s="3"/>
      <c r="B823" s="137" t="s">
        <v>113</v>
      </c>
      <c r="C823" s="138" t="s">
        <v>192</v>
      </c>
      <c r="E823" s="139" t="s">
        <v>275</v>
      </c>
      <c r="F823" s="139" t="s">
        <v>114</v>
      </c>
      <c r="G823" s="140" t="s">
        <v>555</v>
      </c>
      <c r="H823" s="140" t="s">
        <v>194</v>
      </c>
      <c r="I823" s="139" t="s">
        <v>115</v>
      </c>
      <c r="J823" s="166">
        <v>13599377</v>
      </c>
      <c r="K823" s="166">
        <v>7127150</v>
      </c>
      <c r="L823" s="166">
        <v>7009753.6900000004</v>
      </c>
      <c r="M823" s="141">
        <v>13599377</v>
      </c>
      <c r="N823" s="142">
        <v>51.54</v>
      </c>
      <c r="O823" s="83" t="s">
        <v>6</v>
      </c>
      <c r="P823" s="3"/>
    </row>
    <row r="824" spans="1:16" ht="16.5" customHeight="1" x14ac:dyDescent="0.3">
      <c r="A824" s="3"/>
      <c r="B824" s="137" t="s">
        <v>113</v>
      </c>
      <c r="C824" s="138" t="s">
        <v>192</v>
      </c>
      <c r="E824" s="139" t="s">
        <v>275</v>
      </c>
      <c r="F824" s="139" t="s">
        <v>114</v>
      </c>
      <c r="G824" s="140" t="s">
        <v>556</v>
      </c>
      <c r="H824" s="140" t="s">
        <v>195</v>
      </c>
      <c r="I824" s="139" t="s">
        <v>115</v>
      </c>
      <c r="J824" s="166">
        <v>19295899</v>
      </c>
      <c r="K824" s="166">
        <v>10181643</v>
      </c>
      <c r="L824" s="166">
        <v>10018723.800000001</v>
      </c>
      <c r="M824" s="141">
        <v>19295899</v>
      </c>
      <c r="N824" s="142">
        <v>51.92</v>
      </c>
      <c r="O824" s="83" t="s">
        <v>6</v>
      </c>
      <c r="P824" s="3"/>
    </row>
    <row r="825" spans="1:16" ht="16.5" customHeight="1" x14ac:dyDescent="0.3">
      <c r="A825" s="3"/>
      <c r="B825" s="137" t="s">
        <v>113</v>
      </c>
      <c r="C825" s="138" t="s">
        <v>192</v>
      </c>
      <c r="E825" s="139" t="s">
        <v>275</v>
      </c>
      <c r="F825" s="139" t="s">
        <v>114</v>
      </c>
      <c r="G825" s="140" t="s">
        <v>557</v>
      </c>
      <c r="H825" s="140" t="s">
        <v>194</v>
      </c>
      <c r="I825" s="139" t="s">
        <v>115</v>
      </c>
      <c r="J825" s="166">
        <v>227332383</v>
      </c>
      <c r="K825" s="166">
        <v>119381453</v>
      </c>
      <c r="L825" s="166">
        <v>119163893.59</v>
      </c>
      <c r="M825" s="141">
        <v>227332383</v>
      </c>
      <c r="N825" s="142">
        <v>52.42</v>
      </c>
      <c r="O825" s="83" t="s">
        <v>6</v>
      </c>
      <c r="P825" s="3"/>
    </row>
    <row r="826" spans="1:16" ht="16.5" customHeight="1" x14ac:dyDescent="0.3">
      <c r="A826" s="3"/>
      <c r="B826" s="137" t="s">
        <v>113</v>
      </c>
      <c r="C826" s="138" t="s">
        <v>192</v>
      </c>
      <c r="E826" s="139" t="s">
        <v>275</v>
      </c>
      <c r="F826" s="139" t="s">
        <v>114</v>
      </c>
      <c r="G826" s="140" t="s">
        <v>558</v>
      </c>
      <c r="H826" s="140" t="s">
        <v>194</v>
      </c>
      <c r="I826" s="139" t="s">
        <v>115</v>
      </c>
      <c r="J826" s="166">
        <v>31925063</v>
      </c>
      <c r="K826" s="166">
        <v>17133208</v>
      </c>
      <c r="L826" s="166">
        <v>17023595.789999999</v>
      </c>
      <c r="M826" s="141">
        <v>31925063</v>
      </c>
      <c r="N826" s="142">
        <v>53.32</v>
      </c>
      <c r="O826" s="83" t="s">
        <v>6</v>
      </c>
      <c r="P826" s="3"/>
    </row>
    <row r="827" spans="1:16" ht="16.5" customHeight="1" x14ac:dyDescent="0.3">
      <c r="A827" s="3"/>
      <c r="B827" s="137" t="s">
        <v>113</v>
      </c>
      <c r="C827" s="138" t="s">
        <v>192</v>
      </c>
      <c r="E827" s="139" t="s">
        <v>275</v>
      </c>
      <c r="F827" s="139" t="s">
        <v>114</v>
      </c>
      <c r="G827" s="140" t="s">
        <v>559</v>
      </c>
      <c r="H827" s="140" t="s">
        <v>193</v>
      </c>
      <c r="I827" s="139" t="s">
        <v>115</v>
      </c>
      <c r="J827" s="166">
        <v>56252876</v>
      </c>
      <c r="K827" s="166">
        <v>32205823</v>
      </c>
      <c r="L827" s="166">
        <v>31084621.719999999</v>
      </c>
      <c r="M827" s="141">
        <v>56252876</v>
      </c>
      <c r="N827" s="142">
        <v>55.26</v>
      </c>
      <c r="O827" s="83" t="s">
        <v>6</v>
      </c>
      <c r="P827" s="3"/>
    </row>
    <row r="828" spans="1:16" ht="16.5" customHeight="1" x14ac:dyDescent="0.3">
      <c r="A828" s="3"/>
      <c r="B828" s="137" t="s">
        <v>113</v>
      </c>
      <c r="C828" s="138" t="s">
        <v>192</v>
      </c>
      <c r="E828" s="139" t="s">
        <v>275</v>
      </c>
      <c r="F828" s="139" t="s">
        <v>114</v>
      </c>
      <c r="G828" s="140" t="s">
        <v>560</v>
      </c>
      <c r="H828" s="140" t="s">
        <v>195</v>
      </c>
      <c r="I828" s="139" t="s">
        <v>115</v>
      </c>
      <c r="J828" s="166">
        <v>93450167</v>
      </c>
      <c r="K828" s="166">
        <v>51036329</v>
      </c>
      <c r="L828" s="166">
        <v>51094338.530000001</v>
      </c>
      <c r="M828" s="141">
        <v>93450167</v>
      </c>
      <c r="N828" s="142">
        <v>54.68</v>
      </c>
      <c r="O828" s="83" t="s">
        <v>6</v>
      </c>
      <c r="P828" s="3"/>
    </row>
    <row r="829" spans="1:16" ht="16.5" customHeight="1" x14ac:dyDescent="0.3">
      <c r="A829" s="3"/>
      <c r="B829" s="137" t="s">
        <v>113</v>
      </c>
      <c r="C829" s="138" t="s">
        <v>192</v>
      </c>
      <c r="E829" s="139" t="s">
        <v>275</v>
      </c>
      <c r="F829" s="139" t="s">
        <v>114</v>
      </c>
      <c r="G829" s="140" t="s">
        <v>561</v>
      </c>
      <c r="H829" s="140" t="s">
        <v>194</v>
      </c>
      <c r="I829" s="139" t="s">
        <v>115</v>
      </c>
      <c r="J829" s="166">
        <v>92276714</v>
      </c>
      <c r="K829" s="166">
        <v>51371233</v>
      </c>
      <c r="L829" s="166">
        <v>50069168.240000002</v>
      </c>
      <c r="M829" s="141">
        <v>92276714</v>
      </c>
      <c r="N829" s="142">
        <v>54.26</v>
      </c>
      <c r="O829" s="83" t="s">
        <v>6</v>
      </c>
      <c r="P829" s="3"/>
    </row>
    <row r="830" spans="1:16" ht="16.5" customHeight="1" x14ac:dyDescent="0.3">
      <c r="A830" s="3"/>
      <c r="B830" s="137" t="s">
        <v>113</v>
      </c>
      <c r="C830" s="138" t="s">
        <v>192</v>
      </c>
      <c r="E830" s="139" t="s">
        <v>275</v>
      </c>
      <c r="F830" s="139" t="s">
        <v>114</v>
      </c>
      <c r="G830" s="140" t="s">
        <v>562</v>
      </c>
      <c r="H830" s="140" t="s">
        <v>133</v>
      </c>
      <c r="I830" s="139" t="s">
        <v>115</v>
      </c>
      <c r="J830" s="166">
        <v>1756000007</v>
      </c>
      <c r="K830" s="166">
        <v>1000345206</v>
      </c>
      <c r="L830" s="166">
        <v>1022674183.05</v>
      </c>
      <c r="M830" s="141">
        <v>1756000007</v>
      </c>
      <c r="N830" s="142">
        <v>58.24</v>
      </c>
      <c r="O830" s="83" t="s">
        <v>6</v>
      </c>
      <c r="P830" s="3"/>
    </row>
    <row r="831" spans="1:16" ht="16.5" customHeight="1" x14ac:dyDescent="0.3">
      <c r="A831" s="3"/>
      <c r="B831" s="137" t="s">
        <v>113</v>
      </c>
      <c r="C831" s="138" t="s">
        <v>192</v>
      </c>
      <c r="E831" s="139" t="s">
        <v>275</v>
      </c>
      <c r="F831" s="139" t="s">
        <v>114</v>
      </c>
      <c r="G831" s="140" t="s">
        <v>563</v>
      </c>
      <c r="H831" s="140" t="s">
        <v>196</v>
      </c>
      <c r="I831" s="139" t="s">
        <v>115</v>
      </c>
      <c r="J831" s="166">
        <v>3087175339</v>
      </c>
      <c r="K831" s="166">
        <v>2000000000</v>
      </c>
      <c r="L831" s="166">
        <v>2034458788.29</v>
      </c>
      <c r="M831" s="141">
        <v>3087175339</v>
      </c>
      <c r="N831" s="142">
        <v>65.900000000000006</v>
      </c>
      <c r="O831" s="83" t="s">
        <v>6</v>
      </c>
      <c r="P831" s="3"/>
    </row>
    <row r="832" spans="1:16" ht="16.5" customHeight="1" x14ac:dyDescent="0.3">
      <c r="A832" s="3"/>
      <c r="B832" s="137" t="s">
        <v>113</v>
      </c>
      <c r="C832" s="138" t="s">
        <v>192</v>
      </c>
      <c r="E832" s="139" t="s">
        <v>275</v>
      </c>
      <c r="F832" s="139" t="s">
        <v>114</v>
      </c>
      <c r="G832" s="140" t="s">
        <v>564</v>
      </c>
      <c r="H832" s="140" t="s">
        <v>197</v>
      </c>
      <c r="I832" s="139" t="s">
        <v>115</v>
      </c>
      <c r="J832" s="166">
        <v>3040178082</v>
      </c>
      <c r="K832" s="166">
        <v>2000000001</v>
      </c>
      <c r="L832" s="166">
        <v>2046310034.1700001</v>
      </c>
      <c r="M832" s="141">
        <v>3040178082</v>
      </c>
      <c r="N832" s="142">
        <v>67.31</v>
      </c>
      <c r="O832" s="83" t="s">
        <v>6</v>
      </c>
      <c r="P832" s="3"/>
    </row>
    <row r="833" spans="1:16" ht="16.5" customHeight="1" x14ac:dyDescent="0.3">
      <c r="A833" s="3"/>
      <c r="B833" s="137" t="s">
        <v>113</v>
      </c>
      <c r="C833" s="138" t="s">
        <v>192</v>
      </c>
      <c r="E833" s="139" t="s">
        <v>275</v>
      </c>
      <c r="F833" s="139" t="s">
        <v>114</v>
      </c>
      <c r="G833" s="140" t="s">
        <v>565</v>
      </c>
      <c r="H833" s="140" t="s">
        <v>198</v>
      </c>
      <c r="I833" s="139" t="s">
        <v>115</v>
      </c>
      <c r="J833" s="166">
        <v>3101041097</v>
      </c>
      <c r="K833" s="166">
        <v>1999999999</v>
      </c>
      <c r="L833" s="166">
        <v>2046748046.5</v>
      </c>
      <c r="M833" s="141">
        <v>3101041097</v>
      </c>
      <c r="N833" s="142">
        <v>66</v>
      </c>
      <c r="O833" s="83" t="s">
        <v>6</v>
      </c>
      <c r="P833" s="3"/>
    </row>
    <row r="834" spans="1:16" ht="16.5" customHeight="1" x14ac:dyDescent="0.3">
      <c r="A834" s="3"/>
      <c r="B834" s="137" t="s">
        <v>113</v>
      </c>
      <c r="C834" s="138" t="s">
        <v>192</v>
      </c>
      <c r="E834" s="139" t="s">
        <v>275</v>
      </c>
      <c r="F834" s="139" t="s">
        <v>114</v>
      </c>
      <c r="G834" s="140" t="s">
        <v>566</v>
      </c>
      <c r="H834" s="140" t="s">
        <v>199</v>
      </c>
      <c r="I834" s="139" t="s">
        <v>115</v>
      </c>
      <c r="J834" s="166">
        <v>3316095888</v>
      </c>
      <c r="K834" s="166">
        <v>2000000000</v>
      </c>
      <c r="L834" s="166">
        <v>2014607916.75</v>
      </c>
      <c r="M834" s="141">
        <v>3316095888</v>
      </c>
      <c r="N834" s="142">
        <v>60.75</v>
      </c>
      <c r="O834" s="83" t="s">
        <v>6</v>
      </c>
      <c r="P834" s="3"/>
    </row>
    <row r="835" spans="1:16" ht="16.5" customHeight="1" x14ac:dyDescent="0.3">
      <c r="A835" s="3"/>
      <c r="B835" s="137" t="s">
        <v>113</v>
      </c>
      <c r="C835" s="138" t="s">
        <v>192</v>
      </c>
      <c r="E835" s="139" t="s">
        <v>275</v>
      </c>
      <c r="F835" s="139" t="s">
        <v>114</v>
      </c>
      <c r="G835" s="140" t="s">
        <v>567</v>
      </c>
      <c r="H835" s="140" t="s">
        <v>200</v>
      </c>
      <c r="I835" s="139" t="s">
        <v>115</v>
      </c>
      <c r="J835" s="166">
        <v>3416547952</v>
      </c>
      <c r="K835" s="166">
        <v>1999999999</v>
      </c>
      <c r="L835" s="166">
        <v>2014859177.8900001</v>
      </c>
      <c r="M835" s="141">
        <v>3416547952</v>
      </c>
      <c r="N835" s="142">
        <v>58.97</v>
      </c>
      <c r="O835" s="83" t="s">
        <v>6</v>
      </c>
      <c r="P835" s="3"/>
    </row>
    <row r="836" spans="1:16" ht="16.5" customHeight="1" x14ac:dyDescent="0.3">
      <c r="A836" s="3"/>
      <c r="B836" s="137" t="s">
        <v>113</v>
      </c>
      <c r="C836" s="138" t="s">
        <v>192</v>
      </c>
      <c r="E836" s="139" t="s">
        <v>275</v>
      </c>
      <c r="F836" s="139" t="s">
        <v>114</v>
      </c>
      <c r="G836" s="140" t="s">
        <v>568</v>
      </c>
      <c r="H836" s="140" t="s">
        <v>201</v>
      </c>
      <c r="I836" s="139" t="s">
        <v>115</v>
      </c>
      <c r="J836" s="166">
        <v>40392632</v>
      </c>
      <c r="K836" s="166">
        <v>29853385</v>
      </c>
      <c r="L836" s="166">
        <v>29791554.41</v>
      </c>
      <c r="M836" s="141">
        <v>40392632</v>
      </c>
      <c r="N836" s="142">
        <v>73.75</v>
      </c>
      <c r="O836" s="83" t="s">
        <v>6</v>
      </c>
      <c r="P836" s="3"/>
    </row>
    <row r="837" spans="1:16" ht="16.5" customHeight="1" x14ac:dyDescent="0.3">
      <c r="A837" s="3"/>
      <c r="B837" s="137" t="s">
        <v>113</v>
      </c>
      <c r="C837" s="138" t="s">
        <v>192</v>
      </c>
      <c r="E837" s="139" t="s">
        <v>275</v>
      </c>
      <c r="F837" s="139" t="s">
        <v>114</v>
      </c>
      <c r="G837" s="140" t="s">
        <v>569</v>
      </c>
      <c r="H837" s="140" t="s">
        <v>354</v>
      </c>
      <c r="I837" s="139" t="s">
        <v>115</v>
      </c>
      <c r="J837" s="166">
        <v>6994520</v>
      </c>
      <c r="K837" s="166">
        <v>5099391</v>
      </c>
      <c r="L837" s="166">
        <v>5089603.6100000003</v>
      </c>
      <c r="M837" s="141">
        <v>6994520</v>
      </c>
      <c r="N837" s="142">
        <v>72.77</v>
      </c>
      <c r="O837" s="83" t="s">
        <v>6</v>
      </c>
      <c r="P837" s="3"/>
    </row>
    <row r="838" spans="1:16" ht="16.5" customHeight="1" x14ac:dyDescent="0.3">
      <c r="A838" s="3"/>
      <c r="B838" s="137" t="s">
        <v>113</v>
      </c>
      <c r="C838" s="138" t="s">
        <v>192</v>
      </c>
      <c r="E838" s="139" t="s">
        <v>275</v>
      </c>
      <c r="F838" s="139" t="s">
        <v>114</v>
      </c>
      <c r="G838" s="140" t="s">
        <v>570</v>
      </c>
      <c r="H838" s="140" t="s">
        <v>553</v>
      </c>
      <c r="I838" s="139" t="s">
        <v>115</v>
      </c>
      <c r="J838" s="166">
        <v>176710196</v>
      </c>
      <c r="K838" s="166">
        <v>127633371</v>
      </c>
      <c r="L838" s="166">
        <v>128365354.01000001</v>
      </c>
      <c r="M838" s="141">
        <v>176710196</v>
      </c>
      <c r="N838" s="142">
        <v>72.64</v>
      </c>
      <c r="O838" s="83" t="s">
        <v>6</v>
      </c>
      <c r="P838" s="3"/>
    </row>
    <row r="839" spans="1:16" ht="16.5" customHeight="1" x14ac:dyDescent="0.3">
      <c r="A839" s="3"/>
      <c r="B839" s="137" t="s">
        <v>113</v>
      </c>
      <c r="C839" s="138" t="s">
        <v>192</v>
      </c>
      <c r="E839" s="139" t="s">
        <v>275</v>
      </c>
      <c r="F839" s="139" t="s">
        <v>114</v>
      </c>
      <c r="G839" s="140" t="s">
        <v>571</v>
      </c>
      <c r="H839" s="140" t="s">
        <v>202</v>
      </c>
      <c r="I839" s="139" t="s">
        <v>115</v>
      </c>
      <c r="J839" s="166">
        <v>3761583569</v>
      </c>
      <c r="K839" s="166">
        <v>2000000001</v>
      </c>
      <c r="L839" s="166">
        <v>2021187979.29</v>
      </c>
      <c r="M839" s="141">
        <v>3761583569</v>
      </c>
      <c r="N839" s="142">
        <v>53.73</v>
      </c>
      <c r="O839" s="83" t="s">
        <v>6</v>
      </c>
      <c r="P839" s="3"/>
    </row>
    <row r="840" spans="1:16" ht="16.5" customHeight="1" x14ac:dyDescent="0.3">
      <c r="A840" s="3"/>
      <c r="B840" s="137" t="s">
        <v>113</v>
      </c>
      <c r="C840" s="138" t="s">
        <v>192</v>
      </c>
      <c r="E840" s="139" t="s">
        <v>275</v>
      </c>
      <c r="F840" s="139" t="s">
        <v>114</v>
      </c>
      <c r="G840" s="140" t="s">
        <v>572</v>
      </c>
      <c r="H840" s="140" t="s">
        <v>203</v>
      </c>
      <c r="I840" s="139" t="s">
        <v>115</v>
      </c>
      <c r="J840" s="166">
        <v>3801528761</v>
      </c>
      <c r="K840" s="166">
        <v>1999999998</v>
      </c>
      <c r="L840" s="166">
        <v>2022582702.0799999</v>
      </c>
      <c r="M840" s="141">
        <v>3801528761</v>
      </c>
      <c r="N840" s="142">
        <v>53.2</v>
      </c>
      <c r="O840" s="83" t="s">
        <v>6</v>
      </c>
      <c r="P840" s="3"/>
    </row>
    <row r="841" spans="1:16" ht="16.5" customHeight="1" x14ac:dyDescent="0.3">
      <c r="A841" s="3"/>
      <c r="B841" s="137" t="s">
        <v>113</v>
      </c>
      <c r="C841" s="138" t="s">
        <v>192</v>
      </c>
      <c r="E841" s="139" t="s">
        <v>275</v>
      </c>
      <c r="F841" s="139" t="s">
        <v>114</v>
      </c>
      <c r="G841" s="140" t="s">
        <v>573</v>
      </c>
      <c r="H841" s="140" t="s">
        <v>204</v>
      </c>
      <c r="I841" s="139" t="s">
        <v>115</v>
      </c>
      <c r="J841" s="166">
        <v>2249863008</v>
      </c>
      <c r="K841" s="166">
        <v>1250410958</v>
      </c>
      <c r="L841" s="166">
        <v>1269996342.1500001</v>
      </c>
      <c r="M841" s="141">
        <v>2249863008</v>
      </c>
      <c r="N841" s="142">
        <v>56.45</v>
      </c>
      <c r="O841" s="83" t="s">
        <v>6</v>
      </c>
      <c r="P841" s="3"/>
    </row>
    <row r="842" spans="1:16" ht="16.5" customHeight="1" x14ac:dyDescent="0.3">
      <c r="A842" s="3"/>
      <c r="B842" s="137" t="s">
        <v>113</v>
      </c>
      <c r="C842" s="138" t="s">
        <v>192</v>
      </c>
      <c r="E842" s="139" t="s">
        <v>275</v>
      </c>
      <c r="F842" s="139" t="s">
        <v>114</v>
      </c>
      <c r="G842" s="140" t="s">
        <v>574</v>
      </c>
      <c r="H842" s="140" t="s">
        <v>205</v>
      </c>
      <c r="I842" s="139" t="s">
        <v>115</v>
      </c>
      <c r="J842" s="166">
        <v>144753980</v>
      </c>
      <c r="K842" s="166">
        <v>80736437</v>
      </c>
      <c r="L842" s="166">
        <v>80841861.299999997</v>
      </c>
      <c r="M842" s="141">
        <v>144753980</v>
      </c>
      <c r="N842" s="142">
        <v>55.85</v>
      </c>
      <c r="O842" s="83" t="s">
        <v>6</v>
      </c>
      <c r="P842" s="3"/>
    </row>
    <row r="843" spans="1:16" ht="16.5" customHeight="1" x14ac:dyDescent="0.3">
      <c r="A843" s="3"/>
      <c r="B843" s="137" t="s">
        <v>113</v>
      </c>
      <c r="C843" s="138" t="s">
        <v>192</v>
      </c>
      <c r="E843" s="139" t="s">
        <v>275</v>
      </c>
      <c r="F843" s="139" t="s">
        <v>114</v>
      </c>
      <c r="G843" s="140" t="s">
        <v>575</v>
      </c>
      <c r="H843" s="140" t="s">
        <v>206</v>
      </c>
      <c r="I843" s="139" t="s">
        <v>115</v>
      </c>
      <c r="J843" s="166">
        <v>1950758730</v>
      </c>
      <c r="K843" s="166">
        <v>1310053769</v>
      </c>
      <c r="L843" s="166">
        <v>1285063312.45</v>
      </c>
      <c r="M843" s="141">
        <v>1950758730</v>
      </c>
      <c r="N843" s="142">
        <v>65.88</v>
      </c>
      <c r="O843" s="83" t="s">
        <v>6</v>
      </c>
      <c r="P843" s="3"/>
    </row>
    <row r="844" spans="1:16" ht="16.5" customHeight="1" x14ac:dyDescent="0.3">
      <c r="A844" s="3"/>
      <c r="B844" s="137" t="s">
        <v>113</v>
      </c>
      <c r="C844" s="138" t="s">
        <v>192</v>
      </c>
      <c r="E844" s="139" t="s">
        <v>275</v>
      </c>
      <c r="F844" s="139" t="s">
        <v>114</v>
      </c>
      <c r="G844" s="140" t="s">
        <v>576</v>
      </c>
      <c r="H844" s="140" t="s">
        <v>207</v>
      </c>
      <c r="I844" s="139" t="s">
        <v>115</v>
      </c>
      <c r="J844" s="166">
        <v>3073276715</v>
      </c>
      <c r="K844" s="166">
        <v>1999999999</v>
      </c>
      <c r="L844" s="166">
        <v>2011229851.01</v>
      </c>
      <c r="M844" s="141">
        <v>3073276715</v>
      </c>
      <c r="N844" s="142">
        <v>65.44</v>
      </c>
      <c r="O844" s="83" t="s">
        <v>6</v>
      </c>
      <c r="P844" s="3"/>
    </row>
    <row r="845" spans="1:16" ht="16.5" customHeight="1" x14ac:dyDescent="0.3">
      <c r="A845" s="3"/>
      <c r="B845" s="137" t="s">
        <v>113</v>
      </c>
      <c r="C845" s="138" t="s">
        <v>192</v>
      </c>
      <c r="E845" s="139" t="s">
        <v>275</v>
      </c>
      <c r="F845" s="139" t="s">
        <v>114</v>
      </c>
      <c r="G845" s="140" t="s">
        <v>577</v>
      </c>
      <c r="H845" s="140" t="s">
        <v>208</v>
      </c>
      <c r="I845" s="139" t="s">
        <v>115</v>
      </c>
      <c r="J845" s="166">
        <v>280490407</v>
      </c>
      <c r="K845" s="166">
        <v>200000000</v>
      </c>
      <c r="L845" s="166">
        <v>200335211.78999999</v>
      </c>
      <c r="M845" s="141">
        <v>280490407</v>
      </c>
      <c r="N845" s="142">
        <v>71.42</v>
      </c>
      <c r="O845" s="83" t="s">
        <v>6</v>
      </c>
      <c r="P845" s="3"/>
    </row>
    <row r="846" spans="1:16" ht="16.5" customHeight="1" x14ac:dyDescent="0.3">
      <c r="A846" s="3"/>
      <c r="B846" s="137" t="s">
        <v>113</v>
      </c>
      <c r="C846" s="138" t="s">
        <v>192</v>
      </c>
      <c r="E846" s="139" t="s">
        <v>275</v>
      </c>
      <c r="F846" s="139" t="s">
        <v>114</v>
      </c>
      <c r="G846" s="140" t="s">
        <v>578</v>
      </c>
      <c r="H846" s="140" t="s">
        <v>208</v>
      </c>
      <c r="I846" s="139" t="s">
        <v>115</v>
      </c>
      <c r="J846" s="166">
        <v>280490407</v>
      </c>
      <c r="K846" s="166">
        <v>200000000</v>
      </c>
      <c r="L846" s="166">
        <v>200335211.78999999</v>
      </c>
      <c r="M846" s="141">
        <v>280490407</v>
      </c>
      <c r="N846" s="142">
        <v>71.42</v>
      </c>
      <c r="O846" s="83" t="s">
        <v>6</v>
      </c>
      <c r="P846" s="3"/>
    </row>
    <row r="847" spans="1:16" ht="16.5" customHeight="1" x14ac:dyDescent="0.3">
      <c r="A847" s="3"/>
      <c r="B847" s="137" t="s">
        <v>113</v>
      </c>
      <c r="C847" s="138" t="s">
        <v>192</v>
      </c>
      <c r="E847" s="139" t="s">
        <v>275</v>
      </c>
      <c r="F847" s="139" t="s">
        <v>114</v>
      </c>
      <c r="G847" s="140" t="s">
        <v>579</v>
      </c>
      <c r="H847" s="140" t="s">
        <v>208</v>
      </c>
      <c r="I847" s="139" t="s">
        <v>115</v>
      </c>
      <c r="J847" s="166">
        <v>280490407</v>
      </c>
      <c r="K847" s="166">
        <v>200000000</v>
      </c>
      <c r="L847" s="166">
        <v>200335211.78999999</v>
      </c>
      <c r="M847" s="141">
        <v>280490407</v>
      </c>
      <c r="N847" s="142">
        <v>71.42</v>
      </c>
      <c r="O847" s="83" t="s">
        <v>6</v>
      </c>
      <c r="P847" s="3"/>
    </row>
    <row r="848" spans="1:16" ht="16.5" customHeight="1" x14ac:dyDescent="0.3">
      <c r="A848" s="3"/>
      <c r="B848" s="137" t="s">
        <v>113</v>
      </c>
      <c r="C848" s="138" t="s">
        <v>192</v>
      </c>
      <c r="E848" s="139" t="s">
        <v>275</v>
      </c>
      <c r="F848" s="139" t="s">
        <v>114</v>
      </c>
      <c r="G848" s="140" t="s">
        <v>580</v>
      </c>
      <c r="H848" s="140" t="s">
        <v>208</v>
      </c>
      <c r="I848" s="139" t="s">
        <v>115</v>
      </c>
      <c r="J848" s="166">
        <v>280490407</v>
      </c>
      <c r="K848" s="166">
        <v>200000000</v>
      </c>
      <c r="L848" s="166">
        <v>200335211.78999999</v>
      </c>
      <c r="M848" s="141">
        <v>280490407</v>
      </c>
      <c r="N848" s="142">
        <v>71.42</v>
      </c>
      <c r="O848" s="83" t="s">
        <v>6</v>
      </c>
      <c r="P848" s="3"/>
    </row>
    <row r="849" spans="1:16" ht="16.5" customHeight="1" x14ac:dyDescent="0.3">
      <c r="A849" s="3"/>
      <c r="B849" s="137" t="s">
        <v>113</v>
      </c>
      <c r="C849" s="138" t="s">
        <v>192</v>
      </c>
      <c r="E849" s="139" t="s">
        <v>275</v>
      </c>
      <c r="F849" s="139" t="s">
        <v>114</v>
      </c>
      <c r="G849" s="140" t="s">
        <v>581</v>
      </c>
      <c r="H849" s="140" t="s">
        <v>209</v>
      </c>
      <c r="I849" s="139" t="s">
        <v>115</v>
      </c>
      <c r="J849" s="166">
        <v>299847118</v>
      </c>
      <c r="K849" s="166">
        <v>200000001</v>
      </c>
      <c r="L849" s="166">
        <v>201103471.27000001</v>
      </c>
      <c r="M849" s="141">
        <v>299847118</v>
      </c>
      <c r="N849" s="142">
        <v>67.069999999999993</v>
      </c>
      <c r="O849" s="83" t="s">
        <v>6</v>
      </c>
      <c r="P849" s="3"/>
    </row>
    <row r="850" spans="1:16" ht="16.5" customHeight="1" x14ac:dyDescent="0.3">
      <c r="A850" s="3"/>
      <c r="B850" s="137" t="s">
        <v>113</v>
      </c>
      <c r="C850" s="138" t="s">
        <v>192</v>
      </c>
      <c r="E850" s="139" t="s">
        <v>275</v>
      </c>
      <c r="F850" s="139" t="s">
        <v>114</v>
      </c>
      <c r="G850" s="140" t="s">
        <v>582</v>
      </c>
      <c r="H850" s="140" t="s">
        <v>210</v>
      </c>
      <c r="I850" s="139" t="s">
        <v>115</v>
      </c>
      <c r="J850" s="166">
        <v>2151481165</v>
      </c>
      <c r="K850" s="166">
        <v>1782605137</v>
      </c>
      <c r="L850" s="166">
        <v>1779605623.6800001</v>
      </c>
      <c r="M850" s="141">
        <v>2151481165</v>
      </c>
      <c r="N850" s="142">
        <v>82.72</v>
      </c>
      <c r="O850" s="83" t="s">
        <v>6</v>
      </c>
      <c r="P850" s="3"/>
    </row>
    <row r="851" spans="1:16" ht="16.5" customHeight="1" x14ac:dyDescent="0.3">
      <c r="A851" s="3"/>
      <c r="B851" s="137" t="s">
        <v>113</v>
      </c>
      <c r="C851" s="138" t="s">
        <v>192</v>
      </c>
      <c r="E851" s="139" t="s">
        <v>275</v>
      </c>
      <c r="F851" s="139" t="s">
        <v>114</v>
      </c>
      <c r="G851" s="140" t="s">
        <v>583</v>
      </c>
      <c r="H851" s="140" t="s">
        <v>193</v>
      </c>
      <c r="I851" s="139" t="s">
        <v>115</v>
      </c>
      <c r="J851" s="166">
        <v>1302922</v>
      </c>
      <c r="K851" s="166">
        <v>1030804</v>
      </c>
      <c r="L851" s="166">
        <v>1032342.17</v>
      </c>
      <c r="M851" s="141">
        <v>1302922</v>
      </c>
      <c r="N851" s="142">
        <v>79.23</v>
      </c>
      <c r="O851" s="83" t="s">
        <v>6</v>
      </c>
      <c r="P851" s="3"/>
    </row>
    <row r="852" spans="1:16" ht="16.5" customHeight="1" x14ac:dyDescent="0.3">
      <c r="A852" s="3"/>
      <c r="B852" s="137" t="s">
        <v>113</v>
      </c>
      <c r="C852" s="138" t="s">
        <v>192</v>
      </c>
      <c r="E852" s="139" t="s">
        <v>275</v>
      </c>
      <c r="F852" s="139" t="s">
        <v>114</v>
      </c>
      <c r="G852" s="140" t="s">
        <v>584</v>
      </c>
      <c r="H852" s="140" t="s">
        <v>211</v>
      </c>
      <c r="I852" s="139" t="s">
        <v>115</v>
      </c>
      <c r="J852" s="166">
        <v>16252696</v>
      </c>
      <c r="K852" s="166">
        <v>10197891</v>
      </c>
      <c r="L852" s="166">
        <v>10000386.050000001</v>
      </c>
      <c r="M852" s="141">
        <v>16252696</v>
      </c>
      <c r="N852" s="142">
        <v>61.53</v>
      </c>
      <c r="O852" s="83" t="s">
        <v>6</v>
      </c>
      <c r="P852" s="3"/>
    </row>
    <row r="853" spans="1:16" ht="16.5" customHeight="1" x14ac:dyDescent="0.3">
      <c r="A853" s="3"/>
      <c r="B853" s="137" t="s">
        <v>113</v>
      </c>
      <c r="C853" s="138" t="s">
        <v>192</v>
      </c>
      <c r="E853" s="139" t="s">
        <v>275</v>
      </c>
      <c r="F853" s="139" t="s">
        <v>114</v>
      </c>
      <c r="G853" s="140" t="s">
        <v>585</v>
      </c>
      <c r="H853" s="140" t="s">
        <v>208</v>
      </c>
      <c r="I853" s="139" t="s">
        <v>115</v>
      </c>
      <c r="J853" s="166">
        <v>290393808</v>
      </c>
      <c r="K853" s="166">
        <v>210999998</v>
      </c>
      <c r="L853" s="166">
        <v>211354816.78999999</v>
      </c>
      <c r="M853" s="141">
        <v>290393808</v>
      </c>
      <c r="N853" s="142">
        <v>72.78</v>
      </c>
      <c r="O853" s="83" t="s">
        <v>6</v>
      </c>
      <c r="P853" s="3"/>
    </row>
    <row r="854" spans="1:16" ht="16.5" customHeight="1" x14ac:dyDescent="0.3">
      <c r="A854" s="3"/>
      <c r="B854" s="137" t="s">
        <v>113</v>
      </c>
      <c r="C854" s="138" t="s">
        <v>192</v>
      </c>
      <c r="E854" s="139" t="s">
        <v>275</v>
      </c>
      <c r="F854" s="139" t="s">
        <v>114</v>
      </c>
      <c r="G854" s="139" t="s">
        <v>586</v>
      </c>
      <c r="H854" s="139" t="s">
        <v>209</v>
      </c>
      <c r="I854" s="139" t="s">
        <v>115</v>
      </c>
      <c r="J854" s="166">
        <v>263588052</v>
      </c>
      <c r="K854" s="166">
        <v>179997006</v>
      </c>
      <c r="L854" s="166">
        <v>179994683.33000001</v>
      </c>
      <c r="M854" s="141">
        <v>263588052</v>
      </c>
      <c r="N854" s="142">
        <v>68.290000000000006</v>
      </c>
      <c r="O854" s="83" t="s">
        <v>6</v>
      </c>
      <c r="P854" s="3"/>
    </row>
    <row r="855" spans="1:16" ht="16.5" customHeight="1" x14ac:dyDescent="0.3">
      <c r="A855" s="3"/>
      <c r="B855" s="137" t="s">
        <v>113</v>
      </c>
      <c r="C855" s="138" t="s">
        <v>192</v>
      </c>
      <c r="E855" s="139" t="s">
        <v>275</v>
      </c>
      <c r="F855" s="139" t="s">
        <v>114</v>
      </c>
      <c r="G855" s="140" t="s">
        <v>587</v>
      </c>
      <c r="H855" s="140" t="s">
        <v>212</v>
      </c>
      <c r="I855" s="139" t="s">
        <v>115</v>
      </c>
      <c r="J855" s="166">
        <v>2642342332</v>
      </c>
      <c r="K855" s="166">
        <v>1860304247</v>
      </c>
      <c r="L855" s="166">
        <v>1855450896.3</v>
      </c>
      <c r="M855" s="141">
        <v>2642342332</v>
      </c>
      <c r="N855" s="142">
        <v>70.22</v>
      </c>
      <c r="O855" s="83" t="s">
        <v>6</v>
      </c>
      <c r="P855" s="3"/>
    </row>
    <row r="856" spans="1:16" ht="16.5" customHeight="1" x14ac:dyDescent="0.3">
      <c r="A856" s="3"/>
      <c r="B856" s="137" t="s">
        <v>113</v>
      </c>
      <c r="C856" s="138" t="s">
        <v>192</v>
      </c>
      <c r="E856" s="139" t="s">
        <v>275</v>
      </c>
      <c r="F856" s="139" t="s">
        <v>114</v>
      </c>
      <c r="G856" s="139" t="s">
        <v>588</v>
      </c>
      <c r="H856" s="139" t="s">
        <v>213</v>
      </c>
      <c r="I856" s="139" t="s">
        <v>115</v>
      </c>
      <c r="J856" s="166">
        <v>3122838354</v>
      </c>
      <c r="K856" s="166">
        <v>1999999999</v>
      </c>
      <c r="L856" s="166">
        <v>2017792804.8800001</v>
      </c>
      <c r="M856" s="141">
        <v>3122838354</v>
      </c>
      <c r="N856" s="142">
        <v>64.61</v>
      </c>
      <c r="O856" s="83" t="s">
        <v>6</v>
      </c>
      <c r="P856" s="3"/>
    </row>
    <row r="857" spans="1:16" ht="16.5" customHeight="1" x14ac:dyDescent="0.3">
      <c r="A857" s="3"/>
      <c r="B857" s="137" t="s">
        <v>113</v>
      </c>
      <c r="C857" s="138" t="s">
        <v>192</v>
      </c>
      <c r="E857" s="139" t="s">
        <v>275</v>
      </c>
      <c r="F857" s="139" t="s">
        <v>114</v>
      </c>
      <c r="G857" s="140" t="s">
        <v>589</v>
      </c>
      <c r="H857" s="140" t="s">
        <v>214</v>
      </c>
      <c r="I857" s="139" t="s">
        <v>115</v>
      </c>
      <c r="J857" s="166">
        <v>3195739729</v>
      </c>
      <c r="K857" s="166">
        <v>2000000001</v>
      </c>
      <c r="L857" s="166">
        <v>2017854652.1700001</v>
      </c>
      <c r="M857" s="141">
        <v>3195739729</v>
      </c>
      <c r="N857" s="142">
        <v>63.14</v>
      </c>
      <c r="O857" s="83" t="s">
        <v>6</v>
      </c>
      <c r="P857" s="3"/>
    </row>
    <row r="858" spans="1:16" ht="16.5" customHeight="1" x14ac:dyDescent="0.3">
      <c r="A858" s="3"/>
      <c r="B858" s="137" t="s">
        <v>113</v>
      </c>
      <c r="C858" s="138" t="s">
        <v>192</v>
      </c>
      <c r="E858" s="139" t="s">
        <v>275</v>
      </c>
      <c r="F858" s="139" t="s">
        <v>114</v>
      </c>
      <c r="G858" s="140" t="s">
        <v>590</v>
      </c>
      <c r="H858" s="140" t="s">
        <v>215</v>
      </c>
      <c r="I858" s="139" t="s">
        <v>115</v>
      </c>
      <c r="J858" s="166">
        <v>2917427398</v>
      </c>
      <c r="K858" s="166">
        <v>1750000000</v>
      </c>
      <c r="L858" s="166">
        <v>1772537430.8099999</v>
      </c>
      <c r="M858" s="141">
        <v>2917427398</v>
      </c>
      <c r="N858" s="142">
        <v>60.76</v>
      </c>
      <c r="O858" s="83" t="s">
        <v>6</v>
      </c>
      <c r="P858" s="3"/>
    </row>
    <row r="859" spans="1:16" ht="16.5" customHeight="1" x14ac:dyDescent="0.3">
      <c r="A859" s="3"/>
      <c r="B859" s="137" t="s">
        <v>113</v>
      </c>
      <c r="C859" s="138" t="s">
        <v>192</v>
      </c>
      <c r="E859" s="139" t="s">
        <v>275</v>
      </c>
      <c r="F859" s="139" t="s">
        <v>114</v>
      </c>
      <c r="G859" s="140" t="s">
        <v>591</v>
      </c>
      <c r="H859" s="140" t="s">
        <v>216</v>
      </c>
      <c r="I859" s="139" t="s">
        <v>115</v>
      </c>
      <c r="J859" s="166">
        <v>3279638349</v>
      </c>
      <c r="K859" s="166">
        <v>2000000001</v>
      </c>
      <c r="L859" s="166">
        <v>2025625904.75</v>
      </c>
      <c r="M859" s="141">
        <v>3279638349</v>
      </c>
      <c r="N859" s="142">
        <v>61.76</v>
      </c>
      <c r="O859" s="83" t="s">
        <v>6</v>
      </c>
      <c r="P859" s="3"/>
    </row>
    <row r="860" spans="1:16" ht="16.5" customHeight="1" x14ac:dyDescent="0.3">
      <c r="A860" s="3"/>
      <c r="B860" s="137" t="s">
        <v>113</v>
      </c>
      <c r="C860" s="138" t="s">
        <v>192</v>
      </c>
      <c r="E860" s="139" t="s">
        <v>275</v>
      </c>
      <c r="F860" s="139" t="s">
        <v>114</v>
      </c>
      <c r="G860" s="140" t="s">
        <v>592</v>
      </c>
      <c r="H860" s="140" t="s">
        <v>217</v>
      </c>
      <c r="I860" s="139" t="s">
        <v>115</v>
      </c>
      <c r="J860" s="166">
        <v>3218937529</v>
      </c>
      <c r="K860" s="166">
        <v>1999999999</v>
      </c>
      <c r="L860" s="166">
        <v>2025392107.8599999</v>
      </c>
      <c r="M860" s="141">
        <v>3218937529</v>
      </c>
      <c r="N860" s="142">
        <v>62.92</v>
      </c>
      <c r="O860" s="83" t="s">
        <v>6</v>
      </c>
      <c r="P860" s="3"/>
    </row>
    <row r="861" spans="1:16" ht="16.5" customHeight="1" x14ac:dyDescent="0.3">
      <c r="A861" s="3"/>
      <c r="B861" s="137" t="s">
        <v>113</v>
      </c>
      <c r="C861" s="138" t="s">
        <v>192</v>
      </c>
      <c r="E861" s="139" t="s">
        <v>275</v>
      </c>
      <c r="F861" s="139" t="s">
        <v>114</v>
      </c>
      <c r="G861" s="140" t="s">
        <v>593</v>
      </c>
      <c r="H861" s="140" t="s">
        <v>218</v>
      </c>
      <c r="I861" s="139" t="s">
        <v>115</v>
      </c>
      <c r="J861" s="166">
        <v>3202268488</v>
      </c>
      <c r="K861" s="166">
        <v>2000000000</v>
      </c>
      <c r="L861" s="166">
        <v>2025381365.75</v>
      </c>
      <c r="M861" s="141">
        <v>3202268488</v>
      </c>
      <c r="N861" s="142">
        <v>63.25</v>
      </c>
      <c r="O861" s="83" t="s">
        <v>6</v>
      </c>
      <c r="P861" s="3"/>
    </row>
    <row r="862" spans="1:16" ht="16.5" customHeight="1" x14ac:dyDescent="0.3">
      <c r="A862" s="3"/>
      <c r="B862" s="137" t="s">
        <v>113</v>
      </c>
      <c r="C862" s="138" t="s">
        <v>192</v>
      </c>
      <c r="E862" s="139" t="s">
        <v>275</v>
      </c>
      <c r="F862" s="139" t="s">
        <v>114</v>
      </c>
      <c r="G862" s="140" t="s">
        <v>594</v>
      </c>
      <c r="H862" s="140" t="s">
        <v>219</v>
      </c>
      <c r="I862" s="139" t="s">
        <v>115</v>
      </c>
      <c r="J862" s="166">
        <v>3162758901</v>
      </c>
      <c r="K862" s="166">
        <v>2000000002</v>
      </c>
      <c r="L862" s="166">
        <v>2025236087.1300001</v>
      </c>
      <c r="M862" s="141">
        <v>3162758901</v>
      </c>
      <c r="N862" s="142">
        <v>64.03</v>
      </c>
      <c r="O862" s="83" t="s">
        <v>6</v>
      </c>
      <c r="P862" s="3"/>
    </row>
    <row r="863" spans="1:16" ht="16.5" customHeight="1" x14ac:dyDescent="0.3">
      <c r="A863" s="3"/>
      <c r="B863" s="137" t="s">
        <v>113</v>
      </c>
      <c r="C863" s="138" t="s">
        <v>192</v>
      </c>
      <c r="E863" s="139" t="s">
        <v>275</v>
      </c>
      <c r="F863" s="139" t="s">
        <v>114</v>
      </c>
      <c r="G863" s="140" t="s">
        <v>813</v>
      </c>
      <c r="H863" s="140" t="s">
        <v>900</v>
      </c>
      <c r="I863" s="139" t="s">
        <v>115</v>
      </c>
      <c r="J863" s="166">
        <v>3352553413</v>
      </c>
      <c r="K863" s="166">
        <v>2000000001</v>
      </c>
      <c r="L863" s="166">
        <v>2043666275.55</v>
      </c>
      <c r="M863" s="141">
        <v>3352553413</v>
      </c>
      <c r="N863" s="142">
        <v>60.96</v>
      </c>
      <c r="O863" s="83" t="s">
        <v>6</v>
      </c>
      <c r="P863" s="3"/>
    </row>
    <row r="864" spans="1:16" ht="16.5" customHeight="1" x14ac:dyDescent="0.3">
      <c r="A864" s="3"/>
      <c r="B864" s="137" t="s">
        <v>113</v>
      </c>
      <c r="C864" s="138" t="s">
        <v>192</v>
      </c>
      <c r="E864" s="139" t="s">
        <v>275</v>
      </c>
      <c r="F864" s="139" t="s">
        <v>114</v>
      </c>
      <c r="G864" s="140" t="s">
        <v>814</v>
      </c>
      <c r="H864" s="140" t="s">
        <v>901</v>
      </c>
      <c r="I864" s="139" t="s">
        <v>115</v>
      </c>
      <c r="J864" s="166">
        <v>3409326034</v>
      </c>
      <c r="K864" s="166">
        <v>2000000001</v>
      </c>
      <c r="L864" s="166">
        <v>2043887357.75</v>
      </c>
      <c r="M864" s="141">
        <v>3409326034</v>
      </c>
      <c r="N864" s="142">
        <v>59.95</v>
      </c>
      <c r="O864" s="83" t="s">
        <v>6</v>
      </c>
      <c r="P864" s="3"/>
    </row>
    <row r="865" spans="1:16" ht="16.5" customHeight="1" x14ac:dyDescent="0.3">
      <c r="A865" s="3"/>
      <c r="B865" s="137" t="s">
        <v>113</v>
      </c>
      <c r="C865" s="138" t="s">
        <v>192</v>
      </c>
      <c r="E865" s="139" t="s">
        <v>275</v>
      </c>
      <c r="F865" s="139" t="s">
        <v>114</v>
      </c>
      <c r="G865" s="140" t="s">
        <v>815</v>
      </c>
      <c r="H865" s="140" t="s">
        <v>902</v>
      </c>
      <c r="I865" s="139" t="s">
        <v>115</v>
      </c>
      <c r="J865" s="166">
        <v>3107966130</v>
      </c>
      <c r="K865" s="166">
        <v>1895508795</v>
      </c>
      <c r="L865" s="166">
        <v>1936160385.0699999</v>
      </c>
      <c r="M865" s="141">
        <v>3107966130</v>
      </c>
      <c r="N865" s="142">
        <v>62.3</v>
      </c>
      <c r="O865" s="83" t="s">
        <v>6</v>
      </c>
      <c r="P865" s="3"/>
    </row>
    <row r="866" spans="1:16" ht="16.5" customHeight="1" x14ac:dyDescent="0.3">
      <c r="A866" s="3"/>
      <c r="B866" s="137" t="s">
        <v>113</v>
      </c>
      <c r="C866" s="138" t="s">
        <v>192</v>
      </c>
      <c r="E866" s="139" t="s">
        <v>275</v>
      </c>
      <c r="F866" s="139" t="s">
        <v>114</v>
      </c>
      <c r="G866" s="140" t="s">
        <v>978</v>
      </c>
      <c r="H866" s="140" t="s">
        <v>909</v>
      </c>
      <c r="I866" s="139" t="s">
        <v>115</v>
      </c>
      <c r="J866" s="166">
        <v>1835095888</v>
      </c>
      <c r="K866" s="166">
        <v>1512575342</v>
      </c>
      <c r="L866" s="166">
        <v>1506676421.22</v>
      </c>
      <c r="M866" s="141">
        <v>1835095888</v>
      </c>
      <c r="N866" s="142">
        <v>82.1</v>
      </c>
      <c r="O866" s="83" t="s">
        <v>6</v>
      </c>
      <c r="P866" s="3"/>
    </row>
    <row r="867" spans="1:16" ht="16.5" customHeight="1" x14ac:dyDescent="0.3">
      <c r="A867" s="3"/>
      <c r="B867" s="137" t="s">
        <v>113</v>
      </c>
      <c r="C867" s="138" t="s">
        <v>220</v>
      </c>
      <c r="E867" s="139" t="s">
        <v>275</v>
      </c>
      <c r="F867" s="139" t="s">
        <v>114</v>
      </c>
      <c r="G867" s="140" t="s">
        <v>595</v>
      </c>
      <c r="H867" s="140" t="s">
        <v>221</v>
      </c>
      <c r="I867" s="139" t="s">
        <v>115</v>
      </c>
      <c r="J867" s="166">
        <v>2815200003</v>
      </c>
      <c r="K867" s="166">
        <v>2082760273</v>
      </c>
      <c r="L867" s="166">
        <v>2124793383.2</v>
      </c>
      <c r="M867" s="141">
        <v>2815200003</v>
      </c>
      <c r="N867" s="142">
        <v>75.48</v>
      </c>
      <c r="O867" s="83" t="s">
        <v>6</v>
      </c>
      <c r="P867" s="3"/>
    </row>
    <row r="868" spans="1:16" ht="16.5" customHeight="1" x14ac:dyDescent="0.3">
      <c r="A868" s="3"/>
      <c r="B868" s="137" t="s">
        <v>113</v>
      </c>
      <c r="C868" s="138" t="s">
        <v>220</v>
      </c>
      <c r="E868" s="139" t="s">
        <v>275</v>
      </c>
      <c r="F868" s="139" t="s">
        <v>114</v>
      </c>
      <c r="G868" s="140" t="s">
        <v>596</v>
      </c>
      <c r="H868" s="140" t="s">
        <v>221</v>
      </c>
      <c r="I868" s="139" t="s">
        <v>115</v>
      </c>
      <c r="J868" s="166">
        <v>1359999998</v>
      </c>
      <c r="K868" s="166">
        <v>1006657535</v>
      </c>
      <c r="L868" s="166">
        <v>1026475944.0700001</v>
      </c>
      <c r="M868" s="141">
        <v>1359999998</v>
      </c>
      <c r="N868" s="142">
        <v>75.48</v>
      </c>
      <c r="O868" s="83" t="s">
        <v>6</v>
      </c>
      <c r="P868" s="3"/>
    </row>
    <row r="869" spans="1:16" ht="16.5" customHeight="1" x14ac:dyDescent="0.3">
      <c r="A869" s="3"/>
      <c r="B869" s="137" t="s">
        <v>113</v>
      </c>
      <c r="C869" s="138" t="s">
        <v>222</v>
      </c>
      <c r="E869" s="139" t="s">
        <v>275</v>
      </c>
      <c r="F869" s="139" t="s">
        <v>114</v>
      </c>
      <c r="G869" s="140" t="s">
        <v>599</v>
      </c>
      <c r="H869" s="140" t="s">
        <v>223</v>
      </c>
      <c r="I869" s="139" t="s">
        <v>115</v>
      </c>
      <c r="J869" s="166">
        <v>30525685488</v>
      </c>
      <c r="K869" s="166">
        <v>19200000000</v>
      </c>
      <c r="L869" s="166">
        <v>19266381472.84</v>
      </c>
      <c r="M869" s="141">
        <v>30525685488</v>
      </c>
      <c r="N869" s="142">
        <v>63.12</v>
      </c>
      <c r="O869" s="83" t="s">
        <v>6</v>
      </c>
      <c r="P869" s="3"/>
    </row>
    <row r="870" spans="1:16" ht="16.5" customHeight="1" x14ac:dyDescent="0.3">
      <c r="A870" s="3"/>
      <c r="B870" s="137" t="s">
        <v>113</v>
      </c>
      <c r="C870" s="138" t="s">
        <v>222</v>
      </c>
      <c r="E870" s="139" t="s">
        <v>275</v>
      </c>
      <c r="F870" s="139" t="s">
        <v>114</v>
      </c>
      <c r="G870" s="140" t="s">
        <v>600</v>
      </c>
      <c r="H870" s="140" t="s">
        <v>287</v>
      </c>
      <c r="I870" s="139" t="s">
        <v>115</v>
      </c>
      <c r="J870" s="166">
        <v>14662191780</v>
      </c>
      <c r="K870" s="166">
        <v>10074287670</v>
      </c>
      <c r="L870" s="166">
        <v>10036052782.76</v>
      </c>
      <c r="M870" s="141">
        <v>14662191780</v>
      </c>
      <c r="N870" s="142">
        <v>68.45</v>
      </c>
      <c r="O870" s="83" t="s">
        <v>6</v>
      </c>
      <c r="P870" s="3"/>
    </row>
    <row r="871" spans="1:16" ht="16.5" customHeight="1" x14ac:dyDescent="0.3">
      <c r="A871" s="3"/>
      <c r="B871" s="137" t="s">
        <v>113</v>
      </c>
      <c r="C871" s="138" t="s">
        <v>222</v>
      </c>
      <c r="E871" s="139" t="s">
        <v>275</v>
      </c>
      <c r="F871" s="139" t="s">
        <v>114</v>
      </c>
      <c r="G871" s="140" t="s">
        <v>601</v>
      </c>
      <c r="H871" s="140" t="s">
        <v>287</v>
      </c>
      <c r="I871" s="139" t="s">
        <v>115</v>
      </c>
      <c r="J871" s="166">
        <v>14662191780</v>
      </c>
      <c r="K871" s="166">
        <v>10089657534</v>
      </c>
      <c r="L871" s="166">
        <v>10036103147.65</v>
      </c>
      <c r="M871" s="141">
        <v>14662191780</v>
      </c>
      <c r="N871" s="142">
        <v>68.45</v>
      </c>
      <c r="O871" s="83" t="s">
        <v>6</v>
      </c>
      <c r="P871" s="3"/>
    </row>
    <row r="872" spans="1:16" ht="16.5" customHeight="1" x14ac:dyDescent="0.3">
      <c r="A872" s="3"/>
      <c r="B872" s="137" t="s">
        <v>224</v>
      </c>
      <c r="C872" s="138" t="s">
        <v>225</v>
      </c>
      <c r="E872" s="139"/>
      <c r="F872" s="139"/>
      <c r="G872" s="140" t="s">
        <v>602</v>
      </c>
      <c r="H872" s="140" t="s">
        <v>226</v>
      </c>
      <c r="I872" s="139" t="s">
        <v>115</v>
      </c>
      <c r="J872" s="166">
        <v>4108235616</v>
      </c>
      <c r="K872" s="166">
        <v>2499999998</v>
      </c>
      <c r="L872" s="166">
        <v>2659537398.3499999</v>
      </c>
      <c r="M872" s="141">
        <v>4108235616</v>
      </c>
      <c r="N872" s="142">
        <v>64.739999999999995</v>
      </c>
      <c r="O872" s="83" t="s">
        <v>6</v>
      </c>
      <c r="P872" s="3"/>
    </row>
    <row r="873" spans="1:16" ht="16.5" customHeight="1" x14ac:dyDescent="0.3">
      <c r="A873" s="3"/>
      <c r="B873" s="137" t="s">
        <v>224</v>
      </c>
      <c r="C873" s="138" t="s">
        <v>225</v>
      </c>
      <c r="E873" s="139"/>
      <c r="F873" s="139"/>
      <c r="G873" s="140" t="s">
        <v>603</v>
      </c>
      <c r="H873" s="140" t="s">
        <v>227</v>
      </c>
      <c r="I873" s="139" t="s">
        <v>115</v>
      </c>
      <c r="J873" s="166">
        <v>4192043837</v>
      </c>
      <c r="K873" s="166">
        <v>2499999998</v>
      </c>
      <c r="L873" s="166">
        <v>2642486135.8099999</v>
      </c>
      <c r="M873" s="141">
        <v>4192043837</v>
      </c>
      <c r="N873" s="142">
        <v>63.04</v>
      </c>
      <c r="O873" s="83" t="s">
        <v>6</v>
      </c>
      <c r="P873" s="3"/>
    </row>
    <row r="874" spans="1:16" ht="16.5" customHeight="1" x14ac:dyDescent="0.3">
      <c r="A874" s="3"/>
      <c r="B874" s="137" t="s">
        <v>224</v>
      </c>
      <c r="C874" s="138" t="s">
        <v>225</v>
      </c>
      <c r="E874" s="139"/>
      <c r="F874" s="139"/>
      <c r="G874" s="140" t="s">
        <v>604</v>
      </c>
      <c r="H874" s="140" t="s">
        <v>228</v>
      </c>
      <c r="I874" s="139" t="s">
        <v>115</v>
      </c>
      <c r="J874" s="166">
        <v>4281145207</v>
      </c>
      <c r="K874" s="166">
        <v>2500000001</v>
      </c>
      <c r="L874" s="166">
        <v>2631137216.8499999</v>
      </c>
      <c r="M874" s="141">
        <v>4281145207</v>
      </c>
      <c r="N874" s="142">
        <v>61.46</v>
      </c>
      <c r="O874" s="83" t="s">
        <v>6</v>
      </c>
      <c r="P874" s="3"/>
    </row>
    <row r="875" spans="1:16" ht="16.5" customHeight="1" x14ac:dyDescent="0.3">
      <c r="A875" s="3"/>
      <c r="B875" s="137" t="s">
        <v>224</v>
      </c>
      <c r="C875" s="138" t="s">
        <v>225</v>
      </c>
      <c r="E875" s="139"/>
      <c r="F875" s="139"/>
      <c r="G875" s="140" t="s">
        <v>605</v>
      </c>
      <c r="H875" s="140" t="s">
        <v>288</v>
      </c>
      <c r="I875" s="139" t="s">
        <v>115</v>
      </c>
      <c r="J875" s="166">
        <v>4379950684</v>
      </c>
      <c r="K875" s="166">
        <v>2500000001</v>
      </c>
      <c r="L875" s="166">
        <v>2622544078.6700001</v>
      </c>
      <c r="M875" s="141">
        <v>4379950684</v>
      </c>
      <c r="N875" s="142">
        <v>59.88</v>
      </c>
      <c r="O875" s="83" t="s">
        <v>6</v>
      </c>
      <c r="P875" s="3"/>
    </row>
    <row r="876" spans="1:16" ht="16.5" customHeight="1" x14ac:dyDescent="0.3">
      <c r="A876" s="3"/>
      <c r="B876" s="137" t="s">
        <v>224</v>
      </c>
      <c r="C876" s="138" t="s">
        <v>225</v>
      </c>
      <c r="E876" s="139"/>
      <c r="F876" s="139"/>
      <c r="G876" s="140" t="s">
        <v>606</v>
      </c>
      <c r="H876" s="140" t="s">
        <v>289</v>
      </c>
      <c r="I876" s="139" t="s">
        <v>115</v>
      </c>
      <c r="J876" s="166">
        <v>4458465752</v>
      </c>
      <c r="K876" s="166">
        <v>2500000001</v>
      </c>
      <c r="L876" s="166">
        <v>2601219071.0700002</v>
      </c>
      <c r="M876" s="141">
        <v>4458465752</v>
      </c>
      <c r="N876" s="142">
        <v>58.34</v>
      </c>
      <c r="O876" s="83" t="s">
        <v>6</v>
      </c>
      <c r="P876" s="3"/>
    </row>
    <row r="877" spans="1:16" ht="16.5" customHeight="1" x14ac:dyDescent="0.3">
      <c r="A877" s="3"/>
      <c r="B877" s="137" t="s">
        <v>224</v>
      </c>
      <c r="C877" s="138" t="s">
        <v>225</v>
      </c>
      <c r="E877" s="139"/>
      <c r="F877" s="139"/>
      <c r="G877" s="140" t="s">
        <v>607</v>
      </c>
      <c r="H877" s="140" t="s">
        <v>290</v>
      </c>
      <c r="I877" s="139" t="s">
        <v>115</v>
      </c>
      <c r="J877" s="166">
        <v>4606673972</v>
      </c>
      <c r="K877" s="166">
        <v>2499999999</v>
      </c>
      <c r="L877" s="166">
        <v>2592858004.1599998</v>
      </c>
      <c r="M877" s="141">
        <v>4606673972</v>
      </c>
      <c r="N877" s="142">
        <v>56.28</v>
      </c>
      <c r="O877" s="83" t="s">
        <v>6</v>
      </c>
      <c r="P877" s="3"/>
    </row>
    <row r="878" spans="1:16" ht="16.5" customHeight="1" x14ac:dyDescent="0.3">
      <c r="A878" s="3"/>
      <c r="B878" s="137" t="s">
        <v>224</v>
      </c>
      <c r="C878" s="138" t="s">
        <v>225</v>
      </c>
      <c r="E878" s="139"/>
      <c r="F878" s="139"/>
      <c r="G878" s="140" t="s">
        <v>831</v>
      </c>
      <c r="H878" s="140" t="s">
        <v>912</v>
      </c>
      <c r="I878" s="139" t="s">
        <v>115</v>
      </c>
      <c r="J878" s="166">
        <v>4608438358</v>
      </c>
      <c r="K878" s="166">
        <v>2500000003</v>
      </c>
      <c r="L878" s="166">
        <v>2505491287.29</v>
      </c>
      <c r="M878" s="141">
        <v>4608438358</v>
      </c>
      <c r="N878" s="142">
        <v>54.37</v>
      </c>
      <c r="O878" s="83" t="s">
        <v>6</v>
      </c>
      <c r="P878" s="3"/>
    </row>
    <row r="879" spans="1:16" ht="16.5" customHeight="1" x14ac:dyDescent="0.3">
      <c r="A879" s="3"/>
      <c r="B879" s="137" t="s">
        <v>119</v>
      </c>
      <c r="C879" s="138" t="s">
        <v>229</v>
      </c>
      <c r="E879" s="139" t="s">
        <v>275</v>
      </c>
      <c r="F879" s="139" t="s">
        <v>114</v>
      </c>
      <c r="G879" s="140" t="s">
        <v>608</v>
      </c>
      <c r="H879" s="140" t="s">
        <v>609</v>
      </c>
      <c r="I879" s="139" t="s">
        <v>115</v>
      </c>
      <c r="J879" s="166">
        <v>182445288</v>
      </c>
      <c r="K879" s="166">
        <v>162013460</v>
      </c>
      <c r="L879" s="166">
        <v>162109379.80000001</v>
      </c>
      <c r="M879" s="141">
        <v>182445288</v>
      </c>
      <c r="N879" s="142">
        <v>88.85</v>
      </c>
      <c r="O879" s="83" t="s">
        <v>6</v>
      </c>
      <c r="P879" s="3"/>
    </row>
    <row r="880" spans="1:16" ht="16.5" customHeight="1" x14ac:dyDescent="0.3">
      <c r="A880" s="3"/>
      <c r="B880" s="137" t="s">
        <v>119</v>
      </c>
      <c r="C880" s="138" t="s">
        <v>229</v>
      </c>
      <c r="E880" s="139" t="s">
        <v>275</v>
      </c>
      <c r="F880" s="139" t="s">
        <v>114</v>
      </c>
      <c r="G880" s="140" t="s">
        <v>610</v>
      </c>
      <c r="H880" s="140" t="s">
        <v>611</v>
      </c>
      <c r="I880" s="139" t="s">
        <v>115</v>
      </c>
      <c r="J880" s="166">
        <v>157696435</v>
      </c>
      <c r="K880" s="166">
        <v>144997887</v>
      </c>
      <c r="L880" s="166">
        <v>144997456.15000001</v>
      </c>
      <c r="M880" s="141">
        <v>157696435</v>
      </c>
      <c r="N880" s="142">
        <v>91.95</v>
      </c>
      <c r="O880" s="83" t="s">
        <v>6</v>
      </c>
      <c r="P880" s="3"/>
    </row>
    <row r="881" spans="1:16" ht="16.5" customHeight="1" x14ac:dyDescent="0.3">
      <c r="A881" s="3"/>
      <c r="B881" s="137" t="s">
        <v>119</v>
      </c>
      <c r="C881" s="138" t="s">
        <v>229</v>
      </c>
      <c r="E881" s="139" t="s">
        <v>275</v>
      </c>
      <c r="F881" s="139" t="s">
        <v>114</v>
      </c>
      <c r="G881" s="140" t="s">
        <v>612</v>
      </c>
      <c r="H881" s="140" t="s">
        <v>230</v>
      </c>
      <c r="I881" s="139" t="s">
        <v>115</v>
      </c>
      <c r="J881" s="166">
        <v>284793155</v>
      </c>
      <c r="K881" s="166">
        <v>251517680</v>
      </c>
      <c r="L881" s="166">
        <v>253322051.99000001</v>
      </c>
      <c r="M881" s="141">
        <v>284793155</v>
      </c>
      <c r="N881" s="142">
        <v>88.95</v>
      </c>
      <c r="O881" s="83" t="s">
        <v>6</v>
      </c>
      <c r="P881" s="3"/>
    </row>
    <row r="882" spans="1:16" ht="16.5" customHeight="1" x14ac:dyDescent="0.3">
      <c r="A882" s="3"/>
      <c r="B882" s="137" t="s">
        <v>119</v>
      </c>
      <c r="C882" s="138" t="s">
        <v>229</v>
      </c>
      <c r="E882" s="139" t="s">
        <v>275</v>
      </c>
      <c r="F882" s="139" t="s">
        <v>114</v>
      </c>
      <c r="G882" s="140" t="s">
        <v>613</v>
      </c>
      <c r="H882" s="140" t="s">
        <v>231</v>
      </c>
      <c r="I882" s="139" t="s">
        <v>115</v>
      </c>
      <c r="J882" s="166">
        <v>143688356</v>
      </c>
      <c r="K882" s="166">
        <v>125617715</v>
      </c>
      <c r="L882" s="166">
        <v>126049473.97</v>
      </c>
      <c r="M882" s="141">
        <v>143688356</v>
      </c>
      <c r="N882" s="142">
        <v>87.72</v>
      </c>
      <c r="O882" s="83" t="s">
        <v>6</v>
      </c>
      <c r="P882" s="3"/>
    </row>
    <row r="883" spans="1:16" ht="16.5" customHeight="1" x14ac:dyDescent="0.3">
      <c r="A883" s="3"/>
      <c r="B883" s="137" t="s">
        <v>119</v>
      </c>
      <c r="C883" s="138" t="s">
        <v>229</v>
      </c>
      <c r="E883" s="139" t="s">
        <v>275</v>
      </c>
      <c r="F883" s="139" t="s">
        <v>114</v>
      </c>
      <c r="G883" s="140" t="s">
        <v>614</v>
      </c>
      <c r="H883" s="140" t="s">
        <v>232</v>
      </c>
      <c r="I883" s="139" t="s">
        <v>115</v>
      </c>
      <c r="J883" s="166">
        <v>171970249</v>
      </c>
      <c r="K883" s="166">
        <v>148824870</v>
      </c>
      <c r="L883" s="166">
        <v>149620812.16</v>
      </c>
      <c r="M883" s="141">
        <v>171970249</v>
      </c>
      <c r="N883" s="142">
        <v>87</v>
      </c>
      <c r="O883" s="83" t="s">
        <v>6</v>
      </c>
      <c r="P883" s="3"/>
    </row>
    <row r="884" spans="1:16" ht="16.5" customHeight="1" x14ac:dyDescent="0.3">
      <c r="A884" s="3"/>
      <c r="B884" s="137" t="s">
        <v>119</v>
      </c>
      <c r="C884" s="138" t="s">
        <v>229</v>
      </c>
      <c r="E884" s="139" t="s">
        <v>275</v>
      </c>
      <c r="F884" s="139" t="s">
        <v>114</v>
      </c>
      <c r="G884" s="140" t="s">
        <v>615</v>
      </c>
      <c r="H884" s="140" t="s">
        <v>233</v>
      </c>
      <c r="I884" s="139" t="s">
        <v>115</v>
      </c>
      <c r="J884" s="166">
        <v>166975340</v>
      </c>
      <c r="K884" s="166">
        <v>150838603</v>
      </c>
      <c r="L884" s="166">
        <v>152657266.44999999</v>
      </c>
      <c r="M884" s="141">
        <v>166975340</v>
      </c>
      <c r="N884" s="142">
        <v>91.43</v>
      </c>
      <c r="O884" s="83" t="s">
        <v>6</v>
      </c>
      <c r="P884" s="3"/>
    </row>
    <row r="885" spans="1:16" ht="16.5" customHeight="1" x14ac:dyDescent="0.3">
      <c r="A885" s="3"/>
      <c r="B885" s="137" t="s">
        <v>119</v>
      </c>
      <c r="C885" s="138" t="s">
        <v>234</v>
      </c>
      <c r="E885" s="139" t="s">
        <v>275</v>
      </c>
      <c r="F885" s="139" t="s">
        <v>114</v>
      </c>
      <c r="G885" s="140" t="s">
        <v>617</v>
      </c>
      <c r="H885" s="140" t="s">
        <v>235</v>
      </c>
      <c r="I885" s="139" t="s">
        <v>115</v>
      </c>
      <c r="J885" s="166">
        <v>16212383</v>
      </c>
      <c r="K885" s="166">
        <v>13049427</v>
      </c>
      <c r="L885" s="166">
        <v>13677524.32</v>
      </c>
      <c r="M885" s="141">
        <v>16212383</v>
      </c>
      <c r="N885" s="142">
        <v>84.36</v>
      </c>
      <c r="O885" s="83" t="s">
        <v>6</v>
      </c>
      <c r="P885" s="3"/>
    </row>
    <row r="886" spans="1:16" ht="16.5" customHeight="1" x14ac:dyDescent="0.3">
      <c r="A886" s="3"/>
      <c r="B886" s="137" t="s">
        <v>119</v>
      </c>
      <c r="C886" s="138" t="s">
        <v>234</v>
      </c>
      <c r="E886" s="139" t="s">
        <v>275</v>
      </c>
      <c r="F886" s="139" t="s">
        <v>114</v>
      </c>
      <c r="G886" s="140" t="s">
        <v>618</v>
      </c>
      <c r="H886" s="140" t="s">
        <v>553</v>
      </c>
      <c r="I886" s="139" t="s">
        <v>115</v>
      </c>
      <c r="J886" s="166">
        <v>24897968</v>
      </c>
      <c r="K886" s="166">
        <v>20840682</v>
      </c>
      <c r="L886" s="166">
        <v>21867437</v>
      </c>
      <c r="M886" s="141">
        <v>24897968</v>
      </c>
      <c r="N886" s="142">
        <v>87.83</v>
      </c>
      <c r="O886" s="83" t="s">
        <v>6</v>
      </c>
      <c r="P886" s="3"/>
    </row>
    <row r="887" spans="1:16" ht="16.5" customHeight="1" x14ac:dyDescent="0.3">
      <c r="A887" s="3"/>
      <c r="B887" s="137" t="s">
        <v>119</v>
      </c>
      <c r="C887" s="138" t="s">
        <v>234</v>
      </c>
      <c r="E887" s="139" t="s">
        <v>275</v>
      </c>
      <c r="F887" s="139" t="s">
        <v>114</v>
      </c>
      <c r="G887" s="140" t="s">
        <v>619</v>
      </c>
      <c r="H887" s="140" t="s">
        <v>553</v>
      </c>
      <c r="I887" s="139" t="s">
        <v>115</v>
      </c>
      <c r="J887" s="166">
        <v>24897968</v>
      </c>
      <c r="K887" s="166">
        <v>20840682</v>
      </c>
      <c r="L887" s="166">
        <v>21867437</v>
      </c>
      <c r="M887" s="141">
        <v>24897968</v>
      </c>
      <c r="N887" s="142">
        <v>87.83</v>
      </c>
      <c r="O887" s="83" t="s">
        <v>6</v>
      </c>
      <c r="P887" s="3"/>
    </row>
    <row r="888" spans="1:16" ht="16.5" customHeight="1" x14ac:dyDescent="0.3">
      <c r="A888" s="3"/>
      <c r="B888" s="137" t="s">
        <v>119</v>
      </c>
      <c r="C888" s="138" t="s">
        <v>234</v>
      </c>
      <c r="E888" s="139" t="s">
        <v>275</v>
      </c>
      <c r="F888" s="139" t="s">
        <v>114</v>
      </c>
      <c r="G888" s="140" t="s">
        <v>620</v>
      </c>
      <c r="H888" s="140" t="s">
        <v>553</v>
      </c>
      <c r="I888" s="139" t="s">
        <v>115</v>
      </c>
      <c r="J888" s="166">
        <v>26029695</v>
      </c>
      <c r="K888" s="166">
        <v>21787983</v>
      </c>
      <c r="L888" s="166">
        <v>22861413.329999998</v>
      </c>
      <c r="M888" s="141">
        <v>26029695</v>
      </c>
      <c r="N888" s="142">
        <v>87.83</v>
      </c>
      <c r="O888" s="83" t="s">
        <v>6</v>
      </c>
      <c r="P888" s="3"/>
    </row>
    <row r="889" spans="1:16" ht="16.5" customHeight="1" x14ac:dyDescent="0.3">
      <c r="A889" s="3"/>
      <c r="B889" s="137" t="s">
        <v>119</v>
      </c>
      <c r="C889" s="138" t="s">
        <v>234</v>
      </c>
      <c r="E889" s="139" t="s">
        <v>275</v>
      </c>
      <c r="F889" s="139" t="s">
        <v>114</v>
      </c>
      <c r="G889" s="140" t="s">
        <v>621</v>
      </c>
      <c r="H889" s="140" t="s">
        <v>236</v>
      </c>
      <c r="I889" s="139" t="s">
        <v>115</v>
      </c>
      <c r="J889" s="166">
        <v>120731506</v>
      </c>
      <c r="K889" s="166">
        <v>95211592</v>
      </c>
      <c r="L889" s="166">
        <v>96811240.310000002</v>
      </c>
      <c r="M889" s="141">
        <v>120731506</v>
      </c>
      <c r="N889" s="142">
        <v>80.19</v>
      </c>
      <c r="O889" s="83" t="s">
        <v>6</v>
      </c>
      <c r="P889" s="3"/>
    </row>
    <row r="890" spans="1:16" ht="16.5" customHeight="1" x14ac:dyDescent="0.3">
      <c r="A890" s="3"/>
      <c r="B890" s="137" t="s">
        <v>119</v>
      </c>
      <c r="C890" s="138" t="s">
        <v>234</v>
      </c>
      <c r="E890" s="139" t="s">
        <v>275</v>
      </c>
      <c r="F890" s="139" t="s">
        <v>114</v>
      </c>
      <c r="G890" s="140" t="s">
        <v>622</v>
      </c>
      <c r="H890" s="140" t="s">
        <v>553</v>
      </c>
      <c r="I890" s="139" t="s">
        <v>115</v>
      </c>
      <c r="J890" s="166">
        <v>14456005</v>
      </c>
      <c r="K890" s="166">
        <v>12333238</v>
      </c>
      <c r="L890" s="166">
        <v>12921729.529999999</v>
      </c>
      <c r="M890" s="141">
        <v>14456005</v>
      </c>
      <c r="N890" s="142">
        <v>89.39</v>
      </c>
      <c r="O890" s="83" t="s">
        <v>6</v>
      </c>
      <c r="P890" s="3"/>
    </row>
    <row r="891" spans="1:16" ht="16.5" customHeight="1" x14ac:dyDescent="0.3">
      <c r="A891" s="3"/>
      <c r="B891" s="137" t="s">
        <v>224</v>
      </c>
      <c r="C891" s="138" t="s">
        <v>234</v>
      </c>
      <c r="E891" s="139" t="s">
        <v>275</v>
      </c>
      <c r="F891" s="139" t="s">
        <v>114</v>
      </c>
      <c r="G891" s="140" t="s">
        <v>979</v>
      </c>
      <c r="H891" s="140" t="s">
        <v>980</v>
      </c>
      <c r="I891" s="139" t="s">
        <v>115</v>
      </c>
      <c r="J891" s="166">
        <v>260699178</v>
      </c>
      <c r="K891" s="166">
        <v>252000000</v>
      </c>
      <c r="L891" s="166">
        <v>257087076.34</v>
      </c>
      <c r="M891" s="141">
        <v>260699178</v>
      </c>
      <c r="N891" s="142">
        <v>98.61</v>
      </c>
      <c r="O891" s="83" t="s">
        <v>6</v>
      </c>
      <c r="P891" s="3"/>
    </row>
    <row r="892" spans="1:16" ht="16.5" customHeight="1" x14ac:dyDescent="0.3">
      <c r="A892" s="3"/>
      <c r="B892" s="137" t="s">
        <v>113</v>
      </c>
      <c r="C892" s="138" t="s">
        <v>623</v>
      </c>
      <c r="E892" s="139" t="s">
        <v>275</v>
      </c>
      <c r="F892" s="139" t="s">
        <v>114</v>
      </c>
      <c r="G892" s="140" t="s">
        <v>624</v>
      </c>
      <c r="H892" s="140" t="s">
        <v>237</v>
      </c>
      <c r="I892" s="139" t="s">
        <v>115</v>
      </c>
      <c r="J892" s="166">
        <v>5501917805</v>
      </c>
      <c r="K892" s="166">
        <v>3021363490</v>
      </c>
      <c r="L892" s="166">
        <v>3000005557.1500001</v>
      </c>
      <c r="M892" s="141">
        <v>5501917805</v>
      </c>
      <c r="N892" s="142">
        <v>54.53</v>
      </c>
      <c r="O892" s="83" t="s">
        <v>6</v>
      </c>
      <c r="P892" s="3"/>
    </row>
    <row r="893" spans="1:16" ht="16.5" customHeight="1" x14ac:dyDescent="0.3">
      <c r="A893" s="3"/>
      <c r="B893" s="137" t="s">
        <v>113</v>
      </c>
      <c r="C893" s="138" t="s">
        <v>623</v>
      </c>
      <c r="E893" s="139" t="s">
        <v>275</v>
      </c>
      <c r="F893" s="139" t="s">
        <v>114</v>
      </c>
      <c r="G893" s="140" t="s">
        <v>625</v>
      </c>
      <c r="H893" s="140" t="s">
        <v>238</v>
      </c>
      <c r="I893" s="139" t="s">
        <v>115</v>
      </c>
      <c r="J893" s="166">
        <v>17070547960</v>
      </c>
      <c r="K893" s="166">
        <v>10034931508</v>
      </c>
      <c r="L893" s="166">
        <v>10000046436.25</v>
      </c>
      <c r="M893" s="141">
        <v>17070547960</v>
      </c>
      <c r="N893" s="142">
        <v>58.58</v>
      </c>
      <c r="O893" s="83" t="s">
        <v>6</v>
      </c>
      <c r="P893" s="3"/>
    </row>
    <row r="894" spans="1:16" ht="16.5" customHeight="1" x14ac:dyDescent="0.3">
      <c r="A894" s="3"/>
      <c r="B894" s="137" t="s">
        <v>113</v>
      </c>
      <c r="C894" s="138" t="s">
        <v>623</v>
      </c>
      <c r="E894" s="139" t="s">
        <v>275</v>
      </c>
      <c r="F894" s="139" t="s">
        <v>114</v>
      </c>
      <c r="G894" s="140" t="s">
        <v>626</v>
      </c>
      <c r="H894" s="140" t="s">
        <v>238</v>
      </c>
      <c r="I894" s="139" t="s">
        <v>115</v>
      </c>
      <c r="J894" s="166">
        <v>361107259</v>
      </c>
      <c r="K894" s="166">
        <v>223137179</v>
      </c>
      <c r="L894" s="166">
        <v>223000197.97999999</v>
      </c>
      <c r="M894" s="141">
        <v>361107259</v>
      </c>
      <c r="N894" s="142">
        <v>61.75</v>
      </c>
      <c r="O894" s="83" t="s">
        <v>6</v>
      </c>
      <c r="P894" s="3"/>
    </row>
    <row r="895" spans="1:16" ht="16.5" customHeight="1" x14ac:dyDescent="0.3">
      <c r="A895" s="3"/>
      <c r="B895" s="137" t="s">
        <v>113</v>
      </c>
      <c r="C895" s="138" t="s">
        <v>623</v>
      </c>
      <c r="E895" s="139" t="s">
        <v>275</v>
      </c>
      <c r="F895" s="139" t="s">
        <v>114</v>
      </c>
      <c r="G895" s="140" t="s">
        <v>627</v>
      </c>
      <c r="H895" s="140" t="s">
        <v>238</v>
      </c>
      <c r="I895" s="139" t="s">
        <v>115</v>
      </c>
      <c r="J895" s="166">
        <v>181363294</v>
      </c>
      <c r="K895" s="166">
        <v>112068900</v>
      </c>
      <c r="L895" s="166">
        <v>112000103.47</v>
      </c>
      <c r="M895" s="141">
        <v>181363294</v>
      </c>
      <c r="N895" s="142">
        <v>61.75</v>
      </c>
      <c r="O895" s="83" t="s">
        <v>6</v>
      </c>
      <c r="P895" s="3"/>
    </row>
    <row r="896" spans="1:16" ht="16.5" customHeight="1" x14ac:dyDescent="0.3">
      <c r="A896" s="3"/>
      <c r="B896" s="137" t="s">
        <v>113</v>
      </c>
      <c r="C896" s="138" t="s">
        <v>623</v>
      </c>
      <c r="E896" s="139" t="s">
        <v>275</v>
      </c>
      <c r="F896" s="139" t="s">
        <v>114</v>
      </c>
      <c r="G896" s="140" t="s">
        <v>628</v>
      </c>
      <c r="H896" s="140" t="s">
        <v>238</v>
      </c>
      <c r="I896" s="139" t="s">
        <v>115</v>
      </c>
      <c r="J896" s="166">
        <v>268806293</v>
      </c>
      <c r="K896" s="166">
        <v>166102118</v>
      </c>
      <c r="L896" s="166">
        <v>166000143.31999999</v>
      </c>
      <c r="M896" s="141">
        <v>268806293</v>
      </c>
      <c r="N896" s="142">
        <v>61.75</v>
      </c>
      <c r="O896" s="83" t="s">
        <v>6</v>
      </c>
      <c r="P896" s="3"/>
    </row>
    <row r="897" spans="1:16" ht="16.5" customHeight="1" x14ac:dyDescent="0.3">
      <c r="A897" s="3"/>
      <c r="B897" s="137" t="s">
        <v>113</v>
      </c>
      <c r="C897" s="138" t="s">
        <v>623</v>
      </c>
      <c r="E897" s="139" t="s">
        <v>275</v>
      </c>
      <c r="F897" s="139" t="s">
        <v>114</v>
      </c>
      <c r="G897" s="140" t="s">
        <v>629</v>
      </c>
      <c r="H897" s="140" t="s">
        <v>237</v>
      </c>
      <c r="I897" s="139" t="s">
        <v>115</v>
      </c>
      <c r="J897" s="166">
        <v>6301369869</v>
      </c>
      <c r="K897" s="166">
        <v>4022383561</v>
      </c>
      <c r="L897" s="166">
        <v>4014048372.3000002</v>
      </c>
      <c r="M897" s="141">
        <v>6301369869</v>
      </c>
      <c r="N897" s="142">
        <v>63.7</v>
      </c>
      <c r="O897" s="83" t="s">
        <v>6</v>
      </c>
      <c r="P897" s="3"/>
    </row>
    <row r="898" spans="1:16" ht="16.5" customHeight="1" x14ac:dyDescent="0.3">
      <c r="A898" s="3"/>
      <c r="B898" s="137" t="s">
        <v>113</v>
      </c>
      <c r="C898" s="138" t="s">
        <v>623</v>
      </c>
      <c r="E898" s="139" t="s">
        <v>275</v>
      </c>
      <c r="F898" s="139" t="s">
        <v>114</v>
      </c>
      <c r="G898" s="140" t="s">
        <v>630</v>
      </c>
      <c r="H898" s="140" t="s">
        <v>238</v>
      </c>
      <c r="I898" s="139" t="s">
        <v>115</v>
      </c>
      <c r="J898" s="166">
        <v>160815420</v>
      </c>
      <c r="K898" s="166">
        <v>105539386</v>
      </c>
      <c r="L898" s="166">
        <v>105000285.64</v>
      </c>
      <c r="M898" s="141">
        <v>160815420</v>
      </c>
      <c r="N898" s="142">
        <v>65.290000000000006</v>
      </c>
      <c r="O898" s="83" t="s">
        <v>6</v>
      </c>
      <c r="P898" s="3"/>
    </row>
    <row r="899" spans="1:16" ht="16.5" customHeight="1" x14ac:dyDescent="0.3">
      <c r="A899" s="3"/>
      <c r="B899" s="137" t="s">
        <v>119</v>
      </c>
      <c r="C899" s="138" t="s">
        <v>239</v>
      </c>
      <c r="E899" s="139" t="s">
        <v>275</v>
      </c>
      <c r="F899" s="139" t="s">
        <v>114</v>
      </c>
      <c r="G899" s="140" t="s">
        <v>631</v>
      </c>
      <c r="H899" s="140" t="s">
        <v>611</v>
      </c>
      <c r="I899" s="139" t="s">
        <v>115</v>
      </c>
      <c r="J899" s="166">
        <v>174443438</v>
      </c>
      <c r="K899" s="166">
        <v>134600002</v>
      </c>
      <c r="L899" s="166">
        <v>142484555.46000001</v>
      </c>
      <c r="M899" s="141">
        <v>174443438</v>
      </c>
      <c r="N899" s="142">
        <v>81.680000000000007</v>
      </c>
      <c r="O899" s="83" t="s">
        <v>6</v>
      </c>
      <c r="P899" s="3"/>
    </row>
    <row r="900" spans="1:16" ht="16.5" customHeight="1" x14ac:dyDescent="0.3">
      <c r="A900" s="3"/>
      <c r="B900" s="137" t="s">
        <v>119</v>
      </c>
      <c r="C900" s="138" t="s">
        <v>239</v>
      </c>
      <c r="E900" s="139" t="s">
        <v>275</v>
      </c>
      <c r="F900" s="139" t="s">
        <v>114</v>
      </c>
      <c r="G900" s="140" t="s">
        <v>632</v>
      </c>
      <c r="H900" s="140" t="s">
        <v>611</v>
      </c>
      <c r="I900" s="139" t="s">
        <v>115</v>
      </c>
      <c r="J900" s="166">
        <v>182982618</v>
      </c>
      <c r="K900" s="166">
        <v>141200000</v>
      </c>
      <c r="L900" s="166">
        <v>149460667.36000001</v>
      </c>
      <c r="M900" s="141">
        <v>182982618</v>
      </c>
      <c r="N900" s="142">
        <v>81.680000000000007</v>
      </c>
      <c r="O900" s="83" t="s">
        <v>6</v>
      </c>
      <c r="P900" s="3"/>
    </row>
    <row r="901" spans="1:16" ht="16.5" customHeight="1" x14ac:dyDescent="0.3">
      <c r="A901" s="3"/>
      <c r="B901" s="137" t="s">
        <v>119</v>
      </c>
      <c r="C901" s="138" t="s">
        <v>239</v>
      </c>
      <c r="E901" s="139" t="s">
        <v>275</v>
      </c>
      <c r="F901" s="139" t="s">
        <v>114</v>
      </c>
      <c r="G901" s="140" t="s">
        <v>633</v>
      </c>
      <c r="H901" s="140" t="s">
        <v>240</v>
      </c>
      <c r="I901" s="139" t="s">
        <v>115</v>
      </c>
      <c r="J901" s="166">
        <v>192257320</v>
      </c>
      <c r="K901" s="166">
        <v>141839820</v>
      </c>
      <c r="L901" s="166">
        <v>148158150.46000001</v>
      </c>
      <c r="M901" s="141">
        <v>192257320</v>
      </c>
      <c r="N901" s="142">
        <v>77.06</v>
      </c>
      <c r="O901" s="83" t="s">
        <v>6</v>
      </c>
      <c r="P901" s="3"/>
    </row>
    <row r="902" spans="1:16" ht="16.5" customHeight="1" x14ac:dyDescent="0.3">
      <c r="A902" s="3"/>
      <c r="B902" s="137" t="s">
        <v>119</v>
      </c>
      <c r="C902" s="138" t="s">
        <v>239</v>
      </c>
      <c r="E902" s="139" t="s">
        <v>275</v>
      </c>
      <c r="F902" s="139" t="s">
        <v>114</v>
      </c>
      <c r="G902" s="140" t="s">
        <v>634</v>
      </c>
      <c r="H902" s="140" t="s">
        <v>635</v>
      </c>
      <c r="I902" s="139" t="s">
        <v>115</v>
      </c>
      <c r="J902" s="166">
        <v>241256438</v>
      </c>
      <c r="K902" s="166">
        <v>208055161</v>
      </c>
      <c r="L902" s="166">
        <v>234058261.99000001</v>
      </c>
      <c r="M902" s="141">
        <v>241256438</v>
      </c>
      <c r="N902" s="142">
        <v>97.02</v>
      </c>
      <c r="O902" s="83" t="s">
        <v>6</v>
      </c>
      <c r="P902" s="3"/>
    </row>
    <row r="903" spans="1:16" ht="16.5" customHeight="1" x14ac:dyDescent="0.3">
      <c r="A903" s="3"/>
      <c r="B903" s="137" t="s">
        <v>119</v>
      </c>
      <c r="C903" s="138" t="s">
        <v>239</v>
      </c>
      <c r="E903" s="139" t="s">
        <v>275</v>
      </c>
      <c r="F903" s="139" t="s">
        <v>114</v>
      </c>
      <c r="G903" s="140" t="s">
        <v>636</v>
      </c>
      <c r="H903" s="140" t="s">
        <v>241</v>
      </c>
      <c r="I903" s="139" t="s">
        <v>115</v>
      </c>
      <c r="J903" s="166">
        <v>175944352</v>
      </c>
      <c r="K903" s="166">
        <v>149902896</v>
      </c>
      <c r="L903" s="166">
        <v>151037956.49000001</v>
      </c>
      <c r="M903" s="141">
        <v>175944352</v>
      </c>
      <c r="N903" s="142">
        <v>85.84</v>
      </c>
      <c r="O903" s="83" t="s">
        <v>6</v>
      </c>
      <c r="P903" s="3"/>
    </row>
    <row r="904" spans="1:16" ht="16.5" customHeight="1" x14ac:dyDescent="0.3">
      <c r="A904" s="3"/>
      <c r="B904" s="137" t="s">
        <v>119</v>
      </c>
      <c r="C904" s="138" t="s">
        <v>239</v>
      </c>
      <c r="E904" s="139" t="s">
        <v>275</v>
      </c>
      <c r="F904" s="139" t="s">
        <v>114</v>
      </c>
      <c r="G904" s="140" t="s">
        <v>637</v>
      </c>
      <c r="H904" s="140" t="s">
        <v>241</v>
      </c>
      <c r="I904" s="139" t="s">
        <v>115</v>
      </c>
      <c r="J904" s="166">
        <v>175944352</v>
      </c>
      <c r="K904" s="166">
        <v>149902896</v>
      </c>
      <c r="L904" s="166">
        <v>151037956.49000001</v>
      </c>
      <c r="M904" s="141">
        <v>175944352</v>
      </c>
      <c r="N904" s="142">
        <v>85.84</v>
      </c>
      <c r="O904" s="83" t="s">
        <v>6</v>
      </c>
      <c r="P904" s="3"/>
    </row>
    <row r="905" spans="1:16" ht="16.5" customHeight="1" x14ac:dyDescent="0.3">
      <c r="A905" s="3"/>
      <c r="B905" s="137" t="s">
        <v>119</v>
      </c>
      <c r="C905" s="138" t="s">
        <v>239</v>
      </c>
      <c r="E905" s="139" t="s">
        <v>275</v>
      </c>
      <c r="F905" s="139" t="s">
        <v>114</v>
      </c>
      <c r="G905" s="140" t="s">
        <v>638</v>
      </c>
      <c r="H905" s="140" t="s">
        <v>241</v>
      </c>
      <c r="I905" s="139" t="s">
        <v>115</v>
      </c>
      <c r="J905" s="166">
        <v>175944352</v>
      </c>
      <c r="K905" s="166">
        <v>149902896</v>
      </c>
      <c r="L905" s="166">
        <v>151037956.49000001</v>
      </c>
      <c r="M905" s="141">
        <v>175944352</v>
      </c>
      <c r="N905" s="142">
        <v>85.84</v>
      </c>
      <c r="O905" s="83" t="s">
        <v>6</v>
      </c>
      <c r="P905" s="3"/>
    </row>
    <row r="906" spans="1:16" ht="16.5" customHeight="1" x14ac:dyDescent="0.3">
      <c r="A906" s="3"/>
      <c r="B906" s="137" t="s">
        <v>119</v>
      </c>
      <c r="C906" s="138" t="s">
        <v>239</v>
      </c>
      <c r="E906" s="139" t="s">
        <v>275</v>
      </c>
      <c r="F906" s="139" t="s">
        <v>114</v>
      </c>
      <c r="G906" s="140" t="s">
        <v>639</v>
      </c>
      <c r="H906" s="140" t="s">
        <v>241</v>
      </c>
      <c r="I906" s="139" t="s">
        <v>115</v>
      </c>
      <c r="J906" s="166">
        <v>175944352</v>
      </c>
      <c r="K906" s="166">
        <v>149902896</v>
      </c>
      <c r="L906" s="166">
        <v>151037956.49000001</v>
      </c>
      <c r="M906" s="141">
        <v>175944352</v>
      </c>
      <c r="N906" s="142">
        <v>85.84</v>
      </c>
      <c r="O906" s="83" t="s">
        <v>6</v>
      </c>
      <c r="P906" s="3"/>
    </row>
    <row r="907" spans="1:16" ht="16.5" customHeight="1" x14ac:dyDescent="0.3">
      <c r="A907" s="3"/>
      <c r="B907" s="137" t="s">
        <v>119</v>
      </c>
      <c r="C907" s="138" t="s">
        <v>239</v>
      </c>
      <c r="E907" s="139" t="s">
        <v>275</v>
      </c>
      <c r="F907" s="139" t="s">
        <v>114</v>
      </c>
      <c r="G907" s="140" t="s">
        <v>640</v>
      </c>
      <c r="H907" s="140" t="s">
        <v>241</v>
      </c>
      <c r="I907" s="139" t="s">
        <v>115</v>
      </c>
      <c r="J907" s="166">
        <v>175944352</v>
      </c>
      <c r="K907" s="166">
        <v>149902896</v>
      </c>
      <c r="L907" s="166">
        <v>151037956.49000001</v>
      </c>
      <c r="M907" s="141">
        <v>175944352</v>
      </c>
      <c r="N907" s="142">
        <v>85.84</v>
      </c>
      <c r="O907" s="83" t="s">
        <v>6</v>
      </c>
      <c r="P907" s="3"/>
    </row>
    <row r="908" spans="1:16" ht="16.5" customHeight="1" x14ac:dyDescent="0.3">
      <c r="A908" s="3"/>
      <c r="B908" s="137" t="s">
        <v>119</v>
      </c>
      <c r="C908" s="138" t="s">
        <v>239</v>
      </c>
      <c r="E908" s="139" t="s">
        <v>275</v>
      </c>
      <c r="F908" s="139" t="s">
        <v>114</v>
      </c>
      <c r="G908" s="140" t="s">
        <v>641</v>
      </c>
      <c r="H908" s="140" t="s">
        <v>241</v>
      </c>
      <c r="I908" s="139" t="s">
        <v>115</v>
      </c>
      <c r="J908" s="166">
        <v>175944352</v>
      </c>
      <c r="K908" s="166">
        <v>149902896</v>
      </c>
      <c r="L908" s="166">
        <v>151037956.49000001</v>
      </c>
      <c r="M908" s="141">
        <v>175944352</v>
      </c>
      <c r="N908" s="142">
        <v>85.84</v>
      </c>
      <c r="O908" s="83" t="s">
        <v>6</v>
      </c>
      <c r="P908" s="3"/>
    </row>
    <row r="909" spans="1:16" ht="16.5" customHeight="1" x14ac:dyDescent="0.3">
      <c r="A909" s="3"/>
      <c r="B909" s="137" t="s">
        <v>119</v>
      </c>
      <c r="C909" s="138" t="s">
        <v>239</v>
      </c>
      <c r="E909" s="139" t="s">
        <v>275</v>
      </c>
      <c r="F909" s="139" t="s">
        <v>114</v>
      </c>
      <c r="G909" s="140" t="s">
        <v>642</v>
      </c>
      <c r="H909" s="140" t="s">
        <v>241</v>
      </c>
      <c r="I909" s="139" t="s">
        <v>115</v>
      </c>
      <c r="J909" s="166">
        <v>175944352</v>
      </c>
      <c r="K909" s="166">
        <v>149902896</v>
      </c>
      <c r="L909" s="166">
        <v>151037956.49000001</v>
      </c>
      <c r="M909" s="141">
        <v>175944352</v>
      </c>
      <c r="N909" s="142">
        <v>85.84</v>
      </c>
      <c r="O909" s="83" t="s">
        <v>6</v>
      </c>
      <c r="P909" s="3"/>
    </row>
    <row r="910" spans="1:16" ht="16.5" customHeight="1" x14ac:dyDescent="0.3">
      <c r="A910" s="3"/>
      <c r="B910" s="137" t="s">
        <v>119</v>
      </c>
      <c r="C910" s="138" t="s">
        <v>239</v>
      </c>
      <c r="E910" s="139" t="s">
        <v>275</v>
      </c>
      <c r="F910" s="139" t="s">
        <v>114</v>
      </c>
      <c r="G910" s="140" t="s">
        <v>643</v>
      </c>
      <c r="H910" s="140" t="s">
        <v>241</v>
      </c>
      <c r="I910" s="139" t="s">
        <v>115</v>
      </c>
      <c r="J910" s="166">
        <v>175944352</v>
      </c>
      <c r="K910" s="166">
        <v>149902896</v>
      </c>
      <c r="L910" s="166">
        <v>151037956.49000001</v>
      </c>
      <c r="M910" s="141">
        <v>175944352</v>
      </c>
      <c r="N910" s="142">
        <v>85.84</v>
      </c>
      <c r="O910" s="83" t="s">
        <v>6</v>
      </c>
      <c r="P910" s="3"/>
    </row>
    <row r="911" spans="1:16" ht="16.5" customHeight="1" x14ac:dyDescent="0.3">
      <c r="A911" s="3"/>
      <c r="B911" s="137" t="s">
        <v>119</v>
      </c>
      <c r="C911" s="138" t="s">
        <v>239</v>
      </c>
      <c r="E911" s="139" t="s">
        <v>275</v>
      </c>
      <c r="F911" s="139" t="s">
        <v>114</v>
      </c>
      <c r="G911" s="140" t="s">
        <v>644</v>
      </c>
      <c r="H911" s="140" t="s">
        <v>241</v>
      </c>
      <c r="I911" s="139" t="s">
        <v>115</v>
      </c>
      <c r="J911" s="166">
        <v>175944352</v>
      </c>
      <c r="K911" s="166">
        <v>149902896</v>
      </c>
      <c r="L911" s="166">
        <v>151037956.49000001</v>
      </c>
      <c r="M911" s="141">
        <v>175944352</v>
      </c>
      <c r="N911" s="142">
        <v>85.84</v>
      </c>
      <c r="O911" s="83" t="s">
        <v>6</v>
      </c>
      <c r="P911" s="3"/>
    </row>
    <row r="912" spans="1:16" ht="16.5" customHeight="1" x14ac:dyDescent="0.3">
      <c r="A912" s="3"/>
      <c r="B912" s="137" t="s">
        <v>119</v>
      </c>
      <c r="C912" s="138" t="s">
        <v>239</v>
      </c>
      <c r="E912" s="139" t="s">
        <v>275</v>
      </c>
      <c r="F912" s="139" t="s">
        <v>114</v>
      </c>
      <c r="G912" s="140" t="s">
        <v>645</v>
      </c>
      <c r="H912" s="140" t="s">
        <v>241</v>
      </c>
      <c r="I912" s="139" t="s">
        <v>115</v>
      </c>
      <c r="J912" s="166">
        <v>175944352</v>
      </c>
      <c r="K912" s="166">
        <v>149902896</v>
      </c>
      <c r="L912" s="166">
        <v>151037956.49000001</v>
      </c>
      <c r="M912" s="141">
        <v>175944352</v>
      </c>
      <c r="N912" s="142">
        <v>85.84</v>
      </c>
      <c r="O912" s="83" t="s">
        <v>6</v>
      </c>
      <c r="P912" s="3"/>
    </row>
    <row r="913" spans="1:16" ht="16.5" customHeight="1" x14ac:dyDescent="0.3">
      <c r="A913" s="3"/>
      <c r="B913" s="137" t="s">
        <v>119</v>
      </c>
      <c r="C913" s="138" t="s">
        <v>239</v>
      </c>
      <c r="E913" s="139" t="s">
        <v>275</v>
      </c>
      <c r="F913" s="139" t="s">
        <v>114</v>
      </c>
      <c r="G913" s="140" t="s">
        <v>646</v>
      </c>
      <c r="H913" s="140" t="s">
        <v>241</v>
      </c>
      <c r="I913" s="139" t="s">
        <v>115</v>
      </c>
      <c r="J913" s="166">
        <v>175944352</v>
      </c>
      <c r="K913" s="166">
        <v>149902896</v>
      </c>
      <c r="L913" s="166">
        <v>151037956.49000001</v>
      </c>
      <c r="M913" s="141">
        <v>175944352</v>
      </c>
      <c r="N913" s="142">
        <v>85.84</v>
      </c>
      <c r="O913" s="83" t="s">
        <v>6</v>
      </c>
      <c r="P913" s="3"/>
    </row>
    <row r="914" spans="1:16" ht="16.5" customHeight="1" x14ac:dyDescent="0.3">
      <c r="A914" s="3"/>
      <c r="B914" s="137" t="s">
        <v>119</v>
      </c>
      <c r="C914" s="138" t="s">
        <v>239</v>
      </c>
      <c r="E914" s="139" t="s">
        <v>275</v>
      </c>
      <c r="F914" s="139" t="s">
        <v>114</v>
      </c>
      <c r="G914" s="140" t="s">
        <v>647</v>
      </c>
      <c r="H914" s="140" t="s">
        <v>241</v>
      </c>
      <c r="I914" s="139" t="s">
        <v>115</v>
      </c>
      <c r="J914" s="166">
        <v>175944352</v>
      </c>
      <c r="K914" s="166">
        <v>149902896</v>
      </c>
      <c r="L914" s="166">
        <v>151037956.49000001</v>
      </c>
      <c r="M914" s="141">
        <v>175944352</v>
      </c>
      <c r="N914" s="142">
        <v>85.84</v>
      </c>
      <c r="O914" s="83" t="s">
        <v>6</v>
      </c>
      <c r="P914" s="3"/>
    </row>
    <row r="915" spans="1:16" ht="16.5" customHeight="1" x14ac:dyDescent="0.3">
      <c r="A915" s="3"/>
      <c r="B915" s="137" t="s">
        <v>119</v>
      </c>
      <c r="C915" s="138" t="s">
        <v>239</v>
      </c>
      <c r="E915" s="139" t="s">
        <v>275</v>
      </c>
      <c r="F915" s="139" t="s">
        <v>114</v>
      </c>
      <c r="G915" s="140" t="s">
        <v>648</v>
      </c>
      <c r="H915" s="140" t="s">
        <v>241</v>
      </c>
      <c r="I915" s="139" t="s">
        <v>115</v>
      </c>
      <c r="J915" s="166">
        <v>175944352</v>
      </c>
      <c r="K915" s="166">
        <v>149902896</v>
      </c>
      <c r="L915" s="166">
        <v>151037956.49000001</v>
      </c>
      <c r="M915" s="141">
        <v>175944352</v>
      </c>
      <c r="N915" s="142">
        <v>85.84</v>
      </c>
      <c r="O915" s="83" t="s">
        <v>6</v>
      </c>
      <c r="P915" s="3"/>
    </row>
    <row r="916" spans="1:16" ht="16.5" customHeight="1" x14ac:dyDescent="0.3">
      <c r="A916" s="3"/>
      <c r="B916" s="137" t="s">
        <v>119</v>
      </c>
      <c r="C916" s="138" t="s">
        <v>239</v>
      </c>
      <c r="E916" s="139" t="s">
        <v>275</v>
      </c>
      <c r="F916" s="139" t="s">
        <v>114</v>
      </c>
      <c r="G916" s="140" t="s">
        <v>649</v>
      </c>
      <c r="H916" s="140" t="s">
        <v>241</v>
      </c>
      <c r="I916" s="139" t="s">
        <v>115</v>
      </c>
      <c r="J916" s="166">
        <v>175944352</v>
      </c>
      <c r="K916" s="166">
        <v>149902896</v>
      </c>
      <c r="L916" s="166">
        <v>151037956.49000001</v>
      </c>
      <c r="M916" s="141">
        <v>175944352</v>
      </c>
      <c r="N916" s="142">
        <v>85.84</v>
      </c>
      <c r="O916" s="83" t="s">
        <v>6</v>
      </c>
      <c r="P916" s="3"/>
    </row>
    <row r="917" spans="1:16" ht="16.5" customHeight="1" x14ac:dyDescent="0.3">
      <c r="A917" s="3"/>
      <c r="B917" s="137" t="s">
        <v>119</v>
      </c>
      <c r="C917" s="138" t="s">
        <v>239</v>
      </c>
      <c r="E917" s="139" t="s">
        <v>275</v>
      </c>
      <c r="F917" s="139" t="s">
        <v>114</v>
      </c>
      <c r="G917" s="140" t="s">
        <v>650</v>
      </c>
      <c r="H917" s="140" t="s">
        <v>241</v>
      </c>
      <c r="I917" s="139" t="s">
        <v>115</v>
      </c>
      <c r="J917" s="166">
        <v>175944352</v>
      </c>
      <c r="K917" s="166">
        <v>149902896</v>
      </c>
      <c r="L917" s="166">
        <v>151037956.49000001</v>
      </c>
      <c r="M917" s="141">
        <v>175944352</v>
      </c>
      <c r="N917" s="142">
        <v>85.84</v>
      </c>
      <c r="O917" s="83" t="s">
        <v>6</v>
      </c>
      <c r="P917" s="3"/>
    </row>
    <row r="918" spans="1:16" ht="16.5" customHeight="1" x14ac:dyDescent="0.3">
      <c r="A918" s="3"/>
      <c r="B918" s="137" t="s">
        <v>119</v>
      </c>
      <c r="C918" s="138" t="s">
        <v>239</v>
      </c>
      <c r="E918" s="139" t="s">
        <v>275</v>
      </c>
      <c r="F918" s="139" t="s">
        <v>114</v>
      </c>
      <c r="G918" s="140" t="s">
        <v>651</v>
      </c>
      <c r="H918" s="140" t="s">
        <v>241</v>
      </c>
      <c r="I918" s="139" t="s">
        <v>115</v>
      </c>
      <c r="J918" s="166">
        <v>175944352</v>
      </c>
      <c r="K918" s="166">
        <v>149902896</v>
      </c>
      <c r="L918" s="166">
        <v>151037956.49000001</v>
      </c>
      <c r="M918" s="141">
        <v>175944352</v>
      </c>
      <c r="N918" s="142">
        <v>85.84</v>
      </c>
      <c r="O918" s="83" t="s">
        <v>6</v>
      </c>
      <c r="P918" s="3"/>
    </row>
    <row r="919" spans="1:16" ht="16.5" customHeight="1" x14ac:dyDescent="0.3">
      <c r="A919" s="3"/>
      <c r="B919" s="137" t="s">
        <v>119</v>
      </c>
      <c r="C919" s="138" t="s">
        <v>239</v>
      </c>
      <c r="E919" s="139" t="s">
        <v>275</v>
      </c>
      <c r="F919" s="139" t="s">
        <v>114</v>
      </c>
      <c r="G919" s="140" t="s">
        <v>652</v>
      </c>
      <c r="H919" s="140" t="s">
        <v>241</v>
      </c>
      <c r="I919" s="139" t="s">
        <v>115</v>
      </c>
      <c r="J919" s="166">
        <v>175944352</v>
      </c>
      <c r="K919" s="166">
        <v>149902896</v>
      </c>
      <c r="L919" s="166">
        <v>151037956.49000001</v>
      </c>
      <c r="M919" s="141">
        <v>175944352</v>
      </c>
      <c r="N919" s="142">
        <v>85.84</v>
      </c>
      <c r="O919" s="83" t="s">
        <v>6</v>
      </c>
      <c r="P919" s="3"/>
    </row>
    <row r="920" spans="1:16" ht="16.5" customHeight="1" x14ac:dyDescent="0.3">
      <c r="A920" s="3"/>
      <c r="B920" s="137" t="s">
        <v>119</v>
      </c>
      <c r="C920" s="138" t="s">
        <v>239</v>
      </c>
      <c r="E920" s="139" t="s">
        <v>275</v>
      </c>
      <c r="F920" s="139" t="s">
        <v>114</v>
      </c>
      <c r="G920" s="140" t="s">
        <v>653</v>
      </c>
      <c r="H920" s="140" t="s">
        <v>241</v>
      </c>
      <c r="I920" s="139" t="s">
        <v>115</v>
      </c>
      <c r="J920" s="166">
        <v>175944352</v>
      </c>
      <c r="K920" s="166">
        <v>149902896</v>
      </c>
      <c r="L920" s="166">
        <v>151037956.49000001</v>
      </c>
      <c r="M920" s="141">
        <v>175944352</v>
      </c>
      <c r="N920" s="142">
        <v>85.84</v>
      </c>
      <c r="O920" s="83" t="s">
        <v>6</v>
      </c>
      <c r="P920" s="3"/>
    </row>
    <row r="921" spans="1:16" ht="16.5" customHeight="1" x14ac:dyDescent="0.3">
      <c r="A921" s="3"/>
      <c r="B921" s="137" t="s">
        <v>119</v>
      </c>
      <c r="C921" s="138" t="s">
        <v>239</v>
      </c>
      <c r="E921" s="139" t="s">
        <v>275</v>
      </c>
      <c r="F921" s="139" t="s">
        <v>114</v>
      </c>
      <c r="G921" s="140" t="s">
        <v>654</v>
      </c>
      <c r="H921" s="140" t="s">
        <v>241</v>
      </c>
      <c r="I921" s="139" t="s">
        <v>115</v>
      </c>
      <c r="J921" s="166">
        <v>175944352</v>
      </c>
      <c r="K921" s="166">
        <v>149902896</v>
      </c>
      <c r="L921" s="166">
        <v>151037956.49000001</v>
      </c>
      <c r="M921" s="141">
        <v>175944352</v>
      </c>
      <c r="N921" s="142">
        <v>85.84</v>
      </c>
      <c r="O921" s="83" t="s">
        <v>6</v>
      </c>
      <c r="P921" s="3"/>
    </row>
    <row r="922" spans="1:16" ht="16.5" customHeight="1" x14ac:dyDescent="0.3">
      <c r="A922" s="3"/>
      <c r="B922" s="137" t="s">
        <v>119</v>
      </c>
      <c r="C922" s="138" t="s">
        <v>239</v>
      </c>
      <c r="E922" s="139" t="s">
        <v>275</v>
      </c>
      <c r="F922" s="139" t="s">
        <v>114</v>
      </c>
      <c r="G922" s="140" t="s">
        <v>655</v>
      </c>
      <c r="H922" s="140" t="s">
        <v>241</v>
      </c>
      <c r="I922" s="139" t="s">
        <v>115</v>
      </c>
      <c r="J922" s="166">
        <v>175944352</v>
      </c>
      <c r="K922" s="166">
        <v>149902896</v>
      </c>
      <c r="L922" s="166">
        <v>151037956.49000001</v>
      </c>
      <c r="M922" s="141">
        <v>175944352</v>
      </c>
      <c r="N922" s="142">
        <v>85.84</v>
      </c>
      <c r="O922" s="83" t="s">
        <v>6</v>
      </c>
      <c r="P922" s="3"/>
    </row>
    <row r="923" spans="1:16" ht="16.5" customHeight="1" x14ac:dyDescent="0.3">
      <c r="A923" s="3"/>
      <c r="B923" s="137" t="s">
        <v>119</v>
      </c>
      <c r="C923" s="138" t="s">
        <v>239</v>
      </c>
      <c r="E923" s="139" t="s">
        <v>275</v>
      </c>
      <c r="F923" s="139" t="s">
        <v>114</v>
      </c>
      <c r="G923" s="140" t="s">
        <v>656</v>
      </c>
      <c r="H923" s="140" t="s">
        <v>208</v>
      </c>
      <c r="I923" s="139" t="s">
        <v>115</v>
      </c>
      <c r="J923" s="166">
        <v>192750000</v>
      </c>
      <c r="K923" s="166">
        <v>151074686</v>
      </c>
      <c r="L923" s="166">
        <v>150373231.06999999</v>
      </c>
      <c r="M923" s="141">
        <v>192750000</v>
      </c>
      <c r="N923" s="142">
        <v>78.010000000000005</v>
      </c>
      <c r="O923" s="83" t="s">
        <v>6</v>
      </c>
      <c r="P923" s="3"/>
    </row>
    <row r="924" spans="1:16" ht="16.5" customHeight="1" x14ac:dyDescent="0.3">
      <c r="A924" s="3"/>
      <c r="B924" s="137" t="s">
        <v>119</v>
      </c>
      <c r="C924" s="138" t="s">
        <v>239</v>
      </c>
      <c r="E924" s="139" t="s">
        <v>275</v>
      </c>
      <c r="F924" s="139" t="s">
        <v>114</v>
      </c>
      <c r="G924" s="140" t="s">
        <v>657</v>
      </c>
      <c r="H924" s="140" t="s">
        <v>242</v>
      </c>
      <c r="I924" s="139" t="s">
        <v>115</v>
      </c>
      <c r="J924" s="166">
        <v>1249227400</v>
      </c>
      <c r="K924" s="166">
        <v>1000000001</v>
      </c>
      <c r="L924" s="166">
        <v>1012412881.26</v>
      </c>
      <c r="M924" s="141">
        <v>1249227400</v>
      </c>
      <c r="N924" s="142">
        <v>81.040000000000006</v>
      </c>
      <c r="O924" s="83" t="s">
        <v>6</v>
      </c>
      <c r="P924" s="3"/>
    </row>
    <row r="925" spans="1:16" ht="16.5" customHeight="1" x14ac:dyDescent="0.3">
      <c r="A925" s="3"/>
      <c r="B925" s="137" t="s">
        <v>119</v>
      </c>
      <c r="C925" s="138" t="s">
        <v>239</v>
      </c>
      <c r="E925" s="139" t="s">
        <v>275</v>
      </c>
      <c r="F925" s="139" t="s">
        <v>114</v>
      </c>
      <c r="G925" s="140" t="s">
        <v>658</v>
      </c>
      <c r="H925" s="140" t="s">
        <v>242</v>
      </c>
      <c r="I925" s="139" t="s">
        <v>115</v>
      </c>
      <c r="J925" s="166">
        <v>1249227400</v>
      </c>
      <c r="K925" s="166">
        <v>1000000001</v>
      </c>
      <c r="L925" s="166">
        <v>1012412881.26</v>
      </c>
      <c r="M925" s="141">
        <v>1249227400</v>
      </c>
      <c r="N925" s="142">
        <v>81.040000000000006</v>
      </c>
      <c r="O925" s="83" t="s">
        <v>6</v>
      </c>
      <c r="P925" s="3"/>
    </row>
    <row r="926" spans="1:16" ht="16.5" customHeight="1" x14ac:dyDescent="0.3">
      <c r="A926" s="3"/>
      <c r="B926" s="137" t="s">
        <v>119</v>
      </c>
      <c r="C926" s="138" t="s">
        <v>239</v>
      </c>
      <c r="E926" s="139" t="s">
        <v>275</v>
      </c>
      <c r="F926" s="139" t="s">
        <v>114</v>
      </c>
      <c r="G926" s="140" t="s">
        <v>659</v>
      </c>
      <c r="H926" s="140" t="s">
        <v>242</v>
      </c>
      <c r="I926" s="139" t="s">
        <v>115</v>
      </c>
      <c r="J926" s="166">
        <v>1249227400</v>
      </c>
      <c r="K926" s="166">
        <v>1000000001</v>
      </c>
      <c r="L926" s="166">
        <v>1012412881.26</v>
      </c>
      <c r="M926" s="141">
        <v>1249227400</v>
      </c>
      <c r="N926" s="142">
        <v>81.040000000000006</v>
      </c>
      <c r="O926" s="83" t="s">
        <v>6</v>
      </c>
      <c r="P926" s="3"/>
    </row>
    <row r="927" spans="1:16" ht="16.5" customHeight="1" x14ac:dyDescent="0.3">
      <c r="A927" s="3"/>
      <c r="B927" s="137" t="s">
        <v>119</v>
      </c>
      <c r="C927" s="138" t="s">
        <v>239</v>
      </c>
      <c r="E927" s="139" t="s">
        <v>275</v>
      </c>
      <c r="F927" s="139" t="s">
        <v>114</v>
      </c>
      <c r="G927" s="140" t="s">
        <v>659</v>
      </c>
      <c r="H927" s="140" t="s">
        <v>242</v>
      </c>
      <c r="I927" s="139" t="s">
        <v>115</v>
      </c>
      <c r="J927" s="166">
        <v>1249227400</v>
      </c>
      <c r="K927" s="166">
        <v>1000000001</v>
      </c>
      <c r="L927" s="166">
        <v>1012412881.26</v>
      </c>
      <c r="M927" s="141">
        <v>1249227400</v>
      </c>
      <c r="N927" s="142">
        <v>81.040000000000006</v>
      </c>
      <c r="O927" s="83" t="s">
        <v>6</v>
      </c>
      <c r="P927" s="3"/>
    </row>
    <row r="928" spans="1:16" ht="16.5" customHeight="1" x14ac:dyDescent="0.3">
      <c r="A928" s="3"/>
      <c r="B928" s="137" t="s">
        <v>119</v>
      </c>
      <c r="C928" s="138" t="s">
        <v>239</v>
      </c>
      <c r="E928" s="139" t="s">
        <v>275</v>
      </c>
      <c r="F928" s="139" t="s">
        <v>114</v>
      </c>
      <c r="G928" s="140" t="s">
        <v>660</v>
      </c>
      <c r="H928" s="140" t="s">
        <v>242</v>
      </c>
      <c r="I928" s="139" t="s">
        <v>115</v>
      </c>
      <c r="J928" s="166">
        <v>1249227400</v>
      </c>
      <c r="K928" s="166">
        <v>1000000001</v>
      </c>
      <c r="L928" s="166">
        <v>1012412881.26</v>
      </c>
      <c r="M928" s="141">
        <v>1249227400</v>
      </c>
      <c r="N928" s="142">
        <v>81.040000000000006</v>
      </c>
      <c r="O928" s="83" t="s">
        <v>6</v>
      </c>
      <c r="P928" s="3"/>
    </row>
    <row r="929" spans="1:16" ht="16.5" customHeight="1" x14ac:dyDescent="0.3">
      <c r="A929" s="3"/>
      <c r="B929" s="137" t="s">
        <v>119</v>
      </c>
      <c r="C929" s="138" t="s">
        <v>239</v>
      </c>
      <c r="E929" s="139" t="s">
        <v>275</v>
      </c>
      <c r="F929" s="139" t="s">
        <v>114</v>
      </c>
      <c r="G929" s="140" t="s">
        <v>661</v>
      </c>
      <c r="H929" s="140" t="s">
        <v>242</v>
      </c>
      <c r="I929" s="139" t="s">
        <v>115</v>
      </c>
      <c r="J929" s="166">
        <v>1249227400</v>
      </c>
      <c r="K929" s="166">
        <v>1000000001</v>
      </c>
      <c r="L929" s="166">
        <v>1012412881.26</v>
      </c>
      <c r="M929" s="141">
        <v>1249227400</v>
      </c>
      <c r="N929" s="142">
        <v>81.040000000000006</v>
      </c>
      <c r="O929" s="83" t="s">
        <v>6</v>
      </c>
      <c r="P929" s="3"/>
    </row>
    <row r="930" spans="1:16" ht="16.5" customHeight="1" x14ac:dyDescent="0.3">
      <c r="A930" s="3"/>
      <c r="B930" s="137" t="s">
        <v>119</v>
      </c>
      <c r="C930" s="138" t="s">
        <v>239</v>
      </c>
      <c r="E930" s="139" t="s">
        <v>275</v>
      </c>
      <c r="F930" s="139" t="s">
        <v>114</v>
      </c>
      <c r="G930" s="140" t="s">
        <v>662</v>
      </c>
      <c r="H930" s="140" t="s">
        <v>242</v>
      </c>
      <c r="I930" s="139" t="s">
        <v>115</v>
      </c>
      <c r="J930" s="166">
        <v>1249227400</v>
      </c>
      <c r="K930" s="166">
        <v>1000000001</v>
      </c>
      <c r="L930" s="166">
        <v>1012412881.26</v>
      </c>
      <c r="M930" s="141">
        <v>1249227400</v>
      </c>
      <c r="N930" s="142">
        <v>81.040000000000006</v>
      </c>
      <c r="O930" s="83" t="s">
        <v>6</v>
      </c>
      <c r="P930" s="3"/>
    </row>
    <row r="931" spans="1:16" ht="16.5" customHeight="1" x14ac:dyDescent="0.3">
      <c r="A931" s="3"/>
      <c r="B931" s="137" t="s">
        <v>119</v>
      </c>
      <c r="C931" s="138" t="s">
        <v>239</v>
      </c>
      <c r="E931" s="139" t="s">
        <v>275</v>
      </c>
      <c r="F931" s="139" t="s">
        <v>114</v>
      </c>
      <c r="G931" s="140" t="s">
        <v>663</v>
      </c>
      <c r="H931" s="140" t="s">
        <v>242</v>
      </c>
      <c r="I931" s="139" t="s">
        <v>115</v>
      </c>
      <c r="J931" s="166">
        <v>1249227400</v>
      </c>
      <c r="K931" s="166">
        <v>1000000001</v>
      </c>
      <c r="L931" s="166">
        <v>1012412881.26</v>
      </c>
      <c r="M931" s="141">
        <v>1249227400</v>
      </c>
      <c r="N931" s="142">
        <v>81.040000000000006</v>
      </c>
      <c r="O931" s="83" t="s">
        <v>6</v>
      </c>
      <c r="P931" s="3"/>
    </row>
    <row r="932" spans="1:16" ht="16.5" customHeight="1" x14ac:dyDescent="0.3">
      <c r="A932" s="3"/>
      <c r="B932" s="137" t="s">
        <v>119</v>
      </c>
      <c r="C932" s="138" t="s">
        <v>239</v>
      </c>
      <c r="E932" s="139" t="s">
        <v>275</v>
      </c>
      <c r="F932" s="139" t="s">
        <v>114</v>
      </c>
      <c r="G932" s="140" t="s">
        <v>664</v>
      </c>
      <c r="H932" s="140" t="s">
        <v>242</v>
      </c>
      <c r="I932" s="139" t="s">
        <v>115</v>
      </c>
      <c r="J932" s="166">
        <v>1249227400</v>
      </c>
      <c r="K932" s="166">
        <v>1000000001</v>
      </c>
      <c r="L932" s="166">
        <v>1012412881.26</v>
      </c>
      <c r="M932" s="141">
        <v>1249227400</v>
      </c>
      <c r="N932" s="142">
        <v>81.040000000000006</v>
      </c>
      <c r="O932" s="83" t="s">
        <v>6</v>
      </c>
      <c r="P932" s="3"/>
    </row>
    <row r="933" spans="1:16" ht="16.5" customHeight="1" x14ac:dyDescent="0.3">
      <c r="A933" s="3"/>
      <c r="B933" s="137" t="s">
        <v>119</v>
      </c>
      <c r="C933" s="138" t="s">
        <v>239</v>
      </c>
      <c r="E933" s="139" t="s">
        <v>275</v>
      </c>
      <c r="F933" s="139" t="s">
        <v>114</v>
      </c>
      <c r="G933" s="140" t="s">
        <v>665</v>
      </c>
      <c r="H933" s="140" t="s">
        <v>242</v>
      </c>
      <c r="I933" s="139" t="s">
        <v>115</v>
      </c>
      <c r="J933" s="166">
        <v>1249227400</v>
      </c>
      <c r="K933" s="166">
        <v>1000000001</v>
      </c>
      <c r="L933" s="166">
        <v>1012412881.26</v>
      </c>
      <c r="M933" s="141">
        <v>1249227400</v>
      </c>
      <c r="N933" s="142">
        <v>81.040000000000006</v>
      </c>
      <c r="O933" s="83" t="s">
        <v>6</v>
      </c>
      <c r="P933" s="3"/>
    </row>
    <row r="934" spans="1:16" ht="16.5" customHeight="1" x14ac:dyDescent="0.3">
      <c r="A934" s="3"/>
      <c r="B934" s="137" t="s">
        <v>159</v>
      </c>
      <c r="C934" s="138" t="s">
        <v>239</v>
      </c>
      <c r="E934" s="139" t="s">
        <v>275</v>
      </c>
      <c r="F934" s="139" t="s">
        <v>114</v>
      </c>
      <c r="G934" s="140" t="s">
        <v>854</v>
      </c>
      <c r="H934" s="140" t="s">
        <v>919</v>
      </c>
      <c r="I934" s="139" t="s">
        <v>115</v>
      </c>
      <c r="J934" s="166">
        <v>17082753438</v>
      </c>
      <c r="K934" s="166">
        <v>10000000000</v>
      </c>
      <c r="L934" s="166">
        <v>10052314805.030001</v>
      </c>
      <c r="M934" s="141">
        <v>17082753438</v>
      </c>
      <c r="N934" s="142">
        <v>58.84</v>
      </c>
      <c r="O934" s="83" t="s">
        <v>6</v>
      </c>
      <c r="P934" s="3"/>
    </row>
    <row r="935" spans="1:16" ht="16.5" customHeight="1" x14ac:dyDescent="0.3">
      <c r="A935" s="3"/>
      <c r="B935" s="137" t="s">
        <v>159</v>
      </c>
      <c r="C935" s="138" t="s">
        <v>239</v>
      </c>
      <c r="E935" s="139" t="s">
        <v>275</v>
      </c>
      <c r="F935" s="139" t="s">
        <v>114</v>
      </c>
      <c r="G935" s="140" t="s">
        <v>855</v>
      </c>
      <c r="H935" s="140" t="s">
        <v>919</v>
      </c>
      <c r="I935" s="139" t="s">
        <v>115</v>
      </c>
      <c r="J935" s="166">
        <v>17082753438</v>
      </c>
      <c r="K935" s="166">
        <v>10000000000</v>
      </c>
      <c r="L935" s="166">
        <v>10052314805.030001</v>
      </c>
      <c r="M935" s="141">
        <v>17082753438</v>
      </c>
      <c r="N935" s="142">
        <v>58.84</v>
      </c>
      <c r="O935" s="83" t="s">
        <v>6</v>
      </c>
      <c r="P935" s="3"/>
    </row>
    <row r="936" spans="1:16" ht="16.5" customHeight="1" x14ac:dyDescent="0.3">
      <c r="A936" s="3"/>
      <c r="B936" s="137" t="s">
        <v>159</v>
      </c>
      <c r="C936" s="138" t="s">
        <v>239</v>
      </c>
      <c r="E936" s="139" t="s">
        <v>275</v>
      </c>
      <c r="F936" s="139" t="s">
        <v>114</v>
      </c>
      <c r="G936" s="140" t="s">
        <v>981</v>
      </c>
      <c r="H936" s="140" t="s">
        <v>919</v>
      </c>
      <c r="I936" s="139" t="s">
        <v>115</v>
      </c>
      <c r="J936" s="166">
        <v>8541376705</v>
      </c>
      <c r="K936" s="166">
        <v>5000000000</v>
      </c>
      <c r="L936" s="166">
        <v>5026157402.4099998</v>
      </c>
      <c r="M936" s="141">
        <v>8541376705</v>
      </c>
      <c r="N936" s="142">
        <v>58.84</v>
      </c>
      <c r="O936" s="83" t="s">
        <v>6</v>
      </c>
      <c r="P936" s="3"/>
    </row>
    <row r="937" spans="1:16" ht="16.5" customHeight="1" x14ac:dyDescent="0.3">
      <c r="A937" s="3"/>
      <c r="B937" s="137" t="s">
        <v>159</v>
      </c>
      <c r="C937" s="138" t="s">
        <v>239</v>
      </c>
      <c r="E937" s="139" t="s">
        <v>275</v>
      </c>
      <c r="F937" s="139" t="s">
        <v>114</v>
      </c>
      <c r="G937" s="140" t="s">
        <v>982</v>
      </c>
      <c r="H937" s="140" t="s">
        <v>919</v>
      </c>
      <c r="I937" s="139" t="s">
        <v>115</v>
      </c>
      <c r="J937" s="166">
        <v>1708275330</v>
      </c>
      <c r="K937" s="166">
        <v>1000000000</v>
      </c>
      <c r="L937" s="166">
        <v>1005231480.4</v>
      </c>
      <c r="M937" s="141">
        <v>1708275330</v>
      </c>
      <c r="N937" s="142">
        <v>58.84</v>
      </c>
      <c r="O937" s="83" t="s">
        <v>6</v>
      </c>
      <c r="P937" s="3"/>
    </row>
    <row r="938" spans="1:16" ht="16.5" customHeight="1" x14ac:dyDescent="0.3">
      <c r="A938" s="3"/>
      <c r="B938" s="137" t="s">
        <v>159</v>
      </c>
      <c r="C938" s="138" t="s">
        <v>239</v>
      </c>
      <c r="E938" s="139" t="s">
        <v>275</v>
      </c>
      <c r="F938" s="139" t="s">
        <v>114</v>
      </c>
      <c r="G938" s="140" t="s">
        <v>856</v>
      </c>
      <c r="H938" s="140" t="s">
        <v>919</v>
      </c>
      <c r="I938" s="139" t="s">
        <v>115</v>
      </c>
      <c r="J938" s="166">
        <v>1708275330</v>
      </c>
      <c r="K938" s="166">
        <v>1000000000</v>
      </c>
      <c r="L938" s="166">
        <v>1005231480.4</v>
      </c>
      <c r="M938" s="141">
        <v>1708275330</v>
      </c>
      <c r="N938" s="142">
        <v>58.84</v>
      </c>
      <c r="O938" s="83" t="s">
        <v>6</v>
      </c>
      <c r="P938" s="3"/>
    </row>
    <row r="939" spans="1:16" ht="16.5" customHeight="1" x14ac:dyDescent="0.3">
      <c r="A939" s="3"/>
      <c r="B939" s="137" t="s">
        <v>159</v>
      </c>
      <c r="C939" s="138" t="s">
        <v>239</v>
      </c>
      <c r="E939" s="139" t="s">
        <v>275</v>
      </c>
      <c r="F939" s="139" t="s">
        <v>114</v>
      </c>
      <c r="G939" s="140" t="s">
        <v>983</v>
      </c>
      <c r="H939" s="140" t="s">
        <v>919</v>
      </c>
      <c r="I939" s="139" t="s">
        <v>115</v>
      </c>
      <c r="J939" s="166">
        <v>854137679</v>
      </c>
      <c r="K939" s="166">
        <v>499999999</v>
      </c>
      <c r="L939" s="166">
        <v>502615740.30000001</v>
      </c>
      <c r="M939" s="141">
        <v>854137679</v>
      </c>
      <c r="N939" s="142">
        <v>58.84</v>
      </c>
      <c r="O939" s="83" t="s">
        <v>6</v>
      </c>
      <c r="P939" s="3"/>
    </row>
    <row r="940" spans="1:16" ht="16.5" customHeight="1" x14ac:dyDescent="0.3">
      <c r="A940" s="3"/>
      <c r="B940" s="137" t="s">
        <v>159</v>
      </c>
      <c r="C940" s="138" t="s">
        <v>239</v>
      </c>
      <c r="E940" s="139" t="s">
        <v>275</v>
      </c>
      <c r="F940" s="139" t="s">
        <v>114</v>
      </c>
      <c r="G940" s="140" t="s">
        <v>984</v>
      </c>
      <c r="H940" s="140" t="s">
        <v>919</v>
      </c>
      <c r="I940" s="139" t="s">
        <v>115</v>
      </c>
      <c r="J940" s="166">
        <v>854137679</v>
      </c>
      <c r="K940" s="166">
        <v>499999999</v>
      </c>
      <c r="L940" s="166">
        <v>502615740.30000001</v>
      </c>
      <c r="M940" s="141">
        <v>854137679</v>
      </c>
      <c r="N940" s="142">
        <v>58.84</v>
      </c>
      <c r="O940" s="83" t="s">
        <v>6</v>
      </c>
      <c r="P940" s="3"/>
    </row>
    <row r="941" spans="1:16" ht="16.5" customHeight="1" x14ac:dyDescent="0.3">
      <c r="A941" s="3"/>
      <c r="B941" s="137" t="s">
        <v>159</v>
      </c>
      <c r="C941" s="138" t="s">
        <v>239</v>
      </c>
      <c r="E941" s="139" t="s">
        <v>275</v>
      </c>
      <c r="F941" s="139" t="s">
        <v>114</v>
      </c>
      <c r="G941" s="140" t="s">
        <v>985</v>
      </c>
      <c r="H941" s="140" t="s">
        <v>919</v>
      </c>
      <c r="I941" s="139" t="s">
        <v>115</v>
      </c>
      <c r="J941" s="166">
        <v>854137679</v>
      </c>
      <c r="K941" s="166">
        <v>499999999</v>
      </c>
      <c r="L941" s="166">
        <v>502615740.30000001</v>
      </c>
      <c r="M941" s="141">
        <v>854137679</v>
      </c>
      <c r="N941" s="142">
        <v>58.84</v>
      </c>
      <c r="O941" s="83" t="s">
        <v>6</v>
      </c>
      <c r="P941" s="3"/>
    </row>
    <row r="942" spans="1:16" ht="16.5" customHeight="1" x14ac:dyDescent="0.3">
      <c r="A942" s="3"/>
      <c r="B942" s="137" t="s">
        <v>159</v>
      </c>
      <c r="C942" s="138" t="s">
        <v>239</v>
      </c>
      <c r="E942" s="139" t="s">
        <v>275</v>
      </c>
      <c r="F942" s="139" t="s">
        <v>114</v>
      </c>
      <c r="G942" s="140" t="s">
        <v>986</v>
      </c>
      <c r="H942" s="140" t="s">
        <v>919</v>
      </c>
      <c r="I942" s="139" t="s">
        <v>115</v>
      </c>
      <c r="J942" s="166">
        <v>854137679</v>
      </c>
      <c r="K942" s="166">
        <v>499999999</v>
      </c>
      <c r="L942" s="166">
        <v>502615740.30000001</v>
      </c>
      <c r="M942" s="141">
        <v>854137679</v>
      </c>
      <c r="N942" s="142">
        <v>58.84</v>
      </c>
      <c r="O942" s="83" t="s">
        <v>6</v>
      </c>
      <c r="P942" s="3"/>
    </row>
    <row r="943" spans="1:16" ht="16.5" customHeight="1" x14ac:dyDescent="0.3">
      <c r="A943" s="3"/>
      <c r="B943" s="137" t="s">
        <v>159</v>
      </c>
      <c r="C943" s="138" t="s">
        <v>239</v>
      </c>
      <c r="E943" s="139" t="s">
        <v>275</v>
      </c>
      <c r="F943" s="139" t="s">
        <v>114</v>
      </c>
      <c r="G943" s="140" t="s">
        <v>857</v>
      </c>
      <c r="H943" s="140" t="s">
        <v>919</v>
      </c>
      <c r="I943" s="139" t="s">
        <v>115</v>
      </c>
      <c r="J943" s="166">
        <v>1708275330</v>
      </c>
      <c r="K943" s="166">
        <v>1001668495</v>
      </c>
      <c r="L943" s="166">
        <v>1005250798.71</v>
      </c>
      <c r="M943" s="141">
        <v>1708275330</v>
      </c>
      <c r="N943" s="142">
        <v>58.85</v>
      </c>
      <c r="O943" s="83" t="s">
        <v>6</v>
      </c>
      <c r="P943" s="3"/>
    </row>
    <row r="944" spans="1:16" ht="16.5" customHeight="1" x14ac:dyDescent="0.3">
      <c r="A944" s="3"/>
      <c r="B944" s="137" t="s">
        <v>159</v>
      </c>
      <c r="C944" s="138" t="s">
        <v>239</v>
      </c>
      <c r="E944" s="139" t="s">
        <v>275</v>
      </c>
      <c r="F944" s="139" t="s">
        <v>114</v>
      </c>
      <c r="G944" s="140" t="s">
        <v>858</v>
      </c>
      <c r="H944" s="140" t="s">
        <v>919</v>
      </c>
      <c r="I944" s="139" t="s">
        <v>115</v>
      </c>
      <c r="J944" s="166">
        <v>1708275330</v>
      </c>
      <c r="K944" s="166">
        <v>1001668495</v>
      </c>
      <c r="L944" s="166">
        <v>1005250798.71</v>
      </c>
      <c r="M944" s="141">
        <v>1708275330</v>
      </c>
      <c r="N944" s="142">
        <v>58.85</v>
      </c>
      <c r="O944" s="83" t="s">
        <v>6</v>
      </c>
      <c r="P944" s="3"/>
    </row>
    <row r="945" spans="1:16" ht="16.5" customHeight="1" x14ac:dyDescent="0.3">
      <c r="A945" s="3"/>
      <c r="B945" s="137" t="s">
        <v>159</v>
      </c>
      <c r="C945" s="138" t="s">
        <v>239</v>
      </c>
      <c r="E945" s="139" t="s">
        <v>275</v>
      </c>
      <c r="F945" s="139" t="s">
        <v>114</v>
      </c>
      <c r="G945" s="140" t="s">
        <v>987</v>
      </c>
      <c r="H945" s="140" t="s">
        <v>919</v>
      </c>
      <c r="I945" s="139" t="s">
        <v>115</v>
      </c>
      <c r="J945" s="166">
        <v>1708275330</v>
      </c>
      <c r="K945" s="166">
        <v>1001668495</v>
      </c>
      <c r="L945" s="166">
        <v>1005250798.71</v>
      </c>
      <c r="M945" s="141">
        <v>1708275330</v>
      </c>
      <c r="N945" s="142">
        <v>58.85</v>
      </c>
      <c r="O945" s="83" t="s">
        <v>6</v>
      </c>
      <c r="P945" s="3"/>
    </row>
    <row r="946" spans="1:16" ht="16.5" customHeight="1" x14ac:dyDescent="0.3">
      <c r="A946" s="3"/>
      <c r="B946" s="137" t="s">
        <v>159</v>
      </c>
      <c r="C946" s="138" t="s">
        <v>239</v>
      </c>
      <c r="E946" s="139" t="s">
        <v>275</v>
      </c>
      <c r="F946" s="139" t="s">
        <v>114</v>
      </c>
      <c r="G946" s="140" t="s">
        <v>988</v>
      </c>
      <c r="H946" s="140" t="s">
        <v>919</v>
      </c>
      <c r="I946" s="139" t="s">
        <v>115</v>
      </c>
      <c r="J946" s="166">
        <v>1708275330</v>
      </c>
      <c r="K946" s="166">
        <v>1001668495</v>
      </c>
      <c r="L946" s="166">
        <v>1005250798.71</v>
      </c>
      <c r="M946" s="141">
        <v>1708275330</v>
      </c>
      <c r="N946" s="142">
        <v>58.85</v>
      </c>
      <c r="O946" s="83" t="s">
        <v>6</v>
      </c>
      <c r="P946" s="3"/>
    </row>
    <row r="947" spans="1:16" ht="16.5" customHeight="1" x14ac:dyDescent="0.3">
      <c r="A947" s="3"/>
      <c r="B947" s="137" t="s">
        <v>159</v>
      </c>
      <c r="C947" s="138" t="s">
        <v>239</v>
      </c>
      <c r="E947" s="139" t="s">
        <v>275</v>
      </c>
      <c r="F947" s="139" t="s">
        <v>114</v>
      </c>
      <c r="G947" s="140" t="s">
        <v>989</v>
      </c>
      <c r="H947" s="140" t="s">
        <v>919</v>
      </c>
      <c r="I947" s="139" t="s">
        <v>115</v>
      </c>
      <c r="J947" s="166">
        <v>1708275330</v>
      </c>
      <c r="K947" s="166">
        <v>1001668495</v>
      </c>
      <c r="L947" s="166">
        <v>1005250798.71</v>
      </c>
      <c r="M947" s="141">
        <v>1708275330</v>
      </c>
      <c r="N947" s="142">
        <v>58.85</v>
      </c>
      <c r="O947" s="83" t="s">
        <v>6</v>
      </c>
      <c r="P947" s="3"/>
    </row>
    <row r="948" spans="1:16" ht="16.5" customHeight="1" x14ac:dyDescent="0.3">
      <c r="A948" s="3"/>
      <c r="B948" s="137" t="s">
        <v>159</v>
      </c>
      <c r="C948" s="138" t="s">
        <v>239</v>
      </c>
      <c r="E948" s="139" t="s">
        <v>275</v>
      </c>
      <c r="F948" s="139" t="s">
        <v>114</v>
      </c>
      <c r="G948" s="140" t="s">
        <v>990</v>
      </c>
      <c r="H948" s="140" t="s">
        <v>919</v>
      </c>
      <c r="I948" s="139" t="s">
        <v>115</v>
      </c>
      <c r="J948" s="166">
        <v>1708275330</v>
      </c>
      <c r="K948" s="166">
        <v>1001668495</v>
      </c>
      <c r="L948" s="166">
        <v>1005250798.71</v>
      </c>
      <c r="M948" s="141">
        <v>1708275330</v>
      </c>
      <c r="N948" s="142">
        <v>58.85</v>
      </c>
      <c r="O948" s="83" t="s">
        <v>6</v>
      </c>
      <c r="P948" s="3"/>
    </row>
    <row r="949" spans="1:16" ht="16.5" customHeight="1" x14ac:dyDescent="0.3">
      <c r="A949" s="3"/>
      <c r="B949" s="137" t="s">
        <v>159</v>
      </c>
      <c r="C949" s="138" t="s">
        <v>239</v>
      </c>
      <c r="E949" s="139" t="s">
        <v>275</v>
      </c>
      <c r="F949" s="139" t="s">
        <v>114</v>
      </c>
      <c r="G949" s="140" t="s">
        <v>991</v>
      </c>
      <c r="H949" s="140" t="s">
        <v>919</v>
      </c>
      <c r="I949" s="139" t="s">
        <v>115</v>
      </c>
      <c r="J949" s="166">
        <v>427068839</v>
      </c>
      <c r="K949" s="166">
        <v>250903768</v>
      </c>
      <c r="L949" s="166">
        <v>251317502.94</v>
      </c>
      <c r="M949" s="141">
        <v>427068839</v>
      </c>
      <c r="N949" s="142">
        <v>58.85</v>
      </c>
      <c r="O949" s="83" t="s">
        <v>6</v>
      </c>
      <c r="P949" s="3"/>
    </row>
    <row r="950" spans="1:16" ht="16.5" customHeight="1" x14ac:dyDescent="0.3">
      <c r="A950" s="3"/>
      <c r="B950" s="137" t="s">
        <v>159</v>
      </c>
      <c r="C950" s="138" t="s">
        <v>239</v>
      </c>
      <c r="E950" s="139" t="s">
        <v>275</v>
      </c>
      <c r="F950" s="139" t="s">
        <v>114</v>
      </c>
      <c r="G950" s="140" t="s">
        <v>992</v>
      </c>
      <c r="H950" s="140" t="s">
        <v>919</v>
      </c>
      <c r="I950" s="139" t="s">
        <v>115</v>
      </c>
      <c r="J950" s="166">
        <v>427068839</v>
      </c>
      <c r="K950" s="166">
        <v>250903768</v>
      </c>
      <c r="L950" s="166">
        <v>251317502.94</v>
      </c>
      <c r="M950" s="141">
        <v>427068839</v>
      </c>
      <c r="N950" s="142">
        <v>58.85</v>
      </c>
      <c r="O950" s="83" t="s">
        <v>6</v>
      </c>
      <c r="P950" s="3"/>
    </row>
    <row r="951" spans="1:16" ht="16.5" customHeight="1" x14ac:dyDescent="0.3">
      <c r="A951" s="3"/>
      <c r="B951" s="137" t="s">
        <v>159</v>
      </c>
      <c r="C951" s="138" t="s">
        <v>239</v>
      </c>
      <c r="E951" s="139" t="s">
        <v>275</v>
      </c>
      <c r="F951" s="139" t="s">
        <v>114</v>
      </c>
      <c r="G951" s="140" t="s">
        <v>993</v>
      </c>
      <c r="H951" s="140" t="s">
        <v>919</v>
      </c>
      <c r="I951" s="139" t="s">
        <v>115</v>
      </c>
      <c r="J951" s="166">
        <v>427068839</v>
      </c>
      <c r="K951" s="166">
        <v>250903768</v>
      </c>
      <c r="L951" s="166">
        <v>251317502.94</v>
      </c>
      <c r="M951" s="141">
        <v>427068839</v>
      </c>
      <c r="N951" s="142">
        <v>58.85</v>
      </c>
      <c r="O951" s="83" t="s">
        <v>6</v>
      </c>
      <c r="P951" s="3"/>
    </row>
    <row r="952" spans="1:16" ht="16.5" customHeight="1" x14ac:dyDescent="0.3">
      <c r="A952" s="3"/>
      <c r="B952" s="137" t="s">
        <v>159</v>
      </c>
      <c r="C952" s="138" t="s">
        <v>239</v>
      </c>
      <c r="E952" s="139" t="s">
        <v>275</v>
      </c>
      <c r="F952" s="139" t="s">
        <v>114</v>
      </c>
      <c r="G952" s="140" t="s">
        <v>994</v>
      </c>
      <c r="H952" s="140" t="s">
        <v>919</v>
      </c>
      <c r="I952" s="139" t="s">
        <v>115</v>
      </c>
      <c r="J952" s="166">
        <v>427068839</v>
      </c>
      <c r="K952" s="166">
        <v>250903768</v>
      </c>
      <c r="L952" s="166">
        <v>251317502.94</v>
      </c>
      <c r="M952" s="141">
        <v>427068839</v>
      </c>
      <c r="N952" s="142">
        <v>58.85</v>
      </c>
      <c r="O952" s="83" t="s">
        <v>6</v>
      </c>
      <c r="P952" s="3"/>
    </row>
    <row r="953" spans="1:16" ht="16.5" customHeight="1" x14ac:dyDescent="0.3">
      <c r="A953" s="3"/>
      <c r="B953" s="137" t="s">
        <v>120</v>
      </c>
      <c r="C953" s="138" t="s">
        <v>239</v>
      </c>
      <c r="E953" s="139" t="s">
        <v>275</v>
      </c>
      <c r="F953" s="139" t="s">
        <v>114</v>
      </c>
      <c r="G953" s="140" t="s">
        <v>995</v>
      </c>
      <c r="H953" s="140" t="s">
        <v>919</v>
      </c>
      <c r="I953" s="139" t="s">
        <v>115</v>
      </c>
      <c r="J953" s="166">
        <v>825097002</v>
      </c>
      <c r="K953" s="166">
        <v>485551959</v>
      </c>
      <c r="L953" s="166">
        <v>485551968.27999997</v>
      </c>
      <c r="M953" s="141">
        <v>825097002</v>
      </c>
      <c r="N953" s="142">
        <v>58.85</v>
      </c>
      <c r="O953" s="83" t="s">
        <v>6</v>
      </c>
      <c r="P953" s="3"/>
    </row>
    <row r="954" spans="1:16" ht="16.5" customHeight="1" x14ac:dyDescent="0.3">
      <c r="A954" s="3"/>
      <c r="B954" s="137" t="s">
        <v>119</v>
      </c>
      <c r="C954" s="138" t="s">
        <v>243</v>
      </c>
      <c r="D954" s="1" t="s">
        <v>531</v>
      </c>
      <c r="E954" s="139" t="s">
        <v>275</v>
      </c>
      <c r="F954" s="139" t="s">
        <v>114</v>
      </c>
      <c r="G954" s="140" t="s">
        <v>666</v>
      </c>
      <c r="H954" s="140" t="s">
        <v>244</v>
      </c>
      <c r="I954" s="139" t="s">
        <v>115</v>
      </c>
      <c r="J954" s="166">
        <v>1412726022</v>
      </c>
      <c r="K954" s="166">
        <v>1000000000</v>
      </c>
      <c r="L954" s="166">
        <v>1009134311.0599999</v>
      </c>
      <c r="M954" s="141">
        <v>1412726022</v>
      </c>
      <c r="N954" s="142">
        <v>71.430000000000007</v>
      </c>
      <c r="O954" s="83" t="s">
        <v>6</v>
      </c>
      <c r="P954" s="3"/>
    </row>
    <row r="955" spans="1:16" ht="16.5" customHeight="1" x14ac:dyDescent="0.3">
      <c r="A955" s="3"/>
      <c r="B955" s="137" t="s">
        <v>119</v>
      </c>
      <c r="C955" s="138" t="s">
        <v>243</v>
      </c>
      <c r="D955" s="1" t="s">
        <v>531</v>
      </c>
      <c r="E955" s="139" t="s">
        <v>275</v>
      </c>
      <c r="F955" s="139" t="s">
        <v>114</v>
      </c>
      <c r="G955" s="140" t="s">
        <v>667</v>
      </c>
      <c r="H955" s="140" t="s">
        <v>244</v>
      </c>
      <c r="I955" s="139" t="s">
        <v>115</v>
      </c>
      <c r="J955" s="166">
        <v>1412726022</v>
      </c>
      <c r="K955" s="166">
        <v>1000000000</v>
      </c>
      <c r="L955" s="166">
        <v>1009134311.0599999</v>
      </c>
      <c r="M955" s="141">
        <v>1412726022</v>
      </c>
      <c r="N955" s="142">
        <v>71.430000000000007</v>
      </c>
      <c r="O955" s="83" t="s">
        <v>6</v>
      </c>
      <c r="P955" s="3"/>
    </row>
    <row r="956" spans="1:16" ht="16.5" customHeight="1" x14ac:dyDescent="0.3">
      <c r="A956" s="3"/>
      <c r="B956" s="137" t="s">
        <v>119</v>
      </c>
      <c r="C956" s="138" t="s">
        <v>243</v>
      </c>
      <c r="D956" s="1" t="s">
        <v>531</v>
      </c>
      <c r="E956" s="139" t="s">
        <v>275</v>
      </c>
      <c r="F956" s="139" t="s">
        <v>114</v>
      </c>
      <c r="G956" s="140" t="s">
        <v>668</v>
      </c>
      <c r="H956" s="140" t="s">
        <v>244</v>
      </c>
      <c r="I956" s="139" t="s">
        <v>115</v>
      </c>
      <c r="J956" s="166">
        <v>1412726022</v>
      </c>
      <c r="K956" s="166">
        <v>1000000000</v>
      </c>
      <c r="L956" s="166">
        <v>1009134311.0599999</v>
      </c>
      <c r="M956" s="141">
        <v>1412726022</v>
      </c>
      <c r="N956" s="142">
        <v>71.430000000000007</v>
      </c>
      <c r="O956" s="83" t="s">
        <v>6</v>
      </c>
      <c r="P956" s="3"/>
    </row>
    <row r="957" spans="1:16" ht="16.5" customHeight="1" x14ac:dyDescent="0.3">
      <c r="A957" s="3"/>
      <c r="B957" s="137" t="s">
        <v>119</v>
      </c>
      <c r="C957" s="138" t="s">
        <v>243</v>
      </c>
      <c r="D957" s="1" t="s">
        <v>531</v>
      </c>
      <c r="E957" s="139" t="s">
        <v>275</v>
      </c>
      <c r="F957" s="139" t="s">
        <v>114</v>
      </c>
      <c r="G957" s="140" t="s">
        <v>669</v>
      </c>
      <c r="H957" s="140" t="s">
        <v>244</v>
      </c>
      <c r="I957" s="139" t="s">
        <v>115</v>
      </c>
      <c r="J957" s="166">
        <v>1412726022</v>
      </c>
      <c r="K957" s="166">
        <v>1000000000</v>
      </c>
      <c r="L957" s="166">
        <v>1009134311.0599999</v>
      </c>
      <c r="M957" s="141">
        <v>1412726022</v>
      </c>
      <c r="N957" s="142">
        <v>71.430000000000007</v>
      </c>
      <c r="O957" s="83" t="s">
        <v>6</v>
      </c>
      <c r="P957" s="3"/>
    </row>
    <row r="958" spans="1:16" ht="16.5" customHeight="1" x14ac:dyDescent="0.3">
      <c r="A958" s="3"/>
      <c r="B958" s="137" t="s">
        <v>119</v>
      </c>
      <c r="C958" s="138" t="s">
        <v>243</v>
      </c>
      <c r="D958" s="1" t="s">
        <v>531</v>
      </c>
      <c r="E958" s="139" t="s">
        <v>275</v>
      </c>
      <c r="F958" s="139" t="s">
        <v>114</v>
      </c>
      <c r="G958" s="140" t="s">
        <v>670</v>
      </c>
      <c r="H958" s="140" t="s">
        <v>245</v>
      </c>
      <c r="I958" s="139" t="s">
        <v>115</v>
      </c>
      <c r="J958" s="166">
        <v>1405221918</v>
      </c>
      <c r="K958" s="166">
        <v>1000000001</v>
      </c>
      <c r="L958" s="166">
        <v>1009026105.55</v>
      </c>
      <c r="M958" s="141">
        <v>1405221918</v>
      </c>
      <c r="N958" s="142">
        <v>71.81</v>
      </c>
      <c r="O958" s="83" t="s">
        <v>6</v>
      </c>
      <c r="P958" s="3"/>
    </row>
    <row r="959" spans="1:16" ht="16.5" customHeight="1" x14ac:dyDescent="0.3">
      <c r="A959" s="3"/>
      <c r="B959" s="137" t="s">
        <v>119</v>
      </c>
      <c r="C959" s="138" t="s">
        <v>243</v>
      </c>
      <c r="D959" s="1" t="s">
        <v>531</v>
      </c>
      <c r="E959" s="139" t="s">
        <v>275</v>
      </c>
      <c r="F959" s="139" t="s">
        <v>114</v>
      </c>
      <c r="G959" s="140" t="s">
        <v>671</v>
      </c>
      <c r="H959" s="140" t="s">
        <v>245</v>
      </c>
      <c r="I959" s="139" t="s">
        <v>115</v>
      </c>
      <c r="J959" s="166">
        <v>1405221918</v>
      </c>
      <c r="K959" s="166">
        <v>1000000001</v>
      </c>
      <c r="L959" s="166">
        <v>1009026105.55</v>
      </c>
      <c r="M959" s="141">
        <v>1405221918</v>
      </c>
      <c r="N959" s="142">
        <v>71.81</v>
      </c>
      <c r="O959" s="83" t="s">
        <v>6</v>
      </c>
      <c r="P959" s="3"/>
    </row>
    <row r="960" spans="1:16" ht="16.5" customHeight="1" x14ac:dyDescent="0.3">
      <c r="A960" s="3"/>
      <c r="B960" s="137" t="s">
        <v>119</v>
      </c>
      <c r="C960" s="138" t="s">
        <v>243</v>
      </c>
      <c r="D960" s="1" t="s">
        <v>531</v>
      </c>
      <c r="E960" s="139" t="s">
        <v>275</v>
      </c>
      <c r="F960" s="139" t="s">
        <v>114</v>
      </c>
      <c r="G960" s="140" t="s">
        <v>672</v>
      </c>
      <c r="H960" s="140" t="s">
        <v>245</v>
      </c>
      <c r="I960" s="139" t="s">
        <v>115</v>
      </c>
      <c r="J960" s="166">
        <v>1405221918</v>
      </c>
      <c r="K960" s="166">
        <v>1000000001</v>
      </c>
      <c r="L960" s="166">
        <v>1009026105.55</v>
      </c>
      <c r="M960" s="141">
        <v>1405221918</v>
      </c>
      <c r="N960" s="142">
        <v>71.81</v>
      </c>
      <c r="O960" s="83" t="s">
        <v>6</v>
      </c>
      <c r="P960" s="3"/>
    </row>
    <row r="961" spans="1:16" ht="16.5" customHeight="1" x14ac:dyDescent="0.3">
      <c r="A961" s="3"/>
      <c r="B961" s="137" t="s">
        <v>119</v>
      </c>
      <c r="C961" s="138" t="s">
        <v>243</v>
      </c>
      <c r="D961" s="1" t="s">
        <v>531</v>
      </c>
      <c r="E961" s="139" t="s">
        <v>275</v>
      </c>
      <c r="F961" s="139" t="s">
        <v>114</v>
      </c>
      <c r="G961" s="140" t="s">
        <v>673</v>
      </c>
      <c r="H961" s="140" t="s">
        <v>245</v>
      </c>
      <c r="I961" s="139" t="s">
        <v>115</v>
      </c>
      <c r="J961" s="166">
        <v>1405221918</v>
      </c>
      <c r="K961" s="166">
        <v>1000000001</v>
      </c>
      <c r="L961" s="166">
        <v>1009026105.55</v>
      </c>
      <c r="M961" s="141">
        <v>1405221918</v>
      </c>
      <c r="N961" s="142">
        <v>71.81</v>
      </c>
      <c r="O961" s="83" t="s">
        <v>6</v>
      </c>
      <c r="P961" s="3"/>
    </row>
    <row r="962" spans="1:16" ht="16.5" customHeight="1" x14ac:dyDescent="0.3">
      <c r="A962" s="3"/>
      <c r="B962" s="137" t="s">
        <v>119</v>
      </c>
      <c r="C962" s="138" t="s">
        <v>243</v>
      </c>
      <c r="D962" s="1" t="s">
        <v>531</v>
      </c>
      <c r="E962" s="139" t="s">
        <v>275</v>
      </c>
      <c r="F962" s="139" t="s">
        <v>114</v>
      </c>
      <c r="G962" s="140" t="s">
        <v>674</v>
      </c>
      <c r="H962" s="140" t="s">
        <v>245</v>
      </c>
      <c r="I962" s="139" t="s">
        <v>115</v>
      </c>
      <c r="J962" s="166">
        <v>1405221918</v>
      </c>
      <c r="K962" s="166">
        <v>1000000001</v>
      </c>
      <c r="L962" s="166">
        <v>1009026105.55</v>
      </c>
      <c r="M962" s="141">
        <v>1405221918</v>
      </c>
      <c r="N962" s="142">
        <v>71.81</v>
      </c>
      <c r="O962" s="83" t="s">
        <v>6</v>
      </c>
      <c r="P962" s="3"/>
    </row>
    <row r="963" spans="1:16" ht="16.5" customHeight="1" x14ac:dyDescent="0.3">
      <c r="A963" s="3"/>
      <c r="B963" s="137" t="s">
        <v>119</v>
      </c>
      <c r="C963" s="138" t="s">
        <v>243</v>
      </c>
      <c r="D963" s="1" t="s">
        <v>531</v>
      </c>
      <c r="E963" s="139" t="s">
        <v>275</v>
      </c>
      <c r="F963" s="139" t="s">
        <v>114</v>
      </c>
      <c r="G963" s="140" t="s">
        <v>675</v>
      </c>
      <c r="H963" s="140" t="s">
        <v>246</v>
      </c>
      <c r="I963" s="139" t="s">
        <v>115</v>
      </c>
      <c r="J963" s="166">
        <v>1527500000</v>
      </c>
      <c r="K963" s="166">
        <v>1000563512</v>
      </c>
      <c r="L963" s="166">
        <v>1007997713.8</v>
      </c>
      <c r="M963" s="141">
        <v>1527500000</v>
      </c>
      <c r="N963" s="142">
        <v>65.989999999999995</v>
      </c>
      <c r="O963" s="83" t="s">
        <v>6</v>
      </c>
      <c r="P963" s="3"/>
    </row>
    <row r="964" spans="1:16" ht="16.5" customHeight="1" x14ac:dyDescent="0.3">
      <c r="A964" s="3"/>
      <c r="B964" s="137" t="s">
        <v>119</v>
      </c>
      <c r="C964" s="138" t="s">
        <v>243</v>
      </c>
      <c r="D964" s="1" t="s">
        <v>531</v>
      </c>
      <c r="E964" s="139" t="s">
        <v>275</v>
      </c>
      <c r="F964" s="139" t="s">
        <v>114</v>
      </c>
      <c r="G964" s="140" t="s">
        <v>676</v>
      </c>
      <c r="H964" s="140" t="s">
        <v>246</v>
      </c>
      <c r="I964" s="139" t="s">
        <v>115</v>
      </c>
      <c r="J964" s="166">
        <v>1527500000</v>
      </c>
      <c r="K964" s="166">
        <v>1000563512</v>
      </c>
      <c r="L964" s="166">
        <v>1007997713.8</v>
      </c>
      <c r="M964" s="141">
        <v>1527500000</v>
      </c>
      <c r="N964" s="142">
        <v>65.989999999999995</v>
      </c>
      <c r="O964" s="83" t="s">
        <v>6</v>
      </c>
      <c r="P964" s="3"/>
    </row>
    <row r="965" spans="1:16" ht="16.5" customHeight="1" x14ac:dyDescent="0.3">
      <c r="A965" s="3"/>
      <c r="B965" s="137" t="s">
        <v>119</v>
      </c>
      <c r="C965" s="138" t="s">
        <v>243</v>
      </c>
      <c r="D965" s="1" t="s">
        <v>531</v>
      </c>
      <c r="E965" s="139" t="s">
        <v>275</v>
      </c>
      <c r="F965" s="139" t="s">
        <v>114</v>
      </c>
      <c r="G965" s="140" t="s">
        <v>677</v>
      </c>
      <c r="H965" s="140" t="s">
        <v>246</v>
      </c>
      <c r="I965" s="139" t="s">
        <v>115</v>
      </c>
      <c r="J965" s="166">
        <v>1527500000</v>
      </c>
      <c r="K965" s="166">
        <v>1000563512</v>
      </c>
      <c r="L965" s="166">
        <v>1007997713.8</v>
      </c>
      <c r="M965" s="141">
        <v>1527500000</v>
      </c>
      <c r="N965" s="142">
        <v>65.989999999999995</v>
      </c>
      <c r="O965" s="83" t="s">
        <v>6</v>
      </c>
      <c r="P965" s="3"/>
    </row>
    <row r="966" spans="1:16" ht="16.5" customHeight="1" x14ac:dyDescent="0.3">
      <c r="A966" s="3"/>
      <c r="B966" s="137" t="s">
        <v>119</v>
      </c>
      <c r="C966" s="138" t="s">
        <v>243</v>
      </c>
      <c r="D966" s="1" t="s">
        <v>531</v>
      </c>
      <c r="E966" s="139" t="s">
        <v>275</v>
      </c>
      <c r="F966" s="139" t="s">
        <v>114</v>
      </c>
      <c r="G966" s="140" t="s">
        <v>678</v>
      </c>
      <c r="H966" s="140" t="s">
        <v>246</v>
      </c>
      <c r="I966" s="139" t="s">
        <v>115</v>
      </c>
      <c r="J966" s="166">
        <v>1527500000</v>
      </c>
      <c r="K966" s="166">
        <v>1000563512</v>
      </c>
      <c r="L966" s="166">
        <v>1007997713.8</v>
      </c>
      <c r="M966" s="141">
        <v>1527500000</v>
      </c>
      <c r="N966" s="142">
        <v>65.989999999999995</v>
      </c>
      <c r="O966" s="83" t="s">
        <v>6</v>
      </c>
      <c r="P966" s="3"/>
    </row>
    <row r="967" spans="1:16" ht="16.5" customHeight="1" x14ac:dyDescent="0.3">
      <c r="A967" s="3"/>
      <c r="B967" s="137" t="s">
        <v>119</v>
      </c>
      <c r="C967" s="138" t="s">
        <v>243</v>
      </c>
      <c r="D967" s="1" t="s">
        <v>531</v>
      </c>
      <c r="E967" s="139" t="s">
        <v>275</v>
      </c>
      <c r="F967" s="139" t="s">
        <v>114</v>
      </c>
      <c r="G967" s="140" t="s">
        <v>679</v>
      </c>
      <c r="H967" s="140" t="s">
        <v>246</v>
      </c>
      <c r="I967" s="139" t="s">
        <v>115</v>
      </c>
      <c r="J967" s="166">
        <v>1527500000</v>
      </c>
      <c r="K967" s="166">
        <v>1000563512</v>
      </c>
      <c r="L967" s="166">
        <v>1007997713.8</v>
      </c>
      <c r="M967" s="141">
        <v>1527500000</v>
      </c>
      <c r="N967" s="142">
        <v>65.989999999999995</v>
      </c>
      <c r="O967" s="83" t="s">
        <v>6</v>
      </c>
      <c r="P967" s="3"/>
    </row>
    <row r="968" spans="1:16" ht="16.5" customHeight="1" x14ac:dyDescent="0.3">
      <c r="A968" s="3"/>
      <c r="B968" s="137" t="s">
        <v>119</v>
      </c>
      <c r="C968" s="138" t="s">
        <v>243</v>
      </c>
      <c r="D968" s="1" t="s">
        <v>531</v>
      </c>
      <c r="E968" s="139" t="s">
        <v>275</v>
      </c>
      <c r="F968" s="139" t="s">
        <v>114</v>
      </c>
      <c r="G968" s="140" t="s">
        <v>680</v>
      </c>
      <c r="H968" s="140" t="s">
        <v>246</v>
      </c>
      <c r="I968" s="139" t="s">
        <v>115</v>
      </c>
      <c r="J968" s="166">
        <v>1527500000</v>
      </c>
      <c r="K968" s="166">
        <v>1000563512</v>
      </c>
      <c r="L968" s="166">
        <v>1007997713.8</v>
      </c>
      <c r="M968" s="141">
        <v>1527500000</v>
      </c>
      <c r="N968" s="142">
        <v>65.989999999999995</v>
      </c>
      <c r="O968" s="83" t="s">
        <v>6</v>
      </c>
      <c r="P968" s="3"/>
    </row>
    <row r="969" spans="1:16" ht="16.5" customHeight="1" x14ac:dyDescent="0.3">
      <c r="A969" s="3"/>
      <c r="B969" s="137" t="s">
        <v>119</v>
      </c>
      <c r="C969" s="138" t="s">
        <v>243</v>
      </c>
      <c r="D969" s="1" t="s">
        <v>531</v>
      </c>
      <c r="E969" s="139" t="s">
        <v>275</v>
      </c>
      <c r="F969" s="139" t="s">
        <v>114</v>
      </c>
      <c r="G969" s="140" t="s">
        <v>681</v>
      </c>
      <c r="H969" s="140" t="s">
        <v>682</v>
      </c>
      <c r="I969" s="139" t="s">
        <v>115</v>
      </c>
      <c r="J969" s="166">
        <v>12772699</v>
      </c>
      <c r="K969" s="166">
        <v>9921743</v>
      </c>
      <c r="L969" s="166">
        <v>9991350.0600000005</v>
      </c>
      <c r="M969" s="141">
        <v>12772699</v>
      </c>
      <c r="N969" s="142">
        <v>78.22</v>
      </c>
      <c r="O969" s="83" t="s">
        <v>6</v>
      </c>
      <c r="P969" s="3"/>
    </row>
    <row r="970" spans="1:16" ht="16.5" customHeight="1" x14ac:dyDescent="0.3">
      <c r="A970" s="3"/>
      <c r="B970" s="137" t="s">
        <v>119</v>
      </c>
      <c r="C970" s="138" t="s">
        <v>243</v>
      </c>
      <c r="D970" s="1" t="s">
        <v>531</v>
      </c>
      <c r="E970" s="139" t="s">
        <v>275</v>
      </c>
      <c r="F970" s="139" t="s">
        <v>114</v>
      </c>
      <c r="G970" s="140" t="s">
        <v>683</v>
      </c>
      <c r="H970" s="140" t="s">
        <v>247</v>
      </c>
      <c r="I970" s="139" t="s">
        <v>115</v>
      </c>
      <c r="J970" s="166">
        <v>39196767</v>
      </c>
      <c r="K970" s="166">
        <v>30509050</v>
      </c>
      <c r="L970" s="166">
        <v>30145052.640000001</v>
      </c>
      <c r="M970" s="141">
        <v>39196767</v>
      </c>
      <c r="N970" s="142">
        <v>76.91</v>
      </c>
      <c r="O970" s="83" t="s">
        <v>6</v>
      </c>
      <c r="P970" s="3"/>
    </row>
    <row r="971" spans="1:16" ht="16.5" customHeight="1" x14ac:dyDescent="0.3">
      <c r="A971" s="3"/>
      <c r="B971" s="137" t="s">
        <v>119</v>
      </c>
      <c r="C971" s="138" t="s">
        <v>243</v>
      </c>
      <c r="D971" s="1" t="s">
        <v>531</v>
      </c>
      <c r="E971" s="139" t="s">
        <v>275</v>
      </c>
      <c r="F971" s="139" t="s">
        <v>114</v>
      </c>
      <c r="G971" s="140" t="s">
        <v>684</v>
      </c>
      <c r="H971" s="140" t="s">
        <v>685</v>
      </c>
      <c r="I971" s="139" t="s">
        <v>115</v>
      </c>
      <c r="J971" s="166">
        <v>108616192</v>
      </c>
      <c r="K971" s="166">
        <v>90504295</v>
      </c>
      <c r="L971" s="166">
        <v>98235605.370000005</v>
      </c>
      <c r="M971" s="141">
        <v>108616192</v>
      </c>
      <c r="N971" s="142">
        <v>90.44</v>
      </c>
      <c r="O971" s="83" t="s">
        <v>6</v>
      </c>
      <c r="P971" s="3"/>
    </row>
    <row r="972" spans="1:16" ht="16.5" customHeight="1" x14ac:dyDescent="0.3">
      <c r="A972" s="3"/>
      <c r="B972" s="137" t="s">
        <v>119</v>
      </c>
      <c r="C972" s="138" t="s">
        <v>243</v>
      </c>
      <c r="D972" s="1" t="s">
        <v>531</v>
      </c>
      <c r="E972" s="139" t="s">
        <v>275</v>
      </c>
      <c r="F972" s="139" t="s">
        <v>114</v>
      </c>
      <c r="G972" s="140" t="s">
        <v>686</v>
      </c>
      <c r="H972" s="140" t="s">
        <v>248</v>
      </c>
      <c r="I972" s="139" t="s">
        <v>115</v>
      </c>
      <c r="J972" s="166">
        <v>61654520</v>
      </c>
      <c r="K972" s="166">
        <v>48339328</v>
      </c>
      <c r="L972" s="166">
        <v>49373658.299999997</v>
      </c>
      <c r="M972" s="141">
        <v>61654520</v>
      </c>
      <c r="N972" s="142">
        <v>80.08</v>
      </c>
      <c r="O972" s="83" t="s">
        <v>6</v>
      </c>
      <c r="P972" s="3"/>
    </row>
    <row r="973" spans="1:16" ht="16.5" customHeight="1" x14ac:dyDescent="0.3">
      <c r="A973" s="3"/>
      <c r="B973" s="137" t="s">
        <v>159</v>
      </c>
      <c r="C973" s="138" t="s">
        <v>243</v>
      </c>
      <c r="D973" s="1" t="s">
        <v>531</v>
      </c>
      <c r="E973" s="139" t="s">
        <v>275</v>
      </c>
      <c r="F973" s="139" t="s">
        <v>114</v>
      </c>
      <c r="G973" s="140" t="s">
        <v>687</v>
      </c>
      <c r="H973" s="140" t="s">
        <v>688</v>
      </c>
      <c r="I973" s="139" t="s">
        <v>115</v>
      </c>
      <c r="J973" s="166">
        <v>47180272</v>
      </c>
      <c r="K973" s="166">
        <v>40841642</v>
      </c>
      <c r="L973" s="166">
        <v>40983870.289999999</v>
      </c>
      <c r="M973" s="141">
        <v>47180272</v>
      </c>
      <c r="N973" s="142">
        <v>86.87</v>
      </c>
      <c r="O973" s="83" t="s">
        <v>6</v>
      </c>
      <c r="P973" s="3"/>
    </row>
    <row r="974" spans="1:16" ht="16.5" customHeight="1" x14ac:dyDescent="0.3">
      <c r="A974" s="3"/>
      <c r="B974" s="137" t="s">
        <v>119</v>
      </c>
      <c r="C974" s="138" t="s">
        <v>243</v>
      </c>
      <c r="D974" s="1" t="s">
        <v>531</v>
      </c>
      <c r="E974" s="139" t="s">
        <v>275</v>
      </c>
      <c r="F974" s="139" t="s">
        <v>114</v>
      </c>
      <c r="G974" s="140" t="s">
        <v>689</v>
      </c>
      <c r="H974" s="140" t="s">
        <v>690</v>
      </c>
      <c r="I974" s="139" t="s">
        <v>115</v>
      </c>
      <c r="J974" s="166">
        <v>224953424</v>
      </c>
      <c r="K974" s="166">
        <v>194165466</v>
      </c>
      <c r="L974" s="166">
        <v>198819657.47999999</v>
      </c>
      <c r="M974" s="141">
        <v>224953424</v>
      </c>
      <c r="N974" s="142">
        <v>88.38</v>
      </c>
      <c r="O974" s="83" t="s">
        <v>6</v>
      </c>
      <c r="P974" s="3"/>
    </row>
    <row r="975" spans="1:16" ht="16.5" customHeight="1" x14ac:dyDescent="0.3">
      <c r="A975" s="3"/>
      <c r="B975" s="137" t="s">
        <v>119</v>
      </c>
      <c r="C975" s="138" t="s">
        <v>243</v>
      </c>
      <c r="D975" s="1" t="s">
        <v>531</v>
      </c>
      <c r="E975" s="139" t="s">
        <v>275</v>
      </c>
      <c r="F975" s="139" t="s">
        <v>114</v>
      </c>
      <c r="G975" s="140" t="s">
        <v>691</v>
      </c>
      <c r="H975" s="140" t="s">
        <v>244</v>
      </c>
      <c r="I975" s="139" t="s">
        <v>115</v>
      </c>
      <c r="J975" s="166">
        <v>1205684929</v>
      </c>
      <c r="K975" s="166">
        <v>1003114672</v>
      </c>
      <c r="L975" s="166">
        <v>1009132180.6799999</v>
      </c>
      <c r="M975" s="141">
        <v>1205684929</v>
      </c>
      <c r="N975" s="142">
        <v>83.7</v>
      </c>
      <c r="O975" s="83" t="s">
        <v>6</v>
      </c>
      <c r="P975" s="3"/>
    </row>
    <row r="976" spans="1:16" ht="16.5" customHeight="1" x14ac:dyDescent="0.3">
      <c r="A976" s="3"/>
      <c r="B976" s="137" t="s">
        <v>119</v>
      </c>
      <c r="C976" s="138" t="s">
        <v>243</v>
      </c>
      <c r="D976" s="1" t="s">
        <v>531</v>
      </c>
      <c r="E976" s="139" t="s">
        <v>275</v>
      </c>
      <c r="F976" s="139" t="s">
        <v>114</v>
      </c>
      <c r="G976" s="140" t="s">
        <v>692</v>
      </c>
      <c r="H976" s="140" t="s">
        <v>244</v>
      </c>
      <c r="I976" s="139" t="s">
        <v>115</v>
      </c>
      <c r="J976" s="166">
        <v>1205684929</v>
      </c>
      <c r="K976" s="166">
        <v>1003114672</v>
      </c>
      <c r="L976" s="166">
        <v>1009132180.6799999</v>
      </c>
      <c r="M976" s="141">
        <v>1205684929</v>
      </c>
      <c r="N976" s="142">
        <v>83.7</v>
      </c>
      <c r="O976" s="83" t="s">
        <v>6</v>
      </c>
      <c r="P976" s="3"/>
    </row>
    <row r="977" spans="1:16" ht="16.5" customHeight="1" x14ac:dyDescent="0.3">
      <c r="A977" s="3"/>
      <c r="B977" s="137" t="s">
        <v>119</v>
      </c>
      <c r="C977" s="138" t="s">
        <v>243</v>
      </c>
      <c r="D977" s="1" t="s">
        <v>531</v>
      </c>
      <c r="E977" s="139" t="s">
        <v>275</v>
      </c>
      <c r="F977" s="139" t="s">
        <v>114</v>
      </c>
      <c r="G977" s="140" t="s">
        <v>693</v>
      </c>
      <c r="H977" s="140" t="s">
        <v>244</v>
      </c>
      <c r="I977" s="139" t="s">
        <v>115</v>
      </c>
      <c r="J977" s="166">
        <v>1205684929</v>
      </c>
      <c r="K977" s="166">
        <v>1003114672</v>
      </c>
      <c r="L977" s="166">
        <v>1009132180.6799999</v>
      </c>
      <c r="M977" s="141">
        <v>1205684929</v>
      </c>
      <c r="N977" s="142">
        <v>83.7</v>
      </c>
      <c r="O977" s="83" t="s">
        <v>6</v>
      </c>
      <c r="P977" s="3"/>
    </row>
    <row r="978" spans="1:16" ht="16.5" customHeight="1" x14ac:dyDescent="0.3">
      <c r="A978" s="3"/>
      <c r="B978" s="137" t="s">
        <v>119</v>
      </c>
      <c r="C978" s="138" t="s">
        <v>243</v>
      </c>
      <c r="D978" s="1" t="s">
        <v>531</v>
      </c>
      <c r="E978" s="139" t="s">
        <v>275</v>
      </c>
      <c r="F978" s="139" t="s">
        <v>114</v>
      </c>
      <c r="G978" s="140" t="s">
        <v>694</v>
      </c>
      <c r="H978" s="140" t="s">
        <v>244</v>
      </c>
      <c r="I978" s="139" t="s">
        <v>115</v>
      </c>
      <c r="J978" s="166">
        <v>1205684929</v>
      </c>
      <c r="K978" s="166">
        <v>1003114672</v>
      </c>
      <c r="L978" s="166">
        <v>1009132180.6799999</v>
      </c>
      <c r="M978" s="141">
        <v>1205684929</v>
      </c>
      <c r="N978" s="142">
        <v>83.7</v>
      </c>
      <c r="O978" s="83" t="s">
        <v>6</v>
      </c>
      <c r="P978" s="3"/>
    </row>
    <row r="979" spans="1:16" ht="16.5" customHeight="1" x14ac:dyDescent="0.3">
      <c r="A979" s="3"/>
      <c r="B979" s="137" t="s">
        <v>119</v>
      </c>
      <c r="C979" s="138" t="s">
        <v>243</v>
      </c>
      <c r="D979" s="1" t="s">
        <v>531</v>
      </c>
      <c r="E979" s="139" t="s">
        <v>275</v>
      </c>
      <c r="F979" s="139" t="s">
        <v>114</v>
      </c>
      <c r="G979" s="140" t="s">
        <v>695</v>
      </c>
      <c r="H979" s="140" t="s">
        <v>249</v>
      </c>
      <c r="I979" s="139" t="s">
        <v>115</v>
      </c>
      <c r="J979" s="166">
        <v>116981644</v>
      </c>
      <c r="K979" s="166">
        <v>100497762</v>
      </c>
      <c r="L979" s="166">
        <v>101497846.90000001</v>
      </c>
      <c r="M979" s="141">
        <v>116981644</v>
      </c>
      <c r="N979" s="142">
        <v>86.76</v>
      </c>
      <c r="O979" s="83" t="s">
        <v>6</v>
      </c>
      <c r="P979" s="3"/>
    </row>
    <row r="980" spans="1:16" ht="16.5" customHeight="1" x14ac:dyDescent="0.3">
      <c r="A980" s="3"/>
      <c r="B980" s="137" t="s">
        <v>119</v>
      </c>
      <c r="C980" s="138" t="s">
        <v>243</v>
      </c>
      <c r="D980" s="1" t="s">
        <v>531</v>
      </c>
      <c r="E980" s="139" t="s">
        <v>275</v>
      </c>
      <c r="F980" s="139" t="s">
        <v>114</v>
      </c>
      <c r="G980" s="140" t="s">
        <v>696</v>
      </c>
      <c r="H980" s="140" t="s">
        <v>250</v>
      </c>
      <c r="I980" s="139" t="s">
        <v>115</v>
      </c>
      <c r="J980" s="166">
        <v>88436848</v>
      </c>
      <c r="K980" s="166">
        <v>70032007</v>
      </c>
      <c r="L980" s="166">
        <v>70214837.569999993</v>
      </c>
      <c r="M980" s="141">
        <v>88436848</v>
      </c>
      <c r="N980" s="142">
        <v>79.400000000000006</v>
      </c>
      <c r="O980" s="83" t="s">
        <v>6</v>
      </c>
      <c r="P980" s="3"/>
    </row>
    <row r="981" spans="1:16" ht="16.5" customHeight="1" x14ac:dyDescent="0.3">
      <c r="A981" s="3"/>
      <c r="B981" s="137" t="s">
        <v>119</v>
      </c>
      <c r="C981" s="138" t="s">
        <v>243</v>
      </c>
      <c r="D981" s="1" t="s">
        <v>531</v>
      </c>
      <c r="E981" s="139" t="s">
        <v>275</v>
      </c>
      <c r="F981" s="139" t="s">
        <v>114</v>
      </c>
      <c r="G981" s="140" t="s">
        <v>697</v>
      </c>
      <c r="H981" s="140" t="s">
        <v>251</v>
      </c>
      <c r="I981" s="139" t="s">
        <v>115</v>
      </c>
      <c r="J981" s="166">
        <v>217515204</v>
      </c>
      <c r="K981" s="166">
        <v>182687323</v>
      </c>
      <c r="L981" s="166">
        <v>183401341.52000001</v>
      </c>
      <c r="M981" s="141">
        <v>217515204</v>
      </c>
      <c r="N981" s="142">
        <v>84.32</v>
      </c>
      <c r="O981" s="83" t="s">
        <v>6</v>
      </c>
      <c r="P981" s="3"/>
    </row>
    <row r="982" spans="1:16" ht="16.5" customHeight="1" x14ac:dyDescent="0.3">
      <c r="A982" s="3"/>
      <c r="B982" s="137" t="s">
        <v>119</v>
      </c>
      <c r="C982" s="138" t="s">
        <v>243</v>
      </c>
      <c r="D982" s="1" t="s">
        <v>531</v>
      </c>
      <c r="E982" s="139" t="s">
        <v>275</v>
      </c>
      <c r="F982" s="139" t="s">
        <v>114</v>
      </c>
      <c r="G982" s="140" t="s">
        <v>698</v>
      </c>
      <c r="H982" s="140" t="s">
        <v>252</v>
      </c>
      <c r="I982" s="139" t="s">
        <v>115</v>
      </c>
      <c r="J982" s="166">
        <v>227575342</v>
      </c>
      <c r="K982" s="166">
        <v>200147216</v>
      </c>
      <c r="L982" s="166">
        <v>203498380.81</v>
      </c>
      <c r="M982" s="141">
        <v>227575342</v>
      </c>
      <c r="N982" s="142">
        <v>89.42</v>
      </c>
      <c r="O982" s="83" t="s">
        <v>6</v>
      </c>
      <c r="P982" s="3"/>
    </row>
    <row r="983" spans="1:16" ht="16.5" customHeight="1" x14ac:dyDescent="0.3">
      <c r="A983" s="3"/>
      <c r="B983" s="137" t="s">
        <v>119</v>
      </c>
      <c r="C983" s="138" t="s">
        <v>243</v>
      </c>
      <c r="D983" s="1" t="s">
        <v>531</v>
      </c>
      <c r="E983" s="139" t="s">
        <v>275</v>
      </c>
      <c r="F983" s="139" t="s">
        <v>114</v>
      </c>
      <c r="G983" s="140" t="s">
        <v>699</v>
      </c>
      <c r="H983" s="140" t="s">
        <v>253</v>
      </c>
      <c r="I983" s="139" t="s">
        <v>115</v>
      </c>
      <c r="J983" s="166">
        <v>189280480</v>
      </c>
      <c r="K983" s="166">
        <v>150809186</v>
      </c>
      <c r="L983" s="166">
        <v>148010200.96000001</v>
      </c>
      <c r="M983" s="141">
        <v>189280480</v>
      </c>
      <c r="N983" s="142">
        <v>78.2</v>
      </c>
      <c r="O983" s="83" t="s">
        <v>6</v>
      </c>
      <c r="P983" s="3"/>
    </row>
    <row r="984" spans="1:16" ht="16.5" customHeight="1" x14ac:dyDescent="0.3">
      <c r="A984" s="3"/>
      <c r="B984" s="137" t="s">
        <v>119</v>
      </c>
      <c r="C984" s="138" t="s">
        <v>243</v>
      </c>
      <c r="D984" s="1" t="s">
        <v>531</v>
      </c>
      <c r="E984" s="139" t="s">
        <v>275</v>
      </c>
      <c r="F984" s="139" t="s">
        <v>114</v>
      </c>
      <c r="G984" s="140" t="s">
        <v>700</v>
      </c>
      <c r="H984" s="140" t="s">
        <v>254</v>
      </c>
      <c r="I984" s="139" t="s">
        <v>115</v>
      </c>
      <c r="J984" s="166">
        <v>205120000</v>
      </c>
      <c r="K984" s="166">
        <v>163398168</v>
      </c>
      <c r="L984" s="166">
        <v>159307502.69999999</v>
      </c>
      <c r="M984" s="141">
        <v>205120000</v>
      </c>
      <c r="N984" s="142">
        <v>77.67</v>
      </c>
      <c r="O984" s="83" t="s">
        <v>6</v>
      </c>
      <c r="P984" s="3"/>
    </row>
    <row r="985" spans="1:16" ht="16.5" customHeight="1" x14ac:dyDescent="0.3">
      <c r="A985" s="3"/>
      <c r="B985" s="137" t="s">
        <v>119</v>
      </c>
      <c r="C985" s="138" t="s">
        <v>243</v>
      </c>
      <c r="D985" s="1" t="s">
        <v>531</v>
      </c>
      <c r="E985" s="139" t="s">
        <v>275</v>
      </c>
      <c r="F985" s="139" t="s">
        <v>114</v>
      </c>
      <c r="G985" s="140" t="s">
        <v>701</v>
      </c>
      <c r="H985" s="140" t="s">
        <v>255</v>
      </c>
      <c r="I985" s="139" t="s">
        <v>115</v>
      </c>
      <c r="J985" s="166">
        <v>185725685</v>
      </c>
      <c r="K985" s="166">
        <v>150299228</v>
      </c>
      <c r="L985" s="166">
        <v>151980373.11000001</v>
      </c>
      <c r="M985" s="141">
        <v>185725685</v>
      </c>
      <c r="N985" s="142">
        <v>81.83</v>
      </c>
      <c r="O985" s="83" t="s">
        <v>6</v>
      </c>
      <c r="P985" s="3"/>
    </row>
    <row r="986" spans="1:16" ht="16.5" customHeight="1" x14ac:dyDescent="0.3">
      <c r="A986" s="3"/>
      <c r="B986" s="137" t="s">
        <v>119</v>
      </c>
      <c r="C986" s="138" t="s">
        <v>243</v>
      </c>
      <c r="D986" s="1" t="s">
        <v>531</v>
      </c>
      <c r="E986" s="139" t="s">
        <v>275</v>
      </c>
      <c r="F986" s="139" t="s">
        <v>114</v>
      </c>
      <c r="G986" s="140" t="s">
        <v>702</v>
      </c>
      <c r="H986" s="140" t="s">
        <v>231</v>
      </c>
      <c r="I986" s="139" t="s">
        <v>115</v>
      </c>
      <c r="J986" s="166">
        <v>154798632</v>
      </c>
      <c r="K986" s="166">
        <v>136998241</v>
      </c>
      <c r="L986" s="166">
        <v>138069766.65000001</v>
      </c>
      <c r="M986" s="141">
        <v>154798632</v>
      </c>
      <c r="N986" s="142">
        <v>89.19</v>
      </c>
      <c r="O986" s="83" t="s">
        <v>6</v>
      </c>
      <c r="P986" s="3"/>
    </row>
    <row r="987" spans="1:16" ht="16.5" customHeight="1" x14ac:dyDescent="0.3">
      <c r="A987" s="3"/>
      <c r="B987" s="137" t="s">
        <v>119</v>
      </c>
      <c r="C987" s="138" t="s">
        <v>243</v>
      </c>
      <c r="D987" s="1" t="s">
        <v>531</v>
      </c>
      <c r="E987" s="139" t="s">
        <v>275</v>
      </c>
      <c r="F987" s="139" t="s">
        <v>114</v>
      </c>
      <c r="G987" s="140" t="s">
        <v>703</v>
      </c>
      <c r="H987" s="140" t="s">
        <v>291</v>
      </c>
      <c r="I987" s="139" t="s">
        <v>115</v>
      </c>
      <c r="J987" s="166">
        <v>114576165</v>
      </c>
      <c r="K987" s="166">
        <v>97292128</v>
      </c>
      <c r="L987" s="166">
        <v>97776332.420000002</v>
      </c>
      <c r="M987" s="141">
        <v>114576165</v>
      </c>
      <c r="N987" s="142">
        <v>85.34</v>
      </c>
      <c r="O987" s="83" t="s">
        <v>6</v>
      </c>
      <c r="P987" s="3"/>
    </row>
    <row r="988" spans="1:16" ht="16.5" customHeight="1" x14ac:dyDescent="0.3">
      <c r="A988" s="3"/>
      <c r="B988" s="137" t="s">
        <v>119</v>
      </c>
      <c r="C988" s="138" t="s">
        <v>243</v>
      </c>
      <c r="D988" s="1" t="s">
        <v>531</v>
      </c>
      <c r="E988" s="139" t="s">
        <v>275</v>
      </c>
      <c r="F988" s="139" t="s">
        <v>114</v>
      </c>
      <c r="G988" s="140" t="s">
        <v>996</v>
      </c>
      <c r="H988" s="140" t="s">
        <v>926</v>
      </c>
      <c r="I988" s="139" t="s">
        <v>115</v>
      </c>
      <c r="J988" s="166">
        <v>1166356164</v>
      </c>
      <c r="K988" s="166">
        <v>1056434440</v>
      </c>
      <c r="L988" s="166">
        <v>1068897334.17</v>
      </c>
      <c r="M988" s="141">
        <v>1166356164</v>
      </c>
      <c r="N988" s="142">
        <v>91.64</v>
      </c>
      <c r="O988" s="83" t="s">
        <v>6</v>
      </c>
      <c r="P988" s="3"/>
    </row>
    <row r="989" spans="1:16" ht="16.5" customHeight="1" x14ac:dyDescent="0.3">
      <c r="A989" s="3"/>
      <c r="B989" s="137" t="s">
        <v>119</v>
      </c>
      <c r="C989" s="138" t="s">
        <v>243</v>
      </c>
      <c r="D989" s="1" t="s">
        <v>531</v>
      </c>
      <c r="E989" s="139" t="s">
        <v>275</v>
      </c>
      <c r="F989" s="139" t="s">
        <v>114</v>
      </c>
      <c r="G989" s="140" t="s">
        <v>997</v>
      </c>
      <c r="H989" s="140" t="s">
        <v>926</v>
      </c>
      <c r="I989" s="139" t="s">
        <v>115</v>
      </c>
      <c r="J989" s="166">
        <v>1166356164</v>
      </c>
      <c r="K989" s="166">
        <v>1056434440</v>
      </c>
      <c r="L989" s="166">
        <v>1068897334.17</v>
      </c>
      <c r="M989" s="141">
        <v>1166356164</v>
      </c>
      <c r="N989" s="142">
        <v>91.64</v>
      </c>
      <c r="O989" s="83" t="s">
        <v>6</v>
      </c>
      <c r="P989" s="3"/>
    </row>
    <row r="990" spans="1:16" ht="16.5" customHeight="1" x14ac:dyDescent="0.3">
      <c r="A990" s="3"/>
      <c r="B990" s="137" t="s">
        <v>119</v>
      </c>
      <c r="C990" s="138" t="s">
        <v>243</v>
      </c>
      <c r="D990" s="1" t="s">
        <v>531</v>
      </c>
      <c r="E990" s="139" t="s">
        <v>275</v>
      </c>
      <c r="F990" s="139" t="s">
        <v>114</v>
      </c>
      <c r="G990" s="140" t="s">
        <v>998</v>
      </c>
      <c r="H990" s="140" t="s">
        <v>926</v>
      </c>
      <c r="I990" s="139" t="s">
        <v>115</v>
      </c>
      <c r="J990" s="166">
        <v>1166356164</v>
      </c>
      <c r="K990" s="166">
        <v>1056434440</v>
      </c>
      <c r="L990" s="166">
        <v>1068897334.17</v>
      </c>
      <c r="M990" s="141">
        <v>1166356164</v>
      </c>
      <c r="N990" s="142">
        <v>91.64</v>
      </c>
      <c r="O990" s="83" t="s">
        <v>6</v>
      </c>
      <c r="P990" s="3"/>
    </row>
    <row r="991" spans="1:16" ht="16.5" customHeight="1" x14ac:dyDescent="0.3">
      <c r="A991" s="3"/>
      <c r="B991" s="137" t="s">
        <v>119</v>
      </c>
      <c r="C991" s="138" t="s">
        <v>243</v>
      </c>
      <c r="D991" s="1" t="s">
        <v>531</v>
      </c>
      <c r="E991" s="139" t="s">
        <v>275</v>
      </c>
      <c r="F991" s="139" t="s">
        <v>114</v>
      </c>
      <c r="G991" s="140" t="s">
        <v>999</v>
      </c>
      <c r="H991" s="140" t="s">
        <v>926</v>
      </c>
      <c r="I991" s="139" t="s">
        <v>115</v>
      </c>
      <c r="J991" s="166">
        <v>1166356164</v>
      </c>
      <c r="K991" s="166">
        <v>1056434440</v>
      </c>
      <c r="L991" s="166">
        <v>1068897334.17</v>
      </c>
      <c r="M991" s="141">
        <v>1166356164</v>
      </c>
      <c r="N991" s="142">
        <v>91.64</v>
      </c>
      <c r="O991" s="83" t="s">
        <v>6</v>
      </c>
      <c r="P991" s="3"/>
    </row>
    <row r="992" spans="1:16" ht="16.5" customHeight="1" x14ac:dyDescent="0.3">
      <c r="A992" s="3"/>
      <c r="B992" s="137" t="s">
        <v>119</v>
      </c>
      <c r="C992" s="138" t="s">
        <v>243</v>
      </c>
      <c r="D992" s="1" t="s">
        <v>531</v>
      </c>
      <c r="E992" s="139" t="s">
        <v>275</v>
      </c>
      <c r="F992" s="139" t="s">
        <v>114</v>
      </c>
      <c r="G992" s="140" t="s">
        <v>999</v>
      </c>
      <c r="H992" s="140" t="s">
        <v>926</v>
      </c>
      <c r="I992" s="139" t="s">
        <v>115</v>
      </c>
      <c r="J992" s="166">
        <v>1166356164</v>
      </c>
      <c r="K992" s="166">
        <v>1056434440</v>
      </c>
      <c r="L992" s="166">
        <v>1068897334.17</v>
      </c>
      <c r="M992" s="141">
        <v>1166356164</v>
      </c>
      <c r="N992" s="142">
        <v>91.64</v>
      </c>
      <c r="O992" s="83" t="s">
        <v>6</v>
      </c>
      <c r="P992" s="3"/>
    </row>
    <row r="993" spans="1:16" ht="16.5" customHeight="1" x14ac:dyDescent="0.3">
      <c r="A993" s="3"/>
      <c r="B993" s="137" t="s">
        <v>119</v>
      </c>
      <c r="C993" s="138" t="s">
        <v>243</v>
      </c>
      <c r="D993" s="1" t="s">
        <v>531</v>
      </c>
      <c r="E993" s="139" t="s">
        <v>275</v>
      </c>
      <c r="F993" s="139" t="s">
        <v>114</v>
      </c>
      <c r="G993" s="140" t="s">
        <v>1000</v>
      </c>
      <c r="H993" s="140" t="s">
        <v>926</v>
      </c>
      <c r="I993" s="139" t="s">
        <v>115</v>
      </c>
      <c r="J993" s="166">
        <v>1166356164</v>
      </c>
      <c r="K993" s="166">
        <v>1056434440</v>
      </c>
      <c r="L993" s="166">
        <v>1068897334.17</v>
      </c>
      <c r="M993" s="141">
        <v>1166356164</v>
      </c>
      <c r="N993" s="142">
        <v>91.64</v>
      </c>
      <c r="O993" s="83" t="s">
        <v>6</v>
      </c>
      <c r="P993" s="3"/>
    </row>
    <row r="994" spans="1:16" ht="16.5" customHeight="1" x14ac:dyDescent="0.3">
      <c r="A994" s="3"/>
      <c r="B994" s="137" t="s">
        <v>119</v>
      </c>
      <c r="C994" s="138" t="s">
        <v>243</v>
      </c>
      <c r="D994" s="1" t="s">
        <v>531</v>
      </c>
      <c r="E994" s="139" t="s">
        <v>275</v>
      </c>
      <c r="F994" s="139" t="s">
        <v>114</v>
      </c>
      <c r="G994" s="140" t="s">
        <v>1001</v>
      </c>
      <c r="H994" s="140" t="s">
        <v>926</v>
      </c>
      <c r="I994" s="139" t="s">
        <v>115</v>
      </c>
      <c r="J994" s="166">
        <v>1166356164</v>
      </c>
      <c r="K994" s="166">
        <v>1056434440</v>
      </c>
      <c r="L994" s="166">
        <v>1068897334.17</v>
      </c>
      <c r="M994" s="141">
        <v>1166356164</v>
      </c>
      <c r="N994" s="142">
        <v>91.64</v>
      </c>
      <c r="O994" s="83" t="s">
        <v>6</v>
      </c>
      <c r="P994" s="3"/>
    </row>
    <row r="995" spans="1:16" ht="16.5" customHeight="1" x14ac:dyDescent="0.3">
      <c r="A995" s="3"/>
      <c r="B995" s="137" t="s">
        <v>119</v>
      </c>
      <c r="C995" s="138" t="s">
        <v>243</v>
      </c>
      <c r="D995" s="1" t="s">
        <v>531</v>
      </c>
      <c r="E995" s="139" t="s">
        <v>275</v>
      </c>
      <c r="F995" s="139" t="s">
        <v>114</v>
      </c>
      <c r="G995" s="140" t="s">
        <v>1002</v>
      </c>
      <c r="H995" s="140" t="s">
        <v>926</v>
      </c>
      <c r="I995" s="139" t="s">
        <v>115</v>
      </c>
      <c r="J995" s="166">
        <v>1166356164</v>
      </c>
      <c r="K995" s="166">
        <v>1056434440</v>
      </c>
      <c r="L995" s="166">
        <v>1068897334.17</v>
      </c>
      <c r="M995" s="141">
        <v>1166356164</v>
      </c>
      <c r="N995" s="142">
        <v>91.64</v>
      </c>
      <c r="O995" s="83" t="s">
        <v>6</v>
      </c>
      <c r="P995" s="3"/>
    </row>
    <row r="996" spans="1:16" ht="16.5" customHeight="1" x14ac:dyDescent="0.3">
      <c r="A996" s="3"/>
      <c r="B996" s="137" t="s">
        <v>119</v>
      </c>
      <c r="C996" s="138" t="s">
        <v>243</v>
      </c>
      <c r="D996" s="1" t="s">
        <v>531</v>
      </c>
      <c r="E996" s="139" t="s">
        <v>275</v>
      </c>
      <c r="F996" s="139" t="s">
        <v>114</v>
      </c>
      <c r="G996" s="140" t="s">
        <v>1003</v>
      </c>
      <c r="H996" s="140" t="s">
        <v>926</v>
      </c>
      <c r="I996" s="139" t="s">
        <v>115</v>
      </c>
      <c r="J996" s="166">
        <v>1166356164</v>
      </c>
      <c r="K996" s="166">
        <v>1056434440</v>
      </c>
      <c r="L996" s="166">
        <v>1068897334.17</v>
      </c>
      <c r="M996" s="141">
        <v>1166356164</v>
      </c>
      <c r="N996" s="142">
        <v>91.64</v>
      </c>
      <c r="O996" s="83" t="s">
        <v>6</v>
      </c>
      <c r="P996" s="3"/>
    </row>
    <row r="997" spans="1:16" ht="16.5" customHeight="1" x14ac:dyDescent="0.3">
      <c r="A997" s="3"/>
      <c r="B997" s="137" t="s">
        <v>119</v>
      </c>
      <c r="C997" s="138" t="s">
        <v>243</v>
      </c>
      <c r="D997" s="1" t="s">
        <v>531</v>
      </c>
      <c r="E997" s="139" t="s">
        <v>275</v>
      </c>
      <c r="F997" s="139" t="s">
        <v>114</v>
      </c>
      <c r="G997" s="140" t="s">
        <v>1004</v>
      </c>
      <c r="H997" s="140" t="s">
        <v>926</v>
      </c>
      <c r="I997" s="139" t="s">
        <v>115</v>
      </c>
      <c r="J997" s="166">
        <v>1166356164</v>
      </c>
      <c r="K997" s="166">
        <v>1056434440</v>
      </c>
      <c r="L997" s="166">
        <v>1068897334.17</v>
      </c>
      <c r="M997" s="141">
        <v>1166356164</v>
      </c>
      <c r="N997" s="142">
        <v>91.64</v>
      </c>
      <c r="O997" s="83" t="s">
        <v>6</v>
      </c>
      <c r="P997" s="3"/>
    </row>
    <row r="998" spans="1:16" ht="16.5" customHeight="1" x14ac:dyDescent="0.3">
      <c r="A998" s="3"/>
      <c r="B998" s="137" t="s">
        <v>119</v>
      </c>
      <c r="C998" s="138" t="s">
        <v>243</v>
      </c>
      <c r="D998" s="1" t="s">
        <v>531</v>
      </c>
      <c r="E998" s="139" t="s">
        <v>275</v>
      </c>
      <c r="F998" s="139" t="s">
        <v>114</v>
      </c>
      <c r="G998" s="140" t="s">
        <v>1004</v>
      </c>
      <c r="H998" s="140" t="s">
        <v>926</v>
      </c>
      <c r="I998" s="139" t="s">
        <v>115</v>
      </c>
      <c r="J998" s="166">
        <v>1166356164</v>
      </c>
      <c r="K998" s="166">
        <v>1056434440</v>
      </c>
      <c r="L998" s="166">
        <v>1068897334.17</v>
      </c>
      <c r="M998" s="141">
        <v>1166356164</v>
      </c>
      <c r="N998" s="142">
        <v>91.64</v>
      </c>
      <c r="O998" s="83" t="s">
        <v>6</v>
      </c>
      <c r="P998" s="3"/>
    </row>
    <row r="999" spans="1:16" ht="16.5" customHeight="1" x14ac:dyDescent="0.3">
      <c r="A999" s="3"/>
      <c r="B999" s="137" t="s">
        <v>119</v>
      </c>
      <c r="C999" s="138" t="s">
        <v>243</v>
      </c>
      <c r="D999" s="1" t="s">
        <v>531</v>
      </c>
      <c r="E999" s="139" t="s">
        <v>275</v>
      </c>
      <c r="F999" s="139" t="s">
        <v>114</v>
      </c>
      <c r="G999" s="140" t="s">
        <v>1005</v>
      </c>
      <c r="H999" s="140" t="s">
        <v>926</v>
      </c>
      <c r="I999" s="139" t="s">
        <v>115</v>
      </c>
      <c r="J999" s="166">
        <v>1166356164</v>
      </c>
      <c r="K999" s="166">
        <v>1056434440</v>
      </c>
      <c r="L999" s="166">
        <v>1068897334.17</v>
      </c>
      <c r="M999" s="141">
        <v>1166356164</v>
      </c>
      <c r="N999" s="142">
        <v>91.64</v>
      </c>
      <c r="O999" s="83" t="s">
        <v>6</v>
      </c>
      <c r="P999" s="3"/>
    </row>
    <row r="1000" spans="1:16" ht="16.5" customHeight="1" x14ac:dyDescent="0.3">
      <c r="A1000" s="3"/>
      <c r="B1000" s="137" t="s">
        <v>119</v>
      </c>
      <c r="C1000" s="138" t="s">
        <v>243</v>
      </c>
      <c r="D1000" s="1" t="s">
        <v>531</v>
      </c>
      <c r="E1000" s="139" t="s">
        <v>275</v>
      </c>
      <c r="F1000" s="139" t="s">
        <v>114</v>
      </c>
      <c r="G1000" s="140" t="s">
        <v>1006</v>
      </c>
      <c r="H1000" s="140" t="s">
        <v>926</v>
      </c>
      <c r="I1000" s="139" t="s">
        <v>115</v>
      </c>
      <c r="J1000" s="166">
        <v>1166356164</v>
      </c>
      <c r="K1000" s="166">
        <v>1056434440</v>
      </c>
      <c r="L1000" s="166">
        <v>1068897334.17</v>
      </c>
      <c r="M1000" s="141">
        <v>1166356164</v>
      </c>
      <c r="N1000" s="142">
        <v>91.64</v>
      </c>
      <c r="O1000" s="83" t="s">
        <v>6</v>
      </c>
      <c r="P1000" s="3"/>
    </row>
    <row r="1001" spans="1:16" ht="16.5" customHeight="1" x14ac:dyDescent="0.3">
      <c r="A1001" s="3"/>
      <c r="B1001" s="137" t="s">
        <v>119</v>
      </c>
      <c r="C1001" s="138" t="s">
        <v>243</v>
      </c>
      <c r="D1001" s="1" t="s">
        <v>531</v>
      </c>
      <c r="E1001" s="139" t="s">
        <v>275</v>
      </c>
      <c r="F1001" s="139" t="s">
        <v>114</v>
      </c>
      <c r="G1001" s="140" t="s">
        <v>1006</v>
      </c>
      <c r="H1001" s="140" t="s">
        <v>926</v>
      </c>
      <c r="I1001" s="139" t="s">
        <v>115</v>
      </c>
      <c r="J1001" s="166">
        <v>1166356164</v>
      </c>
      <c r="K1001" s="166">
        <v>1056434440</v>
      </c>
      <c r="L1001" s="166">
        <v>1068897334.17</v>
      </c>
      <c r="M1001" s="141">
        <v>1166356164</v>
      </c>
      <c r="N1001" s="142">
        <v>91.64</v>
      </c>
      <c r="O1001" s="83" t="s">
        <v>6</v>
      </c>
      <c r="P1001" s="3"/>
    </row>
    <row r="1002" spans="1:16" ht="16.5" customHeight="1" x14ac:dyDescent="0.3">
      <c r="A1002" s="3"/>
      <c r="B1002" s="137" t="s">
        <v>119</v>
      </c>
      <c r="C1002" s="138" t="s">
        <v>243</v>
      </c>
      <c r="D1002" s="1" t="s">
        <v>531</v>
      </c>
      <c r="E1002" s="139" t="s">
        <v>275</v>
      </c>
      <c r="F1002" s="139" t="s">
        <v>114</v>
      </c>
      <c r="G1002" s="140" t="s">
        <v>1007</v>
      </c>
      <c r="H1002" s="140" t="s">
        <v>926</v>
      </c>
      <c r="I1002" s="139" t="s">
        <v>115</v>
      </c>
      <c r="J1002" s="166">
        <v>1166356164</v>
      </c>
      <c r="K1002" s="166">
        <v>1056434440</v>
      </c>
      <c r="L1002" s="166">
        <v>1068897334.17</v>
      </c>
      <c r="M1002" s="141">
        <v>1166356164</v>
      </c>
      <c r="N1002" s="142">
        <v>91.64</v>
      </c>
      <c r="O1002" s="83" t="s">
        <v>6</v>
      </c>
      <c r="P1002" s="3"/>
    </row>
    <row r="1003" spans="1:16" ht="16.5" customHeight="1" x14ac:dyDescent="0.3">
      <c r="A1003" s="3"/>
      <c r="B1003" s="137" t="s">
        <v>119</v>
      </c>
      <c r="C1003" s="138" t="s">
        <v>243</v>
      </c>
      <c r="D1003" s="1" t="s">
        <v>531</v>
      </c>
      <c r="E1003" s="139" t="s">
        <v>275</v>
      </c>
      <c r="F1003" s="139" t="s">
        <v>114</v>
      </c>
      <c r="G1003" s="140" t="s">
        <v>867</v>
      </c>
      <c r="H1003" s="140" t="s">
        <v>245</v>
      </c>
      <c r="I1003" s="139" t="s">
        <v>115</v>
      </c>
      <c r="J1003" s="166">
        <v>355060273</v>
      </c>
      <c r="K1003" s="166">
        <v>303456098</v>
      </c>
      <c r="L1003" s="166">
        <v>300247618.22000003</v>
      </c>
      <c r="M1003" s="141">
        <v>355060273</v>
      </c>
      <c r="N1003" s="142">
        <v>84.56</v>
      </c>
      <c r="O1003" s="83" t="s">
        <v>6</v>
      </c>
      <c r="P1003" s="3"/>
    </row>
    <row r="1004" spans="1:16" ht="16.5" customHeight="1" x14ac:dyDescent="0.3">
      <c r="A1004" s="3"/>
      <c r="B1004" s="137" t="s">
        <v>119</v>
      </c>
      <c r="C1004" s="138" t="s">
        <v>243</v>
      </c>
      <c r="D1004" s="1" t="s">
        <v>531</v>
      </c>
      <c r="E1004" s="139" t="s">
        <v>275</v>
      </c>
      <c r="F1004" s="139" t="s">
        <v>114</v>
      </c>
      <c r="G1004" s="140" t="s">
        <v>1008</v>
      </c>
      <c r="H1004" s="140" t="s">
        <v>923</v>
      </c>
      <c r="I1004" s="139" t="s">
        <v>115</v>
      </c>
      <c r="J1004" s="166">
        <v>1164999999</v>
      </c>
      <c r="K1004" s="166">
        <v>1060393167</v>
      </c>
      <c r="L1004" s="166">
        <v>1071272860.8</v>
      </c>
      <c r="M1004" s="141">
        <v>1164999999</v>
      </c>
      <c r="N1004" s="142">
        <v>91.95</v>
      </c>
      <c r="O1004" s="83" t="s">
        <v>6</v>
      </c>
      <c r="P1004" s="3"/>
    </row>
    <row r="1005" spans="1:16" ht="16.5" customHeight="1" x14ac:dyDescent="0.3">
      <c r="A1005" s="3"/>
      <c r="B1005" s="137" t="s">
        <v>119</v>
      </c>
      <c r="C1005" s="138" t="s">
        <v>243</v>
      </c>
      <c r="D1005" s="1" t="s">
        <v>531</v>
      </c>
      <c r="E1005" s="139" t="s">
        <v>275</v>
      </c>
      <c r="F1005" s="139" t="s">
        <v>114</v>
      </c>
      <c r="G1005" s="140" t="s">
        <v>1009</v>
      </c>
      <c r="H1005" s="140" t="s">
        <v>923</v>
      </c>
      <c r="I1005" s="139" t="s">
        <v>115</v>
      </c>
      <c r="J1005" s="166">
        <v>1164999999</v>
      </c>
      <c r="K1005" s="166">
        <v>1060393167</v>
      </c>
      <c r="L1005" s="166">
        <v>1071272860.8</v>
      </c>
      <c r="M1005" s="141">
        <v>1164999999</v>
      </c>
      <c r="N1005" s="142">
        <v>91.95</v>
      </c>
      <c r="O1005" s="83" t="s">
        <v>6</v>
      </c>
      <c r="P1005" s="3"/>
    </row>
    <row r="1006" spans="1:16" ht="16.5" customHeight="1" x14ac:dyDescent="0.3">
      <c r="A1006" s="3"/>
      <c r="B1006" s="137" t="s">
        <v>119</v>
      </c>
      <c r="C1006" s="138" t="s">
        <v>243</v>
      </c>
      <c r="D1006" s="1" t="s">
        <v>531</v>
      </c>
      <c r="E1006" s="139" t="s">
        <v>275</v>
      </c>
      <c r="F1006" s="139" t="s">
        <v>114</v>
      </c>
      <c r="G1006" s="140" t="s">
        <v>1010</v>
      </c>
      <c r="H1006" s="140" t="s">
        <v>923</v>
      </c>
      <c r="I1006" s="139" t="s">
        <v>115</v>
      </c>
      <c r="J1006" s="166">
        <v>1164999999</v>
      </c>
      <c r="K1006" s="166">
        <v>1060393167</v>
      </c>
      <c r="L1006" s="166">
        <v>1071272860.8</v>
      </c>
      <c r="M1006" s="141">
        <v>1164999999</v>
      </c>
      <c r="N1006" s="142">
        <v>91.95</v>
      </c>
      <c r="O1006" s="83" t="s">
        <v>6</v>
      </c>
      <c r="P1006" s="3"/>
    </row>
    <row r="1007" spans="1:16" ht="16.5" customHeight="1" x14ac:dyDescent="0.3">
      <c r="A1007" s="3"/>
      <c r="B1007" s="137" t="s">
        <v>119</v>
      </c>
      <c r="C1007" s="138" t="s">
        <v>243</v>
      </c>
      <c r="D1007" s="1" t="s">
        <v>531</v>
      </c>
      <c r="E1007" s="139" t="s">
        <v>275</v>
      </c>
      <c r="F1007" s="139" t="s">
        <v>114</v>
      </c>
      <c r="G1007" s="140" t="s">
        <v>1011</v>
      </c>
      <c r="H1007" s="140" t="s">
        <v>923</v>
      </c>
      <c r="I1007" s="139" t="s">
        <v>115</v>
      </c>
      <c r="J1007" s="166">
        <v>1164999999</v>
      </c>
      <c r="K1007" s="166">
        <v>1060393167</v>
      </c>
      <c r="L1007" s="166">
        <v>1071272860.8</v>
      </c>
      <c r="M1007" s="141">
        <v>1164999999</v>
      </c>
      <c r="N1007" s="142">
        <v>91.95</v>
      </c>
      <c r="O1007" s="83" t="s">
        <v>6</v>
      </c>
      <c r="P1007" s="3"/>
    </row>
    <row r="1008" spans="1:16" ht="16.5" customHeight="1" x14ac:dyDescent="0.3">
      <c r="A1008" s="3"/>
      <c r="B1008" s="137" t="s">
        <v>119</v>
      </c>
      <c r="C1008" s="138" t="s">
        <v>243</v>
      </c>
      <c r="D1008" s="1" t="s">
        <v>531</v>
      </c>
      <c r="E1008" s="139" t="s">
        <v>275</v>
      </c>
      <c r="F1008" s="139" t="s">
        <v>114</v>
      </c>
      <c r="G1008" s="140" t="s">
        <v>1012</v>
      </c>
      <c r="H1008" s="140" t="s">
        <v>923</v>
      </c>
      <c r="I1008" s="139" t="s">
        <v>115</v>
      </c>
      <c r="J1008" s="166">
        <v>1164999999</v>
      </c>
      <c r="K1008" s="166">
        <v>1060393167</v>
      </c>
      <c r="L1008" s="166">
        <v>1071272860.8</v>
      </c>
      <c r="M1008" s="141">
        <v>1164999999</v>
      </c>
      <c r="N1008" s="142">
        <v>91.95</v>
      </c>
      <c r="O1008" s="83" t="s">
        <v>6</v>
      </c>
      <c r="P1008" s="3"/>
    </row>
    <row r="1009" spans="1:16" ht="16.5" customHeight="1" x14ac:dyDescent="0.3">
      <c r="A1009" s="3"/>
      <c r="B1009" s="137" t="s">
        <v>119</v>
      </c>
      <c r="C1009" s="138" t="s">
        <v>243</v>
      </c>
      <c r="D1009" s="1" t="s">
        <v>531</v>
      </c>
      <c r="E1009" s="139" t="s">
        <v>275</v>
      </c>
      <c r="F1009" s="139" t="s">
        <v>114</v>
      </c>
      <c r="G1009" s="140" t="s">
        <v>1012</v>
      </c>
      <c r="H1009" s="140" t="s">
        <v>923</v>
      </c>
      <c r="I1009" s="139" t="s">
        <v>115</v>
      </c>
      <c r="J1009" s="166">
        <v>1164999999</v>
      </c>
      <c r="K1009" s="166">
        <v>1060393167</v>
      </c>
      <c r="L1009" s="166">
        <v>1071272860.8</v>
      </c>
      <c r="M1009" s="141">
        <v>1164999999</v>
      </c>
      <c r="N1009" s="142">
        <v>91.95</v>
      </c>
      <c r="O1009" s="83" t="s">
        <v>6</v>
      </c>
      <c r="P1009" s="3"/>
    </row>
    <row r="1010" spans="1:16" ht="16.5" customHeight="1" x14ac:dyDescent="0.3">
      <c r="A1010" s="3"/>
      <c r="B1010" s="137" t="s">
        <v>119</v>
      </c>
      <c r="C1010" s="138" t="s">
        <v>243</v>
      </c>
      <c r="D1010" s="1" t="s">
        <v>531</v>
      </c>
      <c r="E1010" s="139" t="s">
        <v>275</v>
      </c>
      <c r="F1010" s="139" t="s">
        <v>114</v>
      </c>
      <c r="G1010" s="140" t="s">
        <v>1013</v>
      </c>
      <c r="H1010" s="140" t="s">
        <v>923</v>
      </c>
      <c r="I1010" s="139" t="s">
        <v>115</v>
      </c>
      <c r="J1010" s="166">
        <v>1164999999</v>
      </c>
      <c r="K1010" s="166">
        <v>1060393167</v>
      </c>
      <c r="L1010" s="166">
        <v>1071272860.8</v>
      </c>
      <c r="M1010" s="141">
        <v>1164999999</v>
      </c>
      <c r="N1010" s="142">
        <v>91.95</v>
      </c>
      <c r="O1010" s="83" t="s">
        <v>6</v>
      </c>
      <c r="P1010" s="3"/>
    </row>
    <row r="1011" spans="1:16" ht="16.5" customHeight="1" x14ac:dyDescent="0.3">
      <c r="A1011" s="3"/>
      <c r="B1011" s="137" t="s">
        <v>119</v>
      </c>
      <c r="C1011" s="138" t="s">
        <v>243</v>
      </c>
      <c r="D1011" s="1" t="s">
        <v>531</v>
      </c>
      <c r="E1011" s="139" t="s">
        <v>275</v>
      </c>
      <c r="F1011" s="139" t="s">
        <v>114</v>
      </c>
      <c r="G1011" s="140" t="s">
        <v>1014</v>
      </c>
      <c r="H1011" s="140" t="s">
        <v>923</v>
      </c>
      <c r="I1011" s="139" t="s">
        <v>115</v>
      </c>
      <c r="J1011" s="166">
        <v>1164999999</v>
      </c>
      <c r="K1011" s="166">
        <v>1060393167</v>
      </c>
      <c r="L1011" s="166">
        <v>1071272860.8</v>
      </c>
      <c r="M1011" s="141">
        <v>1164999999</v>
      </c>
      <c r="N1011" s="142">
        <v>91.95</v>
      </c>
      <c r="O1011" s="83" t="s">
        <v>6</v>
      </c>
      <c r="P1011" s="3"/>
    </row>
    <row r="1012" spans="1:16" ht="16.5" customHeight="1" x14ac:dyDescent="0.3">
      <c r="A1012" s="3"/>
      <c r="B1012" s="137" t="s">
        <v>119</v>
      </c>
      <c r="C1012" s="138" t="s">
        <v>243</v>
      </c>
      <c r="D1012" s="1" t="s">
        <v>531</v>
      </c>
      <c r="E1012" s="139" t="s">
        <v>275</v>
      </c>
      <c r="F1012" s="139" t="s">
        <v>114</v>
      </c>
      <c r="G1012" s="140" t="s">
        <v>1014</v>
      </c>
      <c r="H1012" s="140" t="s">
        <v>923</v>
      </c>
      <c r="I1012" s="139" t="s">
        <v>115</v>
      </c>
      <c r="J1012" s="166">
        <v>1164999999</v>
      </c>
      <c r="K1012" s="166">
        <v>1060393167</v>
      </c>
      <c r="L1012" s="166">
        <v>1071272860.8</v>
      </c>
      <c r="M1012" s="141">
        <v>1164999999</v>
      </c>
      <c r="N1012" s="142">
        <v>91.95</v>
      </c>
      <c r="O1012" s="83" t="s">
        <v>6</v>
      </c>
      <c r="P1012" s="3"/>
    </row>
    <row r="1013" spans="1:16" ht="16.5" customHeight="1" x14ac:dyDescent="0.3">
      <c r="A1013" s="3"/>
      <c r="B1013" s="137" t="s">
        <v>119</v>
      </c>
      <c r="C1013" s="138" t="s">
        <v>243</v>
      </c>
      <c r="D1013" s="1" t="s">
        <v>531</v>
      </c>
      <c r="E1013" s="139" t="s">
        <v>275</v>
      </c>
      <c r="F1013" s="139" t="s">
        <v>114</v>
      </c>
      <c r="G1013" s="140" t="s">
        <v>1015</v>
      </c>
      <c r="H1013" s="140" t="s">
        <v>923</v>
      </c>
      <c r="I1013" s="139" t="s">
        <v>115</v>
      </c>
      <c r="J1013" s="166">
        <v>1164999999</v>
      </c>
      <c r="K1013" s="166">
        <v>1060393167</v>
      </c>
      <c r="L1013" s="166">
        <v>1071272860.8</v>
      </c>
      <c r="M1013" s="141">
        <v>1164999999</v>
      </c>
      <c r="N1013" s="142">
        <v>91.95</v>
      </c>
      <c r="O1013" s="83" t="s">
        <v>6</v>
      </c>
      <c r="P1013" s="3"/>
    </row>
    <row r="1014" spans="1:16" ht="16.5" customHeight="1" x14ac:dyDescent="0.3">
      <c r="A1014" s="3"/>
      <c r="B1014" s="137" t="s">
        <v>119</v>
      </c>
      <c r="C1014" s="138" t="s">
        <v>243</v>
      </c>
      <c r="D1014" s="1" t="s">
        <v>531</v>
      </c>
      <c r="E1014" s="139" t="s">
        <v>275</v>
      </c>
      <c r="F1014" s="139" t="s">
        <v>114</v>
      </c>
      <c r="G1014" s="140" t="s">
        <v>1016</v>
      </c>
      <c r="H1014" s="140" t="s">
        <v>1017</v>
      </c>
      <c r="I1014" s="139" t="s">
        <v>115</v>
      </c>
      <c r="J1014" s="166">
        <v>1105869864</v>
      </c>
      <c r="K1014" s="166">
        <v>1047505593</v>
      </c>
      <c r="L1014" s="166">
        <v>1007823552.16</v>
      </c>
      <c r="M1014" s="141">
        <v>1105869864</v>
      </c>
      <c r="N1014" s="142">
        <v>91.13</v>
      </c>
      <c r="O1014" s="83" t="s">
        <v>6</v>
      </c>
      <c r="P1014" s="3"/>
    </row>
    <row r="1015" spans="1:16" ht="16.5" customHeight="1" x14ac:dyDescent="0.3">
      <c r="A1015" s="3"/>
      <c r="B1015" s="137" t="s">
        <v>119</v>
      </c>
      <c r="C1015" s="138" t="s">
        <v>243</v>
      </c>
      <c r="D1015" s="1" t="s">
        <v>531</v>
      </c>
      <c r="E1015" s="139" t="s">
        <v>275</v>
      </c>
      <c r="F1015" s="139" t="s">
        <v>114</v>
      </c>
      <c r="G1015" s="140" t="s">
        <v>1018</v>
      </c>
      <c r="H1015" s="140" t="s">
        <v>1017</v>
      </c>
      <c r="I1015" s="139" t="s">
        <v>115</v>
      </c>
      <c r="J1015" s="166">
        <v>1105869864</v>
      </c>
      <c r="K1015" s="166">
        <v>1047505593</v>
      </c>
      <c r="L1015" s="166">
        <v>1007823552.16</v>
      </c>
      <c r="M1015" s="141">
        <v>1105869864</v>
      </c>
      <c r="N1015" s="142">
        <v>91.13</v>
      </c>
      <c r="O1015" s="83" t="s">
        <v>6</v>
      </c>
      <c r="P1015" s="3"/>
    </row>
    <row r="1016" spans="1:16" ht="16.5" customHeight="1" x14ac:dyDescent="0.3">
      <c r="A1016" s="3"/>
      <c r="B1016" s="137" t="s">
        <v>119</v>
      </c>
      <c r="C1016" s="138" t="s">
        <v>243</v>
      </c>
      <c r="D1016" s="1" t="s">
        <v>531</v>
      </c>
      <c r="E1016" s="139" t="s">
        <v>275</v>
      </c>
      <c r="F1016" s="139" t="s">
        <v>114</v>
      </c>
      <c r="G1016" s="140" t="s">
        <v>1019</v>
      </c>
      <c r="H1016" s="140" t="s">
        <v>1017</v>
      </c>
      <c r="I1016" s="139" t="s">
        <v>115</v>
      </c>
      <c r="J1016" s="166">
        <v>1105869864</v>
      </c>
      <c r="K1016" s="166">
        <v>1047505593</v>
      </c>
      <c r="L1016" s="166">
        <v>1007823552.16</v>
      </c>
      <c r="M1016" s="141">
        <v>1105869864</v>
      </c>
      <c r="N1016" s="142">
        <v>91.13</v>
      </c>
      <c r="O1016" s="83" t="s">
        <v>6</v>
      </c>
      <c r="P1016" s="3"/>
    </row>
    <row r="1017" spans="1:16" ht="16.5" customHeight="1" x14ac:dyDescent="0.3">
      <c r="A1017" s="3"/>
      <c r="B1017" s="137" t="s">
        <v>119</v>
      </c>
      <c r="C1017" s="138" t="s">
        <v>243</v>
      </c>
      <c r="D1017" s="1" t="s">
        <v>531</v>
      </c>
      <c r="E1017" s="139" t="s">
        <v>275</v>
      </c>
      <c r="F1017" s="139" t="s">
        <v>114</v>
      </c>
      <c r="G1017" s="140" t="s">
        <v>1020</v>
      </c>
      <c r="H1017" s="140" t="s">
        <v>1017</v>
      </c>
      <c r="I1017" s="139" t="s">
        <v>115</v>
      </c>
      <c r="J1017" s="166">
        <v>1105869864</v>
      </c>
      <c r="K1017" s="166">
        <v>1047505593</v>
      </c>
      <c r="L1017" s="166">
        <v>1007823552.16</v>
      </c>
      <c r="M1017" s="141">
        <v>1105869864</v>
      </c>
      <c r="N1017" s="142">
        <v>91.13</v>
      </c>
      <c r="O1017" s="83" t="s">
        <v>6</v>
      </c>
      <c r="P1017" s="3"/>
    </row>
    <row r="1018" spans="1:16" ht="16.5" customHeight="1" x14ac:dyDescent="0.3">
      <c r="A1018" s="3"/>
      <c r="B1018" s="137" t="s">
        <v>119</v>
      </c>
      <c r="C1018" s="138" t="s">
        <v>243</v>
      </c>
      <c r="D1018" s="1" t="s">
        <v>531</v>
      </c>
      <c r="E1018" s="139" t="s">
        <v>275</v>
      </c>
      <c r="F1018" s="139" t="s">
        <v>114</v>
      </c>
      <c r="G1018" s="140" t="s">
        <v>1021</v>
      </c>
      <c r="H1018" s="140" t="s">
        <v>1017</v>
      </c>
      <c r="I1018" s="139" t="s">
        <v>115</v>
      </c>
      <c r="J1018" s="166">
        <v>1105869864</v>
      </c>
      <c r="K1018" s="166">
        <v>1047505593</v>
      </c>
      <c r="L1018" s="166">
        <v>1007823552.16</v>
      </c>
      <c r="M1018" s="141">
        <v>1105869864</v>
      </c>
      <c r="N1018" s="142">
        <v>91.13</v>
      </c>
      <c r="O1018" s="83" t="s">
        <v>6</v>
      </c>
      <c r="P1018" s="3"/>
    </row>
    <row r="1019" spans="1:16" ht="16.5" customHeight="1" x14ac:dyDescent="0.3">
      <c r="A1019" s="3"/>
      <c r="B1019" s="137" t="s">
        <v>119</v>
      </c>
      <c r="C1019" s="138" t="s">
        <v>243</v>
      </c>
      <c r="D1019" s="1" t="s">
        <v>531</v>
      </c>
      <c r="E1019" s="139" t="s">
        <v>275</v>
      </c>
      <c r="F1019" s="139" t="s">
        <v>114</v>
      </c>
      <c r="G1019" s="140" t="s">
        <v>1022</v>
      </c>
      <c r="H1019" s="140" t="s">
        <v>1017</v>
      </c>
      <c r="I1019" s="139" t="s">
        <v>115</v>
      </c>
      <c r="J1019" s="166">
        <v>1105869864</v>
      </c>
      <c r="K1019" s="166">
        <v>1047505593</v>
      </c>
      <c r="L1019" s="166">
        <v>1007823552.16</v>
      </c>
      <c r="M1019" s="141">
        <v>1105869864</v>
      </c>
      <c r="N1019" s="142">
        <v>91.13</v>
      </c>
      <c r="O1019" s="83" t="s">
        <v>6</v>
      </c>
      <c r="P1019" s="3"/>
    </row>
    <row r="1020" spans="1:16" ht="16.5" customHeight="1" x14ac:dyDescent="0.3">
      <c r="A1020" s="3"/>
      <c r="B1020" s="137" t="s">
        <v>119</v>
      </c>
      <c r="C1020" s="138" t="s">
        <v>243</v>
      </c>
      <c r="D1020" s="1" t="s">
        <v>531</v>
      </c>
      <c r="E1020" s="139" t="s">
        <v>275</v>
      </c>
      <c r="F1020" s="139" t="s">
        <v>114</v>
      </c>
      <c r="G1020" s="140" t="s">
        <v>868</v>
      </c>
      <c r="H1020" s="140" t="s">
        <v>881</v>
      </c>
      <c r="I1020" s="139" t="s">
        <v>115</v>
      </c>
      <c r="J1020" s="166">
        <v>117002340</v>
      </c>
      <c r="K1020" s="166">
        <v>100210540</v>
      </c>
      <c r="L1020" s="166">
        <v>101121775.89</v>
      </c>
      <c r="M1020" s="141">
        <v>117002340</v>
      </c>
      <c r="N1020" s="142">
        <v>86.43</v>
      </c>
      <c r="O1020" s="83" t="s">
        <v>6</v>
      </c>
      <c r="P1020" s="3"/>
    </row>
    <row r="1021" spans="1:16" ht="16.5" customHeight="1" x14ac:dyDescent="0.3">
      <c r="A1021" s="3"/>
      <c r="B1021" s="137" t="s">
        <v>113</v>
      </c>
      <c r="C1021" s="138" t="s">
        <v>704</v>
      </c>
      <c r="D1021" s="1" t="s">
        <v>531</v>
      </c>
      <c r="E1021" s="139" t="s">
        <v>275</v>
      </c>
      <c r="F1021" s="139" t="s">
        <v>114</v>
      </c>
      <c r="G1021" s="140" t="s">
        <v>705</v>
      </c>
      <c r="H1021" s="140" t="s">
        <v>706</v>
      </c>
      <c r="I1021" s="139" t="s">
        <v>115</v>
      </c>
      <c r="J1021" s="166">
        <v>341921344</v>
      </c>
      <c r="K1021" s="166">
        <v>276352028</v>
      </c>
      <c r="L1021" s="166">
        <v>278212740.70999998</v>
      </c>
      <c r="M1021" s="141">
        <v>341921344</v>
      </c>
      <c r="N1021" s="142">
        <v>81.37</v>
      </c>
      <c r="O1021" s="83" t="s">
        <v>6</v>
      </c>
      <c r="P1021" s="3"/>
    </row>
    <row r="1022" spans="1:16" ht="16.5" customHeight="1" x14ac:dyDescent="0.3">
      <c r="A1022" s="3"/>
      <c r="B1022" s="137" t="s">
        <v>113</v>
      </c>
      <c r="C1022" s="138" t="s">
        <v>704</v>
      </c>
      <c r="D1022" s="1" t="s">
        <v>531</v>
      </c>
      <c r="E1022" s="139" t="s">
        <v>275</v>
      </c>
      <c r="F1022" s="139" t="s">
        <v>114</v>
      </c>
      <c r="G1022" s="140" t="s">
        <v>707</v>
      </c>
      <c r="H1022" s="140" t="s">
        <v>314</v>
      </c>
      <c r="I1022" s="139" t="s">
        <v>115</v>
      </c>
      <c r="J1022" s="166">
        <v>2545580296</v>
      </c>
      <c r="K1022" s="166">
        <v>2054518200</v>
      </c>
      <c r="L1022" s="166">
        <v>2070564242.4100001</v>
      </c>
      <c r="M1022" s="141">
        <v>2545580296</v>
      </c>
      <c r="N1022" s="142">
        <v>81.34</v>
      </c>
      <c r="O1022" s="83" t="s">
        <v>6</v>
      </c>
      <c r="P1022" s="3"/>
    </row>
    <row r="1023" spans="1:16" ht="16.5" customHeight="1" x14ac:dyDescent="0.3">
      <c r="A1023" s="3"/>
      <c r="B1023" s="137" t="s">
        <v>113</v>
      </c>
      <c r="C1023" s="138" t="s">
        <v>704</v>
      </c>
      <c r="D1023" s="1" t="s">
        <v>531</v>
      </c>
      <c r="E1023" s="139" t="s">
        <v>275</v>
      </c>
      <c r="F1023" s="139" t="s">
        <v>114</v>
      </c>
      <c r="G1023" s="140" t="s">
        <v>708</v>
      </c>
      <c r="H1023" s="140" t="s">
        <v>709</v>
      </c>
      <c r="I1023" s="139" t="s">
        <v>115</v>
      </c>
      <c r="J1023" s="166">
        <v>1691462500</v>
      </c>
      <c r="K1023" s="166">
        <v>1550044725</v>
      </c>
      <c r="L1023" s="166">
        <v>1540846987.47</v>
      </c>
      <c r="M1023" s="141">
        <v>1691462500</v>
      </c>
      <c r="N1023" s="142">
        <v>91.1</v>
      </c>
      <c r="O1023" s="83" t="s">
        <v>6</v>
      </c>
      <c r="P1023" s="3"/>
    </row>
    <row r="1024" spans="1:16" ht="16.5" customHeight="1" x14ac:dyDescent="0.3">
      <c r="A1024" s="3"/>
      <c r="B1024" s="137" t="s">
        <v>113</v>
      </c>
      <c r="C1024" s="138" t="s">
        <v>704</v>
      </c>
      <c r="D1024" s="1" t="s">
        <v>531</v>
      </c>
      <c r="E1024" s="139" t="s">
        <v>275</v>
      </c>
      <c r="F1024" s="139" t="s">
        <v>114</v>
      </c>
      <c r="G1024" s="140" t="s">
        <v>710</v>
      </c>
      <c r="H1024" s="140" t="s">
        <v>373</v>
      </c>
      <c r="I1024" s="139" t="s">
        <v>115</v>
      </c>
      <c r="J1024" s="166">
        <v>1139616440</v>
      </c>
      <c r="K1024" s="166">
        <v>1007569863</v>
      </c>
      <c r="L1024" s="166">
        <v>1007914474.42</v>
      </c>
      <c r="M1024" s="141">
        <v>1139616440</v>
      </c>
      <c r="N1024" s="142">
        <v>88.44</v>
      </c>
      <c r="O1024" s="83" t="s">
        <v>6</v>
      </c>
      <c r="P1024" s="3"/>
    </row>
    <row r="1025" spans="1:16" ht="16.5" customHeight="1" x14ac:dyDescent="0.3">
      <c r="A1025" s="3"/>
      <c r="B1025" s="137" t="s">
        <v>113</v>
      </c>
      <c r="C1025" s="138" t="s">
        <v>704</v>
      </c>
      <c r="D1025" s="1" t="s">
        <v>531</v>
      </c>
      <c r="E1025" s="139" t="s">
        <v>275</v>
      </c>
      <c r="F1025" s="139" t="s">
        <v>114</v>
      </c>
      <c r="G1025" s="140" t="s">
        <v>711</v>
      </c>
      <c r="H1025" s="140" t="s">
        <v>706</v>
      </c>
      <c r="I1025" s="139" t="s">
        <v>115</v>
      </c>
      <c r="J1025" s="166">
        <v>7650872597</v>
      </c>
      <c r="K1025" s="166">
        <v>6572613200</v>
      </c>
      <c r="L1025" s="166">
        <v>6586792046</v>
      </c>
      <c r="M1025" s="141">
        <v>7650872597</v>
      </c>
      <c r="N1025" s="142">
        <v>86.09</v>
      </c>
      <c r="O1025" s="83" t="s">
        <v>6</v>
      </c>
      <c r="P1025" s="3"/>
    </row>
    <row r="1026" spans="1:16" ht="16.5" customHeight="1" x14ac:dyDescent="0.3">
      <c r="A1026" s="3"/>
      <c r="B1026" s="137" t="s">
        <v>113</v>
      </c>
      <c r="C1026" s="138" t="s">
        <v>704</v>
      </c>
      <c r="D1026" s="1" t="s">
        <v>531</v>
      </c>
      <c r="E1026" s="139" t="s">
        <v>275</v>
      </c>
      <c r="F1026" s="139" t="s">
        <v>114</v>
      </c>
      <c r="G1026" s="140" t="s">
        <v>712</v>
      </c>
      <c r="H1026" s="140" t="s">
        <v>316</v>
      </c>
      <c r="I1026" s="139" t="s">
        <v>115</v>
      </c>
      <c r="J1026" s="166">
        <v>599336126</v>
      </c>
      <c r="K1026" s="166">
        <v>504889246</v>
      </c>
      <c r="L1026" s="166">
        <v>505669880.88</v>
      </c>
      <c r="M1026" s="141">
        <v>599336126</v>
      </c>
      <c r="N1026" s="142">
        <v>84.37</v>
      </c>
      <c r="O1026" s="83" t="s">
        <v>6</v>
      </c>
      <c r="P1026" s="3"/>
    </row>
    <row r="1027" spans="1:16" ht="16.5" customHeight="1" x14ac:dyDescent="0.3">
      <c r="A1027" s="3"/>
      <c r="B1027" s="137" t="s">
        <v>113</v>
      </c>
      <c r="C1027" s="138" t="s">
        <v>704</v>
      </c>
      <c r="D1027" s="1" t="s">
        <v>531</v>
      </c>
      <c r="E1027" s="139" t="s">
        <v>275</v>
      </c>
      <c r="F1027" s="139" t="s">
        <v>114</v>
      </c>
      <c r="G1027" s="140" t="s">
        <v>1023</v>
      </c>
      <c r="H1027" s="140" t="s">
        <v>315</v>
      </c>
      <c r="I1027" s="139" t="s">
        <v>115</v>
      </c>
      <c r="J1027" s="166">
        <v>1883054792</v>
      </c>
      <c r="K1027" s="166">
        <v>1540592711</v>
      </c>
      <c r="L1027" s="166">
        <v>1534590834.6800001</v>
      </c>
      <c r="M1027" s="141">
        <v>1883054792</v>
      </c>
      <c r="N1027" s="142">
        <v>81.489999999999995</v>
      </c>
      <c r="O1027" s="83" t="s">
        <v>6</v>
      </c>
      <c r="P1027" s="3"/>
    </row>
    <row r="1028" spans="1:16" ht="16.5" customHeight="1" x14ac:dyDescent="0.3">
      <c r="A1028" s="3"/>
      <c r="B1028" s="137" t="s">
        <v>119</v>
      </c>
      <c r="C1028" s="138" t="s">
        <v>256</v>
      </c>
      <c r="E1028" s="139" t="s">
        <v>275</v>
      </c>
      <c r="F1028" s="139" t="s">
        <v>114</v>
      </c>
      <c r="G1028" s="140" t="s">
        <v>713</v>
      </c>
      <c r="H1028" s="140" t="s">
        <v>195</v>
      </c>
      <c r="I1028" s="139" t="s">
        <v>115</v>
      </c>
      <c r="J1028" s="166">
        <v>58085753</v>
      </c>
      <c r="K1028" s="166">
        <v>44703905</v>
      </c>
      <c r="L1028" s="166">
        <v>45201119.689999998</v>
      </c>
      <c r="M1028" s="141">
        <v>58085753</v>
      </c>
      <c r="N1028" s="142">
        <v>77.819999999999993</v>
      </c>
      <c r="O1028" s="83" t="s">
        <v>6</v>
      </c>
      <c r="P1028" s="3"/>
    </row>
    <row r="1029" spans="1:16" ht="16.5" customHeight="1" x14ac:dyDescent="0.3">
      <c r="A1029" s="3"/>
      <c r="B1029" s="137" t="s">
        <v>119</v>
      </c>
      <c r="C1029" s="138" t="s">
        <v>256</v>
      </c>
      <c r="E1029" s="139" t="s">
        <v>275</v>
      </c>
      <c r="F1029" s="139" t="s">
        <v>114</v>
      </c>
      <c r="G1029" s="140" t="s">
        <v>714</v>
      </c>
      <c r="H1029" s="140" t="s">
        <v>715</v>
      </c>
      <c r="I1029" s="139" t="s">
        <v>115</v>
      </c>
      <c r="J1029" s="166">
        <v>205243561</v>
      </c>
      <c r="K1029" s="166">
        <v>152351280</v>
      </c>
      <c r="L1029" s="166">
        <v>170211741.03999999</v>
      </c>
      <c r="M1029" s="141">
        <v>205243561</v>
      </c>
      <c r="N1029" s="142">
        <v>82.93</v>
      </c>
      <c r="O1029" s="83" t="s">
        <v>6</v>
      </c>
      <c r="P1029" s="3"/>
    </row>
    <row r="1030" spans="1:16" ht="16.5" customHeight="1" x14ac:dyDescent="0.3">
      <c r="A1030" s="3"/>
      <c r="B1030" s="137" t="s">
        <v>224</v>
      </c>
      <c r="C1030" s="138" t="s">
        <v>256</v>
      </c>
      <c r="E1030" s="139" t="s">
        <v>275</v>
      </c>
      <c r="F1030" s="139" t="s">
        <v>114</v>
      </c>
      <c r="G1030" s="140" t="s">
        <v>716</v>
      </c>
      <c r="H1030" s="140" t="s">
        <v>257</v>
      </c>
      <c r="I1030" s="139" t="s">
        <v>115</v>
      </c>
      <c r="J1030" s="166">
        <v>15980000000</v>
      </c>
      <c r="K1030" s="166">
        <v>10000000000</v>
      </c>
      <c r="L1030" s="166">
        <v>10282750725.860001</v>
      </c>
      <c r="M1030" s="141">
        <v>15980000000</v>
      </c>
      <c r="N1030" s="142">
        <v>64.349999999999994</v>
      </c>
      <c r="O1030" s="83" t="s">
        <v>6</v>
      </c>
      <c r="P1030" s="3"/>
    </row>
    <row r="1031" spans="1:16" ht="16.5" customHeight="1" x14ac:dyDescent="0.3">
      <c r="A1031" s="3"/>
      <c r="B1031" s="137" t="s">
        <v>224</v>
      </c>
      <c r="C1031" s="138" t="s">
        <v>256</v>
      </c>
      <c r="E1031" s="139" t="s">
        <v>275</v>
      </c>
      <c r="F1031" s="139" t="s">
        <v>114</v>
      </c>
      <c r="G1031" s="140" t="s">
        <v>717</v>
      </c>
      <c r="H1031" s="140" t="s">
        <v>258</v>
      </c>
      <c r="I1031" s="139" t="s">
        <v>115</v>
      </c>
      <c r="J1031" s="166">
        <v>17176000000</v>
      </c>
      <c r="K1031" s="166">
        <v>10000000000</v>
      </c>
      <c r="L1031" s="166">
        <v>10281874961.49</v>
      </c>
      <c r="M1031" s="141">
        <v>17176000000</v>
      </c>
      <c r="N1031" s="142">
        <v>59.86</v>
      </c>
      <c r="O1031" s="83" t="s">
        <v>6</v>
      </c>
      <c r="P1031" s="3"/>
    </row>
    <row r="1032" spans="1:16" ht="16.5" customHeight="1" x14ac:dyDescent="0.3">
      <c r="A1032" s="3"/>
      <c r="B1032" s="137" t="s">
        <v>224</v>
      </c>
      <c r="C1032" s="138" t="s">
        <v>256</v>
      </c>
      <c r="E1032" s="139" t="s">
        <v>275</v>
      </c>
      <c r="F1032" s="139" t="s">
        <v>114</v>
      </c>
      <c r="G1032" s="140" t="s">
        <v>718</v>
      </c>
      <c r="H1032" s="140" t="s">
        <v>259</v>
      </c>
      <c r="I1032" s="139" t="s">
        <v>115</v>
      </c>
      <c r="J1032" s="166">
        <v>27558000000</v>
      </c>
      <c r="K1032" s="166">
        <v>15000000001</v>
      </c>
      <c r="L1032" s="166">
        <v>15420438249.16</v>
      </c>
      <c r="M1032" s="141">
        <v>27558000000</v>
      </c>
      <c r="N1032" s="142">
        <v>55.96</v>
      </c>
      <c r="O1032" s="83" t="s">
        <v>6</v>
      </c>
      <c r="P1032" s="3"/>
    </row>
    <row r="1033" spans="1:16" ht="16.5" customHeight="1" x14ac:dyDescent="0.3">
      <c r="A1033" s="3"/>
      <c r="B1033" s="137" t="s">
        <v>119</v>
      </c>
      <c r="C1033" s="138" t="s">
        <v>256</v>
      </c>
      <c r="E1033" s="139" t="s">
        <v>275</v>
      </c>
      <c r="F1033" s="139" t="s">
        <v>114</v>
      </c>
      <c r="G1033" s="140" t="s">
        <v>719</v>
      </c>
      <c r="H1033" s="140" t="s">
        <v>260</v>
      </c>
      <c r="I1033" s="139" t="s">
        <v>115</v>
      </c>
      <c r="J1033" s="166">
        <v>61933561</v>
      </c>
      <c r="K1033" s="166">
        <v>48942448</v>
      </c>
      <c r="L1033" s="166">
        <v>50590778.049999997</v>
      </c>
      <c r="M1033" s="141">
        <v>61933561</v>
      </c>
      <c r="N1033" s="142">
        <v>81.69</v>
      </c>
      <c r="O1033" s="83" t="s">
        <v>6</v>
      </c>
      <c r="P1033" s="3"/>
    </row>
    <row r="1034" spans="1:16" ht="16.5" customHeight="1" x14ac:dyDescent="0.3">
      <c r="A1034" s="3"/>
      <c r="B1034" s="137" t="s">
        <v>119</v>
      </c>
      <c r="C1034" s="138" t="s">
        <v>256</v>
      </c>
      <c r="E1034" s="139" t="s">
        <v>275</v>
      </c>
      <c r="F1034" s="139" t="s">
        <v>114</v>
      </c>
      <c r="G1034" s="140" t="s">
        <v>720</v>
      </c>
      <c r="H1034" s="140" t="s">
        <v>241</v>
      </c>
      <c r="I1034" s="139" t="s">
        <v>115</v>
      </c>
      <c r="J1034" s="166">
        <v>48476712</v>
      </c>
      <c r="K1034" s="166">
        <v>41348669</v>
      </c>
      <c r="L1034" s="166">
        <v>39961759.859999999</v>
      </c>
      <c r="M1034" s="141">
        <v>48476712</v>
      </c>
      <c r="N1034" s="142">
        <v>82.43</v>
      </c>
      <c r="O1034" s="83" t="s">
        <v>6</v>
      </c>
      <c r="P1034" s="3"/>
    </row>
    <row r="1035" spans="1:16" ht="16.5" customHeight="1" x14ac:dyDescent="0.3">
      <c r="A1035" s="3"/>
      <c r="B1035" s="137" t="s">
        <v>119</v>
      </c>
      <c r="C1035" s="138" t="s">
        <v>256</v>
      </c>
      <c r="E1035" s="139" t="s">
        <v>275</v>
      </c>
      <c r="F1035" s="139" t="s">
        <v>114</v>
      </c>
      <c r="G1035" s="140" t="s">
        <v>721</v>
      </c>
      <c r="H1035" s="140" t="s">
        <v>245</v>
      </c>
      <c r="I1035" s="139" t="s">
        <v>115</v>
      </c>
      <c r="J1035" s="166">
        <v>133076712</v>
      </c>
      <c r="K1035" s="166">
        <v>101388163</v>
      </c>
      <c r="L1035" s="166">
        <v>102919304.98</v>
      </c>
      <c r="M1035" s="141">
        <v>133076712</v>
      </c>
      <c r="N1035" s="142">
        <v>77.34</v>
      </c>
      <c r="O1035" s="83" t="s">
        <v>6</v>
      </c>
      <c r="P1035" s="3"/>
    </row>
    <row r="1036" spans="1:16" ht="16.5" customHeight="1" x14ac:dyDescent="0.3">
      <c r="A1036" s="3"/>
      <c r="B1036" s="137" t="s">
        <v>119</v>
      </c>
      <c r="C1036" s="138" t="s">
        <v>256</v>
      </c>
      <c r="E1036" s="139" t="s">
        <v>275</v>
      </c>
      <c r="F1036" s="139" t="s">
        <v>114</v>
      </c>
      <c r="G1036" s="140" t="s">
        <v>722</v>
      </c>
      <c r="H1036" s="140" t="s">
        <v>723</v>
      </c>
      <c r="I1036" s="139" t="s">
        <v>115</v>
      </c>
      <c r="J1036" s="166">
        <v>2209828768</v>
      </c>
      <c r="K1036" s="166">
        <v>1527933535</v>
      </c>
      <c r="L1036" s="166">
        <v>1550457471.9000001</v>
      </c>
      <c r="M1036" s="141">
        <v>2209828768</v>
      </c>
      <c r="N1036" s="142">
        <v>70.16</v>
      </c>
      <c r="O1036" s="83" t="s">
        <v>6</v>
      </c>
      <c r="P1036" s="3"/>
    </row>
    <row r="1037" spans="1:16" ht="16.5" customHeight="1" x14ac:dyDescent="0.3">
      <c r="A1037" s="3"/>
      <c r="B1037" s="137" t="s">
        <v>119</v>
      </c>
      <c r="C1037" s="138" t="s">
        <v>256</v>
      </c>
      <c r="E1037" s="139" t="s">
        <v>275</v>
      </c>
      <c r="F1037" s="139" t="s">
        <v>114</v>
      </c>
      <c r="G1037" s="140" t="s">
        <v>724</v>
      </c>
      <c r="H1037" s="140" t="s">
        <v>262</v>
      </c>
      <c r="I1037" s="139" t="s">
        <v>115</v>
      </c>
      <c r="J1037" s="166">
        <v>241106852</v>
      </c>
      <c r="K1037" s="166">
        <v>206507774</v>
      </c>
      <c r="L1037" s="166">
        <v>201837696.16</v>
      </c>
      <c r="M1037" s="141">
        <v>241106852</v>
      </c>
      <c r="N1037" s="142">
        <v>83.71</v>
      </c>
      <c r="O1037" s="83" t="s">
        <v>6</v>
      </c>
      <c r="P1037" s="3"/>
    </row>
    <row r="1038" spans="1:16" ht="16.5" customHeight="1" x14ac:dyDescent="0.3">
      <c r="A1038" s="3"/>
      <c r="B1038" s="137" t="s">
        <v>119</v>
      </c>
      <c r="C1038" s="138" t="s">
        <v>256</v>
      </c>
      <c r="E1038" s="139" t="s">
        <v>275</v>
      </c>
      <c r="F1038" s="139" t="s">
        <v>114</v>
      </c>
      <c r="G1038" s="140" t="s">
        <v>725</v>
      </c>
      <c r="H1038" s="140" t="s">
        <v>262</v>
      </c>
      <c r="I1038" s="139" t="s">
        <v>115</v>
      </c>
      <c r="J1038" s="166">
        <v>241106852</v>
      </c>
      <c r="K1038" s="166">
        <v>206507774</v>
      </c>
      <c r="L1038" s="166">
        <v>201837696.16</v>
      </c>
      <c r="M1038" s="141">
        <v>241106852</v>
      </c>
      <c r="N1038" s="142">
        <v>83.71</v>
      </c>
      <c r="O1038" s="83" t="s">
        <v>6</v>
      </c>
      <c r="P1038" s="3"/>
    </row>
    <row r="1039" spans="1:16" ht="16.5" customHeight="1" x14ac:dyDescent="0.3">
      <c r="A1039" s="3"/>
      <c r="B1039" s="137" t="s">
        <v>119</v>
      </c>
      <c r="C1039" s="138" t="s">
        <v>256</v>
      </c>
      <c r="E1039" s="139" t="s">
        <v>275</v>
      </c>
      <c r="F1039" s="139" t="s">
        <v>114</v>
      </c>
      <c r="G1039" s="140" t="s">
        <v>726</v>
      </c>
      <c r="H1039" s="140" t="s">
        <v>262</v>
      </c>
      <c r="I1039" s="139" t="s">
        <v>115</v>
      </c>
      <c r="J1039" s="166">
        <v>241106852</v>
      </c>
      <c r="K1039" s="166">
        <v>206507774</v>
      </c>
      <c r="L1039" s="166">
        <v>201837696.16</v>
      </c>
      <c r="M1039" s="141">
        <v>241106852</v>
      </c>
      <c r="N1039" s="142">
        <v>83.71</v>
      </c>
      <c r="O1039" s="83" t="s">
        <v>6</v>
      </c>
      <c r="P1039" s="3"/>
    </row>
    <row r="1040" spans="1:16" ht="16.5" customHeight="1" x14ac:dyDescent="0.3">
      <c r="A1040" s="3"/>
      <c r="B1040" s="137" t="s">
        <v>119</v>
      </c>
      <c r="C1040" s="138" t="s">
        <v>256</v>
      </c>
      <c r="E1040" s="139" t="s">
        <v>275</v>
      </c>
      <c r="F1040" s="139" t="s">
        <v>114</v>
      </c>
      <c r="G1040" s="140" t="s">
        <v>727</v>
      </c>
      <c r="H1040" s="140" t="s">
        <v>263</v>
      </c>
      <c r="I1040" s="139" t="s">
        <v>115</v>
      </c>
      <c r="J1040" s="166">
        <v>440589042</v>
      </c>
      <c r="K1040" s="166">
        <v>310417867</v>
      </c>
      <c r="L1040" s="166">
        <v>313872006.56</v>
      </c>
      <c r="M1040" s="141">
        <v>440589042</v>
      </c>
      <c r="N1040" s="142">
        <v>71.239999999999995</v>
      </c>
      <c r="O1040" s="83" t="s">
        <v>6</v>
      </c>
      <c r="P1040" s="3"/>
    </row>
    <row r="1041" spans="1:16" ht="16.5" customHeight="1" x14ac:dyDescent="0.3">
      <c r="A1041" s="3"/>
      <c r="B1041" s="137" t="s">
        <v>119</v>
      </c>
      <c r="C1041" s="138" t="s">
        <v>256</v>
      </c>
      <c r="E1041" s="139" t="s">
        <v>275</v>
      </c>
      <c r="F1041" s="139" t="s">
        <v>114</v>
      </c>
      <c r="G1041" s="140" t="s">
        <v>728</v>
      </c>
      <c r="H1041" s="140" t="s">
        <v>264</v>
      </c>
      <c r="I1041" s="139" t="s">
        <v>115</v>
      </c>
      <c r="J1041" s="166">
        <v>299150684</v>
      </c>
      <c r="K1041" s="166">
        <v>211684224</v>
      </c>
      <c r="L1041" s="166">
        <v>208571150.06</v>
      </c>
      <c r="M1041" s="141">
        <v>299150684</v>
      </c>
      <c r="N1041" s="142">
        <v>69.72</v>
      </c>
      <c r="O1041" s="83" t="s">
        <v>6</v>
      </c>
      <c r="P1041" s="3"/>
    </row>
    <row r="1042" spans="1:16" ht="16.5" customHeight="1" x14ac:dyDescent="0.3">
      <c r="A1042" s="3"/>
      <c r="B1042" s="137" t="s">
        <v>119</v>
      </c>
      <c r="C1042" s="138" t="s">
        <v>256</v>
      </c>
      <c r="E1042" s="139" t="s">
        <v>275</v>
      </c>
      <c r="F1042" s="139" t="s">
        <v>114</v>
      </c>
      <c r="G1042" s="140" t="s">
        <v>729</v>
      </c>
      <c r="H1042" s="140" t="s">
        <v>264</v>
      </c>
      <c r="I1042" s="139" t="s">
        <v>115</v>
      </c>
      <c r="J1042" s="166">
        <v>299150684</v>
      </c>
      <c r="K1042" s="166">
        <v>211684224</v>
      </c>
      <c r="L1042" s="166">
        <v>208571150.06</v>
      </c>
      <c r="M1042" s="141">
        <v>299150684</v>
      </c>
      <c r="N1042" s="142">
        <v>69.72</v>
      </c>
      <c r="O1042" s="83" t="s">
        <v>6</v>
      </c>
      <c r="P1042" s="3"/>
    </row>
    <row r="1043" spans="1:16" ht="16.5" customHeight="1" x14ac:dyDescent="0.3">
      <c r="A1043" s="3"/>
      <c r="B1043" s="137" t="s">
        <v>224</v>
      </c>
      <c r="C1043" s="138" t="s">
        <v>256</v>
      </c>
      <c r="E1043" s="139" t="s">
        <v>275</v>
      </c>
      <c r="F1043" s="139" t="s">
        <v>114</v>
      </c>
      <c r="G1043" s="140" t="s">
        <v>730</v>
      </c>
      <c r="H1043" s="140" t="s">
        <v>265</v>
      </c>
      <c r="I1043" s="139" t="s">
        <v>115</v>
      </c>
      <c r="J1043" s="166">
        <v>19715788821</v>
      </c>
      <c r="K1043" s="166">
        <v>10456479555</v>
      </c>
      <c r="L1043" s="166">
        <v>10742181978.58</v>
      </c>
      <c r="M1043" s="141">
        <v>19715788821</v>
      </c>
      <c r="N1043" s="142">
        <v>54.49</v>
      </c>
      <c r="O1043" s="83" t="s">
        <v>6</v>
      </c>
      <c r="P1043" s="3"/>
    </row>
    <row r="1044" spans="1:16" ht="16.5" customHeight="1" x14ac:dyDescent="0.3">
      <c r="A1044" s="3"/>
      <c r="B1044" s="137" t="s">
        <v>119</v>
      </c>
      <c r="C1044" s="138" t="s">
        <v>256</v>
      </c>
      <c r="E1044" s="139" t="s">
        <v>275</v>
      </c>
      <c r="F1044" s="139" t="s">
        <v>114</v>
      </c>
      <c r="G1044" s="140" t="s">
        <v>731</v>
      </c>
      <c r="H1044" s="140" t="s">
        <v>266</v>
      </c>
      <c r="I1044" s="139" t="s">
        <v>115</v>
      </c>
      <c r="J1044" s="166">
        <v>290136986</v>
      </c>
      <c r="K1044" s="166">
        <v>200019681</v>
      </c>
      <c r="L1044" s="166">
        <v>203292370.63999999</v>
      </c>
      <c r="M1044" s="141">
        <v>290136986</v>
      </c>
      <c r="N1044" s="142">
        <v>70.069999999999993</v>
      </c>
      <c r="O1044" s="83" t="s">
        <v>6</v>
      </c>
      <c r="P1044" s="3"/>
    </row>
    <row r="1045" spans="1:16" ht="16.5" customHeight="1" x14ac:dyDescent="0.3">
      <c r="A1045" s="3"/>
      <c r="B1045" s="137" t="s">
        <v>119</v>
      </c>
      <c r="C1045" s="138" t="s">
        <v>256</v>
      </c>
      <c r="E1045" s="139" t="s">
        <v>275</v>
      </c>
      <c r="F1045" s="139" t="s">
        <v>114</v>
      </c>
      <c r="G1045" s="140" t="s">
        <v>732</v>
      </c>
      <c r="H1045" s="140" t="s">
        <v>244</v>
      </c>
      <c r="I1045" s="139" t="s">
        <v>115</v>
      </c>
      <c r="J1045" s="166">
        <v>138057534</v>
      </c>
      <c r="K1045" s="166">
        <v>110218442</v>
      </c>
      <c r="L1045" s="166">
        <v>112021715.87</v>
      </c>
      <c r="M1045" s="141">
        <v>138057534</v>
      </c>
      <c r="N1045" s="142">
        <v>81.14</v>
      </c>
      <c r="O1045" s="83" t="s">
        <v>6</v>
      </c>
      <c r="P1045" s="3"/>
    </row>
    <row r="1046" spans="1:16" ht="16.5" customHeight="1" x14ac:dyDescent="0.3">
      <c r="A1046" s="3"/>
      <c r="B1046" s="137" t="s">
        <v>119</v>
      </c>
      <c r="C1046" s="138" t="s">
        <v>256</v>
      </c>
      <c r="E1046" s="139" t="s">
        <v>275</v>
      </c>
      <c r="F1046" s="139" t="s">
        <v>114</v>
      </c>
      <c r="G1046" s="140" t="s">
        <v>733</v>
      </c>
      <c r="H1046" s="140" t="s">
        <v>244</v>
      </c>
      <c r="I1046" s="139" t="s">
        <v>115</v>
      </c>
      <c r="J1046" s="166">
        <v>138057534</v>
      </c>
      <c r="K1046" s="166">
        <v>110218442</v>
      </c>
      <c r="L1046" s="166">
        <v>112021715.87</v>
      </c>
      <c r="M1046" s="141">
        <v>138057534</v>
      </c>
      <c r="N1046" s="142">
        <v>81.14</v>
      </c>
      <c r="O1046" s="83" t="s">
        <v>6</v>
      </c>
      <c r="P1046" s="3"/>
    </row>
    <row r="1047" spans="1:16" ht="16.5" customHeight="1" x14ac:dyDescent="0.3">
      <c r="A1047" s="3"/>
      <c r="B1047" s="137" t="s">
        <v>119</v>
      </c>
      <c r="C1047" s="138" t="s">
        <v>256</v>
      </c>
      <c r="E1047" s="139" t="s">
        <v>275</v>
      </c>
      <c r="F1047" s="139" t="s">
        <v>114</v>
      </c>
      <c r="G1047" s="140" t="s">
        <v>734</v>
      </c>
      <c r="H1047" s="140" t="s">
        <v>611</v>
      </c>
      <c r="I1047" s="139" t="s">
        <v>115</v>
      </c>
      <c r="J1047" s="166">
        <v>114341095</v>
      </c>
      <c r="K1047" s="166">
        <v>100669887</v>
      </c>
      <c r="L1047" s="166">
        <v>102181990.95999999</v>
      </c>
      <c r="M1047" s="141">
        <v>114341095</v>
      </c>
      <c r="N1047" s="142">
        <v>89.37</v>
      </c>
      <c r="O1047" s="83" t="s">
        <v>6</v>
      </c>
      <c r="P1047" s="3"/>
    </row>
    <row r="1048" spans="1:16" ht="16.5" customHeight="1" x14ac:dyDescent="0.3">
      <c r="A1048" s="3"/>
      <c r="B1048" s="137" t="s">
        <v>119</v>
      </c>
      <c r="C1048" s="138" t="s">
        <v>256</v>
      </c>
      <c r="E1048" s="139" t="s">
        <v>275</v>
      </c>
      <c r="F1048" s="139" t="s">
        <v>114</v>
      </c>
      <c r="G1048" s="140" t="s">
        <v>735</v>
      </c>
      <c r="H1048" s="140" t="s">
        <v>267</v>
      </c>
      <c r="I1048" s="139" t="s">
        <v>115</v>
      </c>
      <c r="J1048" s="166">
        <v>116657534</v>
      </c>
      <c r="K1048" s="166">
        <v>100722404</v>
      </c>
      <c r="L1048" s="166">
        <v>102287396.11</v>
      </c>
      <c r="M1048" s="141">
        <v>116657534</v>
      </c>
      <c r="N1048" s="142">
        <v>87.68</v>
      </c>
      <c r="O1048" s="83" t="s">
        <v>6</v>
      </c>
      <c r="P1048" s="3"/>
    </row>
    <row r="1049" spans="1:16" ht="16.5" customHeight="1" x14ac:dyDescent="0.3">
      <c r="A1049" s="3"/>
      <c r="B1049" s="137" t="s">
        <v>119</v>
      </c>
      <c r="C1049" s="138" t="s">
        <v>256</v>
      </c>
      <c r="E1049" s="139" t="s">
        <v>275</v>
      </c>
      <c r="F1049" s="139" t="s">
        <v>114</v>
      </c>
      <c r="G1049" s="140" t="s">
        <v>736</v>
      </c>
      <c r="H1049" s="140" t="s">
        <v>268</v>
      </c>
      <c r="I1049" s="139" t="s">
        <v>115</v>
      </c>
      <c r="J1049" s="166">
        <v>312739726</v>
      </c>
      <c r="K1049" s="166">
        <v>250612049</v>
      </c>
      <c r="L1049" s="166">
        <v>250473915.28999999</v>
      </c>
      <c r="M1049" s="141">
        <v>312739726</v>
      </c>
      <c r="N1049" s="142">
        <v>80.09</v>
      </c>
      <c r="O1049" s="83" t="s">
        <v>6</v>
      </c>
      <c r="P1049" s="3"/>
    </row>
    <row r="1050" spans="1:16" ht="16.5" customHeight="1" x14ac:dyDescent="0.3">
      <c r="A1050" s="3"/>
      <c r="B1050" s="137" t="s">
        <v>119</v>
      </c>
      <c r="C1050" s="138" t="s">
        <v>256</v>
      </c>
      <c r="E1050" s="139" t="s">
        <v>275</v>
      </c>
      <c r="F1050" s="139" t="s">
        <v>114</v>
      </c>
      <c r="G1050" s="140" t="s">
        <v>737</v>
      </c>
      <c r="H1050" s="140" t="s">
        <v>261</v>
      </c>
      <c r="I1050" s="139" t="s">
        <v>115</v>
      </c>
      <c r="J1050" s="166">
        <v>175804109</v>
      </c>
      <c r="K1050" s="166">
        <v>149998279</v>
      </c>
      <c r="L1050" s="166">
        <v>150757338.27000001</v>
      </c>
      <c r="M1050" s="141">
        <v>175804109</v>
      </c>
      <c r="N1050" s="142">
        <v>85.75</v>
      </c>
      <c r="O1050" s="83" t="s">
        <v>6</v>
      </c>
      <c r="P1050" s="3"/>
    </row>
    <row r="1051" spans="1:16" ht="16.5" customHeight="1" x14ac:dyDescent="0.3">
      <c r="A1051" s="3"/>
      <c r="B1051" s="137" t="s">
        <v>119</v>
      </c>
      <c r="C1051" s="138" t="s">
        <v>256</v>
      </c>
      <c r="E1051" s="139" t="s">
        <v>275</v>
      </c>
      <c r="F1051" s="139" t="s">
        <v>114</v>
      </c>
      <c r="G1051" s="140" t="s">
        <v>738</v>
      </c>
      <c r="H1051" s="140" t="s">
        <v>739</v>
      </c>
      <c r="I1051" s="139" t="s">
        <v>115</v>
      </c>
      <c r="J1051" s="166">
        <v>229684932</v>
      </c>
      <c r="K1051" s="166">
        <v>202222049</v>
      </c>
      <c r="L1051" s="166">
        <v>203176377.16999999</v>
      </c>
      <c r="M1051" s="141">
        <v>229684932</v>
      </c>
      <c r="N1051" s="142">
        <v>88.46</v>
      </c>
      <c r="O1051" s="83" t="s">
        <v>6</v>
      </c>
      <c r="P1051" s="3"/>
    </row>
    <row r="1052" spans="1:16" ht="16.5" customHeight="1" x14ac:dyDescent="0.3">
      <c r="A1052" s="3"/>
      <c r="B1052" s="137" t="s">
        <v>224</v>
      </c>
      <c r="C1052" s="138" t="s">
        <v>256</v>
      </c>
      <c r="E1052" s="139" t="s">
        <v>275</v>
      </c>
      <c r="F1052" s="139" t="s">
        <v>114</v>
      </c>
      <c r="G1052" s="140" t="s">
        <v>740</v>
      </c>
      <c r="H1052" s="140" t="s">
        <v>265</v>
      </c>
      <c r="I1052" s="139" t="s">
        <v>115</v>
      </c>
      <c r="J1052" s="166">
        <v>8629113644</v>
      </c>
      <c r="K1052" s="166">
        <v>4550000000</v>
      </c>
      <c r="L1052" s="166">
        <v>4483971810.8000002</v>
      </c>
      <c r="M1052" s="141">
        <v>8629113644</v>
      </c>
      <c r="N1052" s="142">
        <v>51.96</v>
      </c>
      <c r="O1052" s="83" t="s">
        <v>6</v>
      </c>
      <c r="P1052" s="3"/>
    </row>
    <row r="1053" spans="1:16" ht="16.5" customHeight="1" x14ac:dyDescent="0.3">
      <c r="A1053" s="3"/>
      <c r="B1053" s="137" t="s">
        <v>119</v>
      </c>
      <c r="C1053" s="138" t="s">
        <v>256</v>
      </c>
      <c r="E1053" s="139" t="s">
        <v>275</v>
      </c>
      <c r="F1053" s="139" t="s">
        <v>114</v>
      </c>
      <c r="G1053" s="140" t="s">
        <v>741</v>
      </c>
      <c r="H1053" s="140" t="s">
        <v>269</v>
      </c>
      <c r="I1053" s="139" t="s">
        <v>115</v>
      </c>
      <c r="J1053" s="166">
        <v>120136987</v>
      </c>
      <c r="K1053" s="166">
        <v>100622633</v>
      </c>
      <c r="L1053" s="166">
        <v>101084476.45</v>
      </c>
      <c r="M1053" s="141">
        <v>120136987</v>
      </c>
      <c r="N1053" s="142">
        <v>84.14</v>
      </c>
      <c r="O1053" s="83" t="s">
        <v>6</v>
      </c>
      <c r="P1053" s="3"/>
    </row>
    <row r="1054" spans="1:16" ht="16.5" customHeight="1" x14ac:dyDescent="0.3">
      <c r="A1054" s="3"/>
      <c r="B1054" s="137" t="s">
        <v>119</v>
      </c>
      <c r="C1054" s="138" t="s">
        <v>256</v>
      </c>
      <c r="E1054" s="139" t="s">
        <v>275</v>
      </c>
      <c r="F1054" s="139" t="s">
        <v>114</v>
      </c>
      <c r="G1054" s="140" t="s">
        <v>742</v>
      </c>
      <c r="H1054" s="140" t="s">
        <v>165</v>
      </c>
      <c r="I1054" s="139" t="s">
        <v>115</v>
      </c>
      <c r="J1054" s="166">
        <v>193830136</v>
      </c>
      <c r="K1054" s="166">
        <v>163070124</v>
      </c>
      <c r="L1054" s="166">
        <v>163716560.72999999</v>
      </c>
      <c r="M1054" s="141">
        <v>193830136</v>
      </c>
      <c r="N1054" s="142">
        <v>84.46</v>
      </c>
      <c r="O1054" s="83" t="s">
        <v>6</v>
      </c>
      <c r="P1054" s="3"/>
    </row>
    <row r="1055" spans="1:16" ht="16.5" customHeight="1" x14ac:dyDescent="0.3">
      <c r="A1055" s="3"/>
      <c r="B1055" s="137" t="s">
        <v>120</v>
      </c>
      <c r="C1055" s="138" t="s">
        <v>256</v>
      </c>
      <c r="E1055" s="139" t="s">
        <v>275</v>
      </c>
      <c r="F1055" s="139" t="s">
        <v>114</v>
      </c>
      <c r="G1055" s="140" t="s">
        <v>743</v>
      </c>
      <c r="H1055" s="140" t="s">
        <v>162</v>
      </c>
      <c r="I1055" s="139" t="s">
        <v>115</v>
      </c>
      <c r="J1055" s="166">
        <v>709999999</v>
      </c>
      <c r="K1055" s="166">
        <v>509780824</v>
      </c>
      <c r="L1055" s="166">
        <v>506455897.94999999</v>
      </c>
      <c r="M1055" s="141">
        <v>709999999</v>
      </c>
      <c r="N1055" s="142">
        <v>71.33</v>
      </c>
      <c r="O1055" s="83" t="s">
        <v>6</v>
      </c>
      <c r="P1055" s="3"/>
    </row>
    <row r="1056" spans="1:16" ht="16.5" customHeight="1" x14ac:dyDescent="0.3">
      <c r="A1056" s="3"/>
      <c r="B1056" s="137" t="s">
        <v>120</v>
      </c>
      <c r="C1056" s="138" t="s">
        <v>256</v>
      </c>
      <c r="E1056" s="139" t="s">
        <v>275</v>
      </c>
      <c r="F1056" s="139" t="s">
        <v>114</v>
      </c>
      <c r="G1056" s="140" t="s">
        <v>744</v>
      </c>
      <c r="H1056" s="140" t="s">
        <v>162</v>
      </c>
      <c r="I1056" s="139" t="s">
        <v>115</v>
      </c>
      <c r="J1056" s="166">
        <v>709999999</v>
      </c>
      <c r="K1056" s="166">
        <v>509780824</v>
      </c>
      <c r="L1056" s="166">
        <v>506455897.94999999</v>
      </c>
      <c r="M1056" s="141">
        <v>709999999</v>
      </c>
      <c r="N1056" s="142">
        <v>71.33</v>
      </c>
      <c r="O1056" s="83" t="s">
        <v>6</v>
      </c>
      <c r="P1056" s="3"/>
    </row>
    <row r="1057" spans="1:16" ht="16.5" customHeight="1" x14ac:dyDescent="0.3">
      <c r="A1057" s="3"/>
      <c r="B1057" s="137" t="s">
        <v>119</v>
      </c>
      <c r="C1057" s="138" t="s">
        <v>256</v>
      </c>
      <c r="E1057" s="139" t="s">
        <v>275</v>
      </c>
      <c r="F1057" s="139" t="s">
        <v>114</v>
      </c>
      <c r="G1057" s="140" t="s">
        <v>745</v>
      </c>
      <c r="H1057" s="140" t="s">
        <v>460</v>
      </c>
      <c r="I1057" s="139" t="s">
        <v>115</v>
      </c>
      <c r="J1057" s="166">
        <v>91380138</v>
      </c>
      <c r="K1057" s="166">
        <v>83678940</v>
      </c>
      <c r="L1057" s="166">
        <v>83743735.769999996</v>
      </c>
      <c r="M1057" s="141">
        <v>91380138</v>
      </c>
      <c r="N1057" s="142">
        <v>91.64</v>
      </c>
      <c r="O1057" s="83" t="s">
        <v>6</v>
      </c>
      <c r="P1057" s="3"/>
    </row>
    <row r="1058" spans="1:16" ht="16.5" customHeight="1" x14ac:dyDescent="0.3">
      <c r="A1058" s="3"/>
      <c r="B1058" s="137" t="s">
        <v>119</v>
      </c>
      <c r="C1058" s="138" t="s">
        <v>256</v>
      </c>
      <c r="E1058" s="139" t="s">
        <v>275</v>
      </c>
      <c r="F1058" s="139" t="s">
        <v>114</v>
      </c>
      <c r="G1058" s="140" t="s">
        <v>746</v>
      </c>
      <c r="H1058" s="140" t="s">
        <v>271</v>
      </c>
      <c r="I1058" s="139" t="s">
        <v>115</v>
      </c>
      <c r="J1058" s="166">
        <v>184256438</v>
      </c>
      <c r="K1058" s="166">
        <v>159291439</v>
      </c>
      <c r="L1058" s="166">
        <v>159324039.41999999</v>
      </c>
      <c r="M1058" s="141">
        <v>184256438</v>
      </c>
      <c r="N1058" s="142">
        <v>86.47</v>
      </c>
      <c r="O1058" s="83" t="s">
        <v>6</v>
      </c>
      <c r="P1058" s="3"/>
    </row>
    <row r="1059" spans="1:16" ht="16.5" customHeight="1" x14ac:dyDescent="0.3">
      <c r="A1059" s="3"/>
      <c r="B1059" s="137" t="s">
        <v>119</v>
      </c>
      <c r="C1059" s="138" t="s">
        <v>256</v>
      </c>
      <c r="E1059" s="139" t="s">
        <v>275</v>
      </c>
      <c r="F1059" s="139" t="s">
        <v>114</v>
      </c>
      <c r="G1059" s="140" t="s">
        <v>747</v>
      </c>
      <c r="H1059" s="140" t="s">
        <v>194</v>
      </c>
      <c r="I1059" s="139" t="s">
        <v>115</v>
      </c>
      <c r="J1059" s="166">
        <v>194455891</v>
      </c>
      <c r="K1059" s="166">
        <v>167461430</v>
      </c>
      <c r="L1059" s="166">
        <v>178012900.05000001</v>
      </c>
      <c r="M1059" s="141">
        <v>194455891</v>
      </c>
      <c r="N1059" s="142">
        <v>91.54</v>
      </c>
      <c r="O1059" s="83" t="s">
        <v>6</v>
      </c>
      <c r="P1059" s="3"/>
    </row>
    <row r="1060" spans="1:16" ht="16.5" customHeight="1" x14ac:dyDescent="0.3">
      <c r="A1060" s="3"/>
      <c r="B1060" s="137" t="s">
        <v>119</v>
      </c>
      <c r="C1060" s="138" t="s">
        <v>256</v>
      </c>
      <c r="E1060" s="139" t="s">
        <v>275</v>
      </c>
      <c r="F1060" s="139" t="s">
        <v>114</v>
      </c>
      <c r="G1060" s="140" t="s">
        <v>748</v>
      </c>
      <c r="H1060" s="140" t="s">
        <v>690</v>
      </c>
      <c r="I1060" s="139" t="s">
        <v>115</v>
      </c>
      <c r="J1060" s="166">
        <v>163906850</v>
      </c>
      <c r="K1060" s="166">
        <v>152763487</v>
      </c>
      <c r="L1060" s="166">
        <v>150249866.91</v>
      </c>
      <c r="M1060" s="141">
        <v>163906850</v>
      </c>
      <c r="N1060" s="142">
        <v>91.67</v>
      </c>
      <c r="O1060" s="83" t="s">
        <v>6</v>
      </c>
      <c r="P1060" s="3"/>
    </row>
    <row r="1061" spans="1:16" ht="16.5" customHeight="1" x14ac:dyDescent="0.3">
      <c r="A1061" s="3"/>
      <c r="B1061" s="137" t="s">
        <v>119</v>
      </c>
      <c r="C1061" s="138" t="s">
        <v>256</v>
      </c>
      <c r="E1061" s="139" t="s">
        <v>275</v>
      </c>
      <c r="F1061" s="139" t="s">
        <v>114</v>
      </c>
      <c r="G1061" s="140" t="s">
        <v>749</v>
      </c>
      <c r="H1061" s="140" t="s">
        <v>273</v>
      </c>
      <c r="I1061" s="139" t="s">
        <v>115</v>
      </c>
      <c r="J1061" s="166">
        <v>286277398</v>
      </c>
      <c r="K1061" s="166">
        <v>249520133</v>
      </c>
      <c r="L1061" s="166">
        <v>251412677.11000001</v>
      </c>
      <c r="M1061" s="141">
        <v>286277398</v>
      </c>
      <c r="N1061" s="142">
        <v>87.82</v>
      </c>
      <c r="O1061" s="83" t="s">
        <v>6</v>
      </c>
      <c r="P1061" s="3"/>
    </row>
    <row r="1062" spans="1:16" ht="16.5" customHeight="1" x14ac:dyDescent="0.3">
      <c r="A1062" s="3"/>
      <c r="B1062" s="137" t="s">
        <v>119</v>
      </c>
      <c r="C1062" s="138" t="s">
        <v>256</v>
      </c>
      <c r="E1062" s="139" t="s">
        <v>275</v>
      </c>
      <c r="F1062" s="139" t="s">
        <v>114</v>
      </c>
      <c r="G1062" s="140" t="s">
        <v>750</v>
      </c>
      <c r="H1062" s="140" t="s">
        <v>274</v>
      </c>
      <c r="I1062" s="139" t="s">
        <v>115</v>
      </c>
      <c r="J1062" s="166">
        <v>182247944</v>
      </c>
      <c r="K1062" s="166">
        <v>150926650</v>
      </c>
      <c r="L1062" s="166">
        <v>151353965.58000001</v>
      </c>
      <c r="M1062" s="141">
        <v>182247944</v>
      </c>
      <c r="N1062" s="142">
        <v>83.05</v>
      </c>
      <c r="O1062" s="83" t="s">
        <v>6</v>
      </c>
      <c r="P1062" s="3"/>
    </row>
    <row r="1063" spans="1:16" ht="16.5" customHeight="1" x14ac:dyDescent="0.3">
      <c r="A1063" s="3"/>
      <c r="B1063" s="137" t="s">
        <v>119</v>
      </c>
      <c r="C1063" s="138" t="s">
        <v>256</v>
      </c>
      <c r="E1063" s="139" t="s">
        <v>275</v>
      </c>
      <c r="F1063" s="139" t="s">
        <v>114</v>
      </c>
      <c r="G1063" s="140" t="s">
        <v>751</v>
      </c>
      <c r="H1063" s="140" t="s">
        <v>739</v>
      </c>
      <c r="I1063" s="139" t="s">
        <v>115</v>
      </c>
      <c r="J1063" s="166">
        <v>219861918</v>
      </c>
      <c r="K1063" s="166">
        <v>203381558</v>
      </c>
      <c r="L1063" s="166">
        <v>203591198.00999999</v>
      </c>
      <c r="M1063" s="141">
        <v>219861918</v>
      </c>
      <c r="N1063" s="142">
        <v>92.6</v>
      </c>
      <c r="O1063" s="83" t="s">
        <v>6</v>
      </c>
      <c r="P1063" s="3"/>
    </row>
    <row r="1064" spans="1:16" ht="16.5" customHeight="1" x14ac:dyDescent="0.3">
      <c r="A1064" s="3"/>
      <c r="B1064" s="137" t="s">
        <v>119</v>
      </c>
      <c r="C1064" s="138" t="s">
        <v>256</v>
      </c>
      <c r="E1064" s="139" t="s">
        <v>275</v>
      </c>
      <c r="F1064" s="139" t="s">
        <v>114</v>
      </c>
      <c r="G1064" s="140" t="s">
        <v>752</v>
      </c>
      <c r="H1064" s="140" t="s">
        <v>272</v>
      </c>
      <c r="I1064" s="139" t="s">
        <v>115</v>
      </c>
      <c r="J1064" s="166">
        <v>180550685</v>
      </c>
      <c r="K1064" s="166">
        <v>151986504</v>
      </c>
      <c r="L1064" s="166">
        <v>150737072.74000001</v>
      </c>
      <c r="M1064" s="141">
        <v>180550685</v>
      </c>
      <c r="N1064" s="142">
        <v>83.49</v>
      </c>
      <c r="O1064" s="83" t="s">
        <v>6</v>
      </c>
      <c r="P1064" s="3"/>
    </row>
    <row r="1065" spans="1:16" ht="16.5" customHeight="1" x14ac:dyDescent="0.3">
      <c r="A1065" s="3"/>
      <c r="B1065" s="137" t="s">
        <v>119</v>
      </c>
      <c r="C1065" s="138" t="s">
        <v>256</v>
      </c>
      <c r="E1065" s="139" t="s">
        <v>275</v>
      </c>
      <c r="F1065" s="139" t="s">
        <v>114</v>
      </c>
      <c r="G1065" s="140" t="s">
        <v>753</v>
      </c>
      <c r="H1065" s="140" t="s">
        <v>292</v>
      </c>
      <c r="I1065" s="139" t="s">
        <v>115</v>
      </c>
      <c r="J1065" s="166">
        <v>55372945</v>
      </c>
      <c r="K1065" s="166">
        <v>50330565</v>
      </c>
      <c r="L1065" s="166">
        <v>51803361.009999998</v>
      </c>
      <c r="M1065" s="141">
        <v>55372945</v>
      </c>
      <c r="N1065" s="142">
        <v>93.55</v>
      </c>
      <c r="O1065" s="83" t="s">
        <v>6</v>
      </c>
      <c r="P1065" s="3"/>
    </row>
    <row r="1066" spans="1:16" ht="16.5" customHeight="1" x14ac:dyDescent="0.3">
      <c r="A1066" s="3"/>
      <c r="B1066" s="137" t="s">
        <v>119</v>
      </c>
      <c r="C1066" s="138" t="s">
        <v>256</v>
      </c>
      <c r="E1066" s="139" t="s">
        <v>275</v>
      </c>
      <c r="F1066" s="139" t="s">
        <v>114</v>
      </c>
      <c r="G1066" s="140" t="s">
        <v>872</v>
      </c>
      <c r="H1066" s="140" t="s">
        <v>154</v>
      </c>
      <c r="I1066" s="139" t="s">
        <v>115</v>
      </c>
      <c r="J1066" s="166">
        <v>362309588</v>
      </c>
      <c r="K1066" s="166">
        <v>297637689</v>
      </c>
      <c r="L1066" s="166">
        <v>298221106.00999999</v>
      </c>
      <c r="M1066" s="141">
        <v>362309588</v>
      </c>
      <c r="N1066" s="142">
        <v>82.31</v>
      </c>
      <c r="O1066" s="83" t="s">
        <v>6</v>
      </c>
      <c r="P1066" s="3"/>
    </row>
    <row r="1067" spans="1:16" ht="16.5" customHeight="1" x14ac:dyDescent="0.3">
      <c r="A1067" s="3"/>
      <c r="B1067" s="137" t="s">
        <v>119</v>
      </c>
      <c r="C1067" s="138" t="s">
        <v>256</v>
      </c>
      <c r="E1067" s="139" t="s">
        <v>275</v>
      </c>
      <c r="F1067" s="139" t="s">
        <v>114</v>
      </c>
      <c r="G1067" s="140" t="s">
        <v>873</v>
      </c>
      <c r="H1067" s="140" t="s">
        <v>927</v>
      </c>
      <c r="I1067" s="139" t="s">
        <v>115</v>
      </c>
      <c r="J1067" s="166">
        <v>53969863</v>
      </c>
      <c r="K1067" s="166">
        <v>49498609</v>
      </c>
      <c r="L1067" s="166">
        <v>49640586.119999997</v>
      </c>
      <c r="M1067" s="141">
        <v>53969863</v>
      </c>
      <c r="N1067" s="142">
        <v>91.98</v>
      </c>
      <c r="O1067" s="83" t="s">
        <v>6</v>
      </c>
      <c r="P1067" s="3"/>
    </row>
    <row r="1068" spans="1:16" ht="16.5" customHeight="1" x14ac:dyDescent="0.3">
      <c r="A1068" s="3"/>
      <c r="B1068" s="137" t="s">
        <v>119</v>
      </c>
      <c r="C1068" s="138" t="s">
        <v>256</v>
      </c>
      <c r="E1068" s="139" t="s">
        <v>275</v>
      </c>
      <c r="F1068" s="139" t="s">
        <v>114</v>
      </c>
      <c r="G1068" s="140" t="s">
        <v>1024</v>
      </c>
      <c r="H1068" s="140" t="s">
        <v>682</v>
      </c>
      <c r="I1068" s="139" t="s">
        <v>115</v>
      </c>
      <c r="J1068" s="166">
        <v>141524385</v>
      </c>
      <c r="K1068" s="166">
        <v>134709737</v>
      </c>
      <c r="L1068" s="166">
        <v>135074760.55000001</v>
      </c>
      <c r="M1068" s="141">
        <v>141524385</v>
      </c>
      <c r="N1068" s="142">
        <v>95.44</v>
      </c>
      <c r="O1068" s="83" t="s">
        <v>6</v>
      </c>
      <c r="P1068" s="3"/>
    </row>
    <row r="1069" spans="1:16" ht="16.5" customHeight="1" x14ac:dyDescent="0.3">
      <c r="A1069" s="3"/>
      <c r="B1069" s="137" t="s">
        <v>119</v>
      </c>
      <c r="C1069" s="138" t="s">
        <v>256</v>
      </c>
      <c r="E1069" s="139" t="s">
        <v>275</v>
      </c>
      <c r="F1069" s="139" t="s">
        <v>114</v>
      </c>
      <c r="G1069" s="140" t="s">
        <v>874</v>
      </c>
      <c r="H1069" s="140" t="s">
        <v>928</v>
      </c>
      <c r="I1069" s="139" t="s">
        <v>115</v>
      </c>
      <c r="J1069" s="166">
        <v>113376713</v>
      </c>
      <c r="K1069" s="166">
        <v>101397602</v>
      </c>
      <c r="L1069" s="166">
        <v>101685939.45</v>
      </c>
      <c r="M1069" s="141">
        <v>113376713</v>
      </c>
      <c r="N1069" s="142">
        <v>89.69</v>
      </c>
      <c r="O1069" s="83" t="s">
        <v>6</v>
      </c>
      <c r="P1069" s="3"/>
    </row>
    <row r="1070" spans="1:16" ht="16.5" customHeight="1" x14ac:dyDescent="0.3">
      <c r="A1070" s="3"/>
      <c r="B1070" s="137" t="s">
        <v>119</v>
      </c>
      <c r="C1070" s="138" t="s">
        <v>256</v>
      </c>
      <c r="E1070" s="139" t="s">
        <v>275</v>
      </c>
      <c r="F1070" s="139" t="s">
        <v>114</v>
      </c>
      <c r="G1070" s="140" t="s">
        <v>875</v>
      </c>
      <c r="H1070" s="140" t="s">
        <v>928</v>
      </c>
      <c r="I1070" s="139" t="s">
        <v>115</v>
      </c>
      <c r="J1070" s="166">
        <v>113376713</v>
      </c>
      <c r="K1070" s="166">
        <v>101397602</v>
      </c>
      <c r="L1070" s="166">
        <v>101685939.45</v>
      </c>
      <c r="M1070" s="141">
        <v>113376713</v>
      </c>
      <c r="N1070" s="142">
        <v>89.69</v>
      </c>
      <c r="O1070" s="83" t="s">
        <v>6</v>
      </c>
      <c r="P1070" s="3"/>
    </row>
    <row r="1071" spans="1:16" ht="16.5" customHeight="1" x14ac:dyDescent="0.3">
      <c r="A1071" s="3"/>
      <c r="B1071" s="137" t="s">
        <v>119</v>
      </c>
      <c r="C1071" s="138" t="s">
        <v>256</v>
      </c>
      <c r="E1071" s="139" t="s">
        <v>275</v>
      </c>
      <c r="F1071" s="139" t="s">
        <v>114</v>
      </c>
      <c r="G1071" s="140" t="s">
        <v>876</v>
      </c>
      <c r="H1071" s="140" t="s">
        <v>929</v>
      </c>
      <c r="I1071" s="139" t="s">
        <v>115</v>
      </c>
      <c r="J1071" s="166">
        <v>230356165</v>
      </c>
      <c r="K1071" s="166">
        <v>201505791</v>
      </c>
      <c r="L1071" s="166">
        <v>201792092</v>
      </c>
      <c r="M1071" s="141">
        <v>230356165</v>
      </c>
      <c r="N1071" s="142">
        <v>87.6</v>
      </c>
      <c r="O1071" s="83" t="s">
        <v>6</v>
      </c>
      <c r="P1071" s="3"/>
    </row>
    <row r="1072" spans="1:16" ht="16.5" customHeight="1" thickBot="1" x14ac:dyDescent="0.35">
      <c r="B1072" s="9"/>
      <c r="C1072" s="10"/>
      <c r="D1072" s="10"/>
      <c r="E1072" s="10"/>
      <c r="F1072" s="10"/>
      <c r="G1072" s="111" t="s">
        <v>309</v>
      </c>
      <c r="H1072" s="111"/>
      <c r="I1072" s="111"/>
      <c r="J1072" s="112">
        <f>SUM(J553:J1071)</f>
        <v>1282374928735.9399</v>
      </c>
      <c r="K1072" s="112">
        <f>SUM(K553:K1071)</f>
        <v>850343433369</v>
      </c>
      <c r="L1072" s="112">
        <f>SUM(L553:L1071)</f>
        <v>858034302392.06238</v>
      </c>
      <c r="M1072" s="112">
        <f>SUM(M553:M1071)</f>
        <v>1282374928735.9399</v>
      </c>
      <c r="N1072" s="10"/>
      <c r="O1072" s="84"/>
    </row>
    <row r="1073" spans="12:12" ht="16.5" customHeight="1" thickTop="1" x14ac:dyDescent="0.3">
      <c r="L1073" s="45"/>
    </row>
    <row r="1074" spans="12:12" ht="16.5" customHeight="1" x14ac:dyDescent="0.3">
      <c r="L1074" s="165"/>
    </row>
  </sheetData>
  <sortState xmlns:xlrd2="http://schemas.microsoft.com/office/spreadsheetml/2017/richdata2" ref="B102:D104">
    <sortCondition descending="1" ref="C102:C104"/>
  </sortState>
  <mergeCells count="44">
    <mergeCell ref="B550:O551"/>
    <mergeCell ref="B549:O549"/>
    <mergeCell ref="B56:F56"/>
    <mergeCell ref="B57:F57"/>
    <mergeCell ref="B107:F107"/>
    <mergeCell ref="B108:F108"/>
    <mergeCell ref="B87:C87"/>
    <mergeCell ref="B89:F89"/>
    <mergeCell ref="B85:C85"/>
    <mergeCell ref="B116:F117"/>
    <mergeCell ref="B123:F124"/>
    <mergeCell ref="B129:F130"/>
    <mergeCell ref="B136:F137"/>
    <mergeCell ref="B97:F97"/>
    <mergeCell ref="B98:F99"/>
    <mergeCell ref="B113:F113"/>
    <mergeCell ref="B77:F78"/>
    <mergeCell ref="B80:F80"/>
    <mergeCell ref="B52:F53"/>
    <mergeCell ref="B54:F55"/>
    <mergeCell ref="B58:F59"/>
    <mergeCell ref="B546:O546"/>
    <mergeCell ref="B547:O547"/>
    <mergeCell ref="B548:O548"/>
    <mergeCell ref="B150:O151"/>
    <mergeCell ref="B81:F83"/>
    <mergeCell ref="B86:C86"/>
    <mergeCell ref="B114:F114"/>
    <mergeCell ref="B2:F2"/>
    <mergeCell ref="B3:F3"/>
    <mergeCell ref="B4:F4"/>
    <mergeCell ref="B6:F13"/>
    <mergeCell ref="B14:F14"/>
    <mergeCell ref="B16:F16"/>
    <mergeCell ref="B17:F40"/>
    <mergeCell ref="B41:F41"/>
    <mergeCell ref="B42:F44"/>
    <mergeCell ref="B45:F45"/>
    <mergeCell ref="B47:F49"/>
    <mergeCell ref="B73:F73"/>
    <mergeCell ref="B74:F75"/>
    <mergeCell ref="B76:F76"/>
    <mergeCell ref="B50:F51"/>
    <mergeCell ref="B69:I71"/>
  </mergeCells>
  <pageMargins left="0.7" right="0.7" top="0.75" bottom="0.75" header="0.3" footer="0.3"/>
  <pageSetup orientation="portrait" r:id="rId1"/>
  <ignoredErrors>
    <ignoredError sqref="D87:E8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6FF9A-8256-BB46-AB5F-DCC412D4E021}">
  <dimension ref="A1:M61"/>
  <sheetViews>
    <sheetView topLeftCell="D4" workbookViewId="0">
      <selection activeCell="L27" sqref="L27"/>
    </sheetView>
  </sheetViews>
  <sheetFormatPr baseColWidth="10" defaultRowHeight="14.4" x14ac:dyDescent="0.3"/>
  <cols>
    <col min="1" max="1" width="35.109375" bestFit="1" customWidth="1"/>
    <col min="2" max="2" width="18.44140625" style="158" bestFit="1" customWidth="1"/>
    <col min="3" max="3" width="15.33203125" style="158" bestFit="1" customWidth="1"/>
    <col min="4" max="4" width="14.33203125" style="158" bestFit="1" customWidth="1"/>
    <col min="5" max="5" width="15.33203125" style="158" bestFit="1" customWidth="1"/>
    <col min="6" max="6" width="15.33203125" style="158" customWidth="1"/>
    <col min="8" max="8" width="32.44140625" bestFit="1" customWidth="1"/>
    <col min="9" max="9" width="19.109375" style="158" bestFit="1" customWidth="1"/>
    <col min="10" max="10" width="15.33203125" style="158" bestFit="1" customWidth="1"/>
    <col min="11" max="11" width="15.33203125" bestFit="1" customWidth="1"/>
    <col min="12" max="12" width="16.6640625" style="158" bestFit="1" customWidth="1"/>
  </cols>
  <sheetData>
    <row r="1" spans="1:13" x14ac:dyDescent="0.3">
      <c r="A1" s="156" t="s">
        <v>934</v>
      </c>
      <c r="B1"/>
      <c r="C1" s="157" t="s">
        <v>112</v>
      </c>
    </row>
    <row r="2" spans="1:13" x14ac:dyDescent="0.3">
      <c r="A2" s="156" t="s">
        <v>100</v>
      </c>
      <c r="B2" s="156" t="s">
        <v>101</v>
      </c>
      <c r="C2" s="158" t="s">
        <v>6</v>
      </c>
      <c r="D2" s="158" t="s">
        <v>170</v>
      </c>
      <c r="E2" s="158" t="s">
        <v>933</v>
      </c>
      <c r="H2" s="160" t="s">
        <v>100</v>
      </c>
      <c r="I2" s="161" t="s">
        <v>101</v>
      </c>
      <c r="J2" s="161" t="s">
        <v>6</v>
      </c>
      <c r="K2" s="160" t="s">
        <v>170</v>
      </c>
      <c r="L2" s="161" t="s">
        <v>933</v>
      </c>
      <c r="M2" s="160" t="s">
        <v>935</v>
      </c>
    </row>
    <row r="3" spans="1:13" x14ac:dyDescent="0.3">
      <c r="A3" t="s">
        <v>116</v>
      </c>
      <c r="B3" t="s">
        <v>936</v>
      </c>
      <c r="C3" s="158">
        <v>21514223997.269997</v>
      </c>
      <c r="E3" s="158">
        <v>21514223997.269997</v>
      </c>
      <c r="H3" t="s">
        <v>116</v>
      </c>
      <c r="I3" s="158" t="s">
        <v>936</v>
      </c>
      <c r="J3" s="158">
        <v>21514223997.269997</v>
      </c>
      <c r="L3" s="158">
        <v>21514223997.269997</v>
      </c>
      <c r="M3" s="159">
        <f>L3/$L$32</f>
        <v>2.4251873966440941E-2</v>
      </c>
    </row>
    <row r="4" spans="1:13" x14ac:dyDescent="0.3">
      <c r="A4" t="s">
        <v>754</v>
      </c>
      <c r="B4" t="s">
        <v>936</v>
      </c>
      <c r="D4" s="158">
        <v>10004413718.02</v>
      </c>
      <c r="E4" s="158">
        <v>10004413718.02</v>
      </c>
      <c r="H4" t="s">
        <v>754</v>
      </c>
      <c r="I4" s="158" t="s">
        <v>936</v>
      </c>
      <c r="K4">
        <v>10004413718.02</v>
      </c>
      <c r="L4" s="158">
        <v>10004413718.02</v>
      </c>
      <c r="M4" s="159">
        <f t="shared" ref="M4:M31" si="0">L4/$L$32</f>
        <v>1.1277459072116259E-2</v>
      </c>
    </row>
    <row r="5" spans="1:13" x14ac:dyDescent="0.3">
      <c r="A5" t="s">
        <v>326</v>
      </c>
      <c r="B5" t="s">
        <v>936</v>
      </c>
      <c r="C5" s="158">
        <v>98203881.680000007</v>
      </c>
      <c r="D5" s="158">
        <v>22438550929.279999</v>
      </c>
      <c r="E5" s="158">
        <v>22536754810.959999</v>
      </c>
      <c r="H5" t="s">
        <v>326</v>
      </c>
      <c r="I5" s="158" t="s">
        <v>936</v>
      </c>
      <c r="J5" s="158">
        <v>98203881.680000007</v>
      </c>
      <c r="K5">
        <v>22438550929.279999</v>
      </c>
      <c r="L5" s="158">
        <v>22536754810.959999</v>
      </c>
      <c r="M5" s="159">
        <f t="shared" si="0"/>
        <v>2.5404520161049632E-2</v>
      </c>
    </row>
    <row r="6" spans="1:13" x14ac:dyDescent="0.3">
      <c r="A6" t="s">
        <v>122</v>
      </c>
      <c r="B6" t="s">
        <v>936</v>
      </c>
      <c r="C6" s="158">
        <v>20385949001.100002</v>
      </c>
      <c r="E6" s="158">
        <v>20385949001.100002</v>
      </c>
      <c r="H6" t="s">
        <v>122</v>
      </c>
      <c r="I6" s="158" t="s">
        <v>936</v>
      </c>
      <c r="J6" s="158">
        <v>20385949001.100002</v>
      </c>
      <c r="L6" s="158">
        <v>20385949001.100002</v>
      </c>
      <c r="M6" s="159">
        <f t="shared" si="0"/>
        <v>2.2980027814329042E-2</v>
      </c>
    </row>
    <row r="7" spans="1:13" x14ac:dyDescent="0.3">
      <c r="A7" t="s">
        <v>360</v>
      </c>
      <c r="B7" t="s">
        <v>313</v>
      </c>
      <c r="C7" s="158">
        <v>34546074710.229996</v>
      </c>
      <c r="E7" s="158">
        <v>34546074710.229996</v>
      </c>
      <c r="H7" t="s">
        <v>360</v>
      </c>
      <c r="I7" s="158" t="s">
        <v>313</v>
      </c>
      <c r="J7" s="158">
        <v>34546074710.229996</v>
      </c>
      <c r="L7" s="158">
        <v>34546074710.229996</v>
      </c>
      <c r="M7" s="159">
        <f t="shared" si="0"/>
        <v>3.8942006461123689E-2</v>
      </c>
    </row>
    <row r="8" spans="1:13" x14ac:dyDescent="0.3">
      <c r="A8" t="s">
        <v>755</v>
      </c>
      <c r="B8" t="s">
        <v>936</v>
      </c>
      <c r="C8" s="158">
        <v>1026602369.92</v>
      </c>
      <c r="E8" s="158">
        <v>1026602369.92</v>
      </c>
      <c r="H8" t="s">
        <v>755</v>
      </c>
      <c r="I8" s="158" t="s">
        <v>936</v>
      </c>
      <c r="J8" s="158">
        <v>1026602369.92</v>
      </c>
      <c r="L8" s="158">
        <v>1026602369.92</v>
      </c>
      <c r="M8" s="159">
        <f t="shared" si="0"/>
        <v>1.1572358497386973E-3</v>
      </c>
    </row>
    <row r="9" spans="1:13" x14ac:dyDescent="0.3">
      <c r="A9" t="s">
        <v>136</v>
      </c>
      <c r="B9" t="s">
        <v>936</v>
      </c>
      <c r="C9" s="158">
        <v>60190040398.569992</v>
      </c>
      <c r="E9" s="158">
        <v>60190040398.569992</v>
      </c>
      <c r="H9" t="s">
        <v>136</v>
      </c>
      <c r="I9" s="158" t="s">
        <v>936</v>
      </c>
      <c r="J9" s="158">
        <v>60190040398.569992</v>
      </c>
      <c r="L9" s="158">
        <v>60190040398.569992</v>
      </c>
      <c r="M9" s="159">
        <f t="shared" si="0"/>
        <v>6.784912502381385E-2</v>
      </c>
    </row>
    <row r="10" spans="1:13" x14ac:dyDescent="0.3">
      <c r="A10" t="s">
        <v>756</v>
      </c>
      <c r="B10" t="s">
        <v>936</v>
      </c>
      <c r="C10" s="158">
        <v>3000796051.2399998</v>
      </c>
      <c r="E10" s="158">
        <v>3000796051.2399998</v>
      </c>
      <c r="H10" t="s">
        <v>756</v>
      </c>
      <c r="I10" s="158" t="s">
        <v>936</v>
      </c>
      <c r="J10" s="158">
        <v>3000796051.2399998</v>
      </c>
      <c r="L10" s="158">
        <v>3000796051.2399998</v>
      </c>
      <c r="M10" s="159">
        <f t="shared" si="0"/>
        <v>3.3826424621636714E-3</v>
      </c>
    </row>
    <row r="11" spans="1:13" x14ac:dyDescent="0.3">
      <c r="A11" t="s">
        <v>276</v>
      </c>
      <c r="B11" t="s">
        <v>936</v>
      </c>
      <c r="C11" s="158">
        <v>66205948044.760002</v>
      </c>
      <c r="E11" s="158">
        <v>66205948044.760002</v>
      </c>
      <c r="H11" t="s">
        <v>276</v>
      </c>
      <c r="I11" s="158" t="s">
        <v>936</v>
      </c>
      <c r="J11" s="158">
        <v>66205948044.760002</v>
      </c>
      <c r="L11" s="158">
        <v>66205948044.760002</v>
      </c>
      <c r="M11" s="159">
        <f t="shared" si="0"/>
        <v>7.463054712147639E-2</v>
      </c>
    </row>
    <row r="12" spans="1:13" x14ac:dyDescent="0.3">
      <c r="A12" t="s">
        <v>148</v>
      </c>
      <c r="B12" t="s">
        <v>936</v>
      </c>
      <c r="C12" s="158">
        <v>6344206028.2399998</v>
      </c>
      <c r="E12" s="158">
        <v>6344206028.2399998</v>
      </c>
      <c r="H12" t="s">
        <v>148</v>
      </c>
      <c r="I12" s="158" t="s">
        <v>936</v>
      </c>
      <c r="J12" s="158">
        <v>6344206028.2399998</v>
      </c>
      <c r="L12" s="158">
        <v>6344206028.2399998</v>
      </c>
      <c r="M12" s="159">
        <f t="shared" si="0"/>
        <v>7.151495914216331E-3</v>
      </c>
    </row>
    <row r="13" spans="1:13" x14ac:dyDescent="0.3">
      <c r="A13" t="s">
        <v>151</v>
      </c>
      <c r="B13" t="s">
        <v>936</v>
      </c>
      <c r="C13" s="158">
        <v>46487479252.639992</v>
      </c>
      <c r="E13" s="158">
        <v>46487479252.639992</v>
      </c>
      <c r="H13" t="s">
        <v>151</v>
      </c>
      <c r="I13" s="158" t="s">
        <v>936</v>
      </c>
      <c r="J13" s="158">
        <v>46487479252.639992</v>
      </c>
      <c r="L13" s="158">
        <v>46487479252.639992</v>
      </c>
      <c r="M13" s="159">
        <f t="shared" si="0"/>
        <v>5.2402935285772952E-2</v>
      </c>
    </row>
    <row r="14" spans="1:13" x14ac:dyDescent="0.3">
      <c r="A14" t="s">
        <v>160</v>
      </c>
      <c r="B14" t="s">
        <v>936</v>
      </c>
      <c r="C14" s="158">
        <v>49832131240.369995</v>
      </c>
      <c r="E14" s="158">
        <v>49832131240.369995</v>
      </c>
      <c r="H14" t="s">
        <v>160</v>
      </c>
      <c r="I14" s="158" t="s">
        <v>936</v>
      </c>
      <c r="J14" s="158">
        <v>49832131240.369995</v>
      </c>
      <c r="L14" s="158">
        <v>49832131240.369995</v>
      </c>
      <c r="M14" s="159">
        <f t="shared" si="0"/>
        <v>5.6173188792398479E-2</v>
      </c>
    </row>
    <row r="15" spans="1:13" x14ac:dyDescent="0.3">
      <c r="A15" t="s">
        <v>485</v>
      </c>
      <c r="B15" t="s">
        <v>936</v>
      </c>
      <c r="C15" s="158">
        <v>78644065750.340012</v>
      </c>
      <c r="E15" s="158">
        <v>78644065750.340012</v>
      </c>
      <c r="H15" t="s">
        <v>485</v>
      </c>
      <c r="I15" s="158" t="s">
        <v>936</v>
      </c>
      <c r="J15" s="158">
        <v>78644065750.340012</v>
      </c>
      <c r="L15" s="158">
        <v>78644065750.340012</v>
      </c>
      <c r="M15" s="159">
        <f t="shared" si="0"/>
        <v>8.8651395050444726E-2</v>
      </c>
    </row>
    <row r="16" spans="1:13" x14ac:dyDescent="0.3">
      <c r="A16" t="s">
        <v>174</v>
      </c>
      <c r="B16" t="s">
        <v>936</v>
      </c>
      <c r="C16" s="158">
        <v>9629763825.8799992</v>
      </c>
      <c r="E16" s="158">
        <v>9629763825.8799992</v>
      </c>
      <c r="H16" t="s">
        <v>174</v>
      </c>
      <c r="I16" s="158" t="s">
        <v>936</v>
      </c>
      <c r="J16" s="158">
        <v>9629763825.8799992</v>
      </c>
      <c r="L16" s="158">
        <v>9629763825.8799992</v>
      </c>
      <c r="M16" s="159">
        <f t="shared" si="0"/>
        <v>1.0855135591293854E-2</v>
      </c>
    </row>
    <row r="17" spans="1:13" x14ac:dyDescent="0.3">
      <c r="A17" t="s">
        <v>175</v>
      </c>
      <c r="B17" t="s">
        <v>531</v>
      </c>
      <c r="C17" s="158">
        <v>54835355770.339996</v>
      </c>
      <c r="E17" s="158">
        <v>54835355770.339996</v>
      </c>
      <c r="H17" t="s">
        <v>175</v>
      </c>
      <c r="I17" s="158" t="s">
        <v>531</v>
      </c>
      <c r="J17" s="158">
        <v>54835355770.339996</v>
      </c>
      <c r="L17" s="158">
        <v>54835355770.339996</v>
      </c>
      <c r="M17" s="159">
        <f t="shared" si="0"/>
        <v>6.1813065496389062E-2</v>
      </c>
    </row>
    <row r="18" spans="1:13" x14ac:dyDescent="0.3">
      <c r="A18" t="s">
        <v>179</v>
      </c>
      <c r="B18" t="s">
        <v>936</v>
      </c>
      <c r="C18" s="158">
        <v>5009909565.1400003</v>
      </c>
      <c r="E18" s="158">
        <v>5009909565.1400003</v>
      </c>
      <c r="H18" t="s">
        <v>179</v>
      </c>
      <c r="I18" s="158" t="s">
        <v>936</v>
      </c>
      <c r="J18" s="158">
        <v>5009909565.1400003</v>
      </c>
      <c r="L18" s="158">
        <v>5009909565.1400003</v>
      </c>
      <c r="M18" s="159">
        <f t="shared" si="0"/>
        <v>5.6474123989998281E-3</v>
      </c>
    </row>
    <row r="19" spans="1:13" x14ac:dyDescent="0.3">
      <c r="A19" t="s">
        <v>181</v>
      </c>
      <c r="B19" t="s">
        <v>936</v>
      </c>
      <c r="C19" s="158">
        <v>37744898579.140007</v>
      </c>
      <c r="E19" s="158">
        <v>37744898579.140007</v>
      </c>
      <c r="H19" t="s">
        <v>181</v>
      </c>
      <c r="I19" s="158" t="s">
        <v>936</v>
      </c>
      <c r="J19" s="158">
        <v>37744898579.140007</v>
      </c>
      <c r="L19" s="158">
        <v>37744898579.140007</v>
      </c>
      <c r="M19" s="159">
        <f t="shared" si="0"/>
        <v>4.2547875458280766E-2</v>
      </c>
    </row>
    <row r="20" spans="1:13" x14ac:dyDescent="0.3">
      <c r="A20" t="s">
        <v>187</v>
      </c>
      <c r="B20" t="s">
        <v>531</v>
      </c>
      <c r="C20" s="158">
        <v>29713004441.950001</v>
      </c>
      <c r="E20" s="158">
        <v>29713004441.950001</v>
      </c>
      <c r="H20" t="s">
        <v>187</v>
      </c>
      <c r="I20" s="158" t="s">
        <v>531</v>
      </c>
      <c r="J20" s="158">
        <v>29713004441.950001</v>
      </c>
      <c r="L20" s="158">
        <v>29713004441.950001</v>
      </c>
      <c r="M20" s="159">
        <f t="shared" si="0"/>
        <v>3.3493935871538282E-2</v>
      </c>
    </row>
    <row r="21" spans="1:13" x14ac:dyDescent="0.3">
      <c r="A21" t="s">
        <v>192</v>
      </c>
      <c r="B21" t="s">
        <v>936</v>
      </c>
      <c r="C21" s="158">
        <v>55046916172.540001</v>
      </c>
      <c r="E21" s="158">
        <v>55046916172.540001</v>
      </c>
      <c r="H21" t="s">
        <v>192</v>
      </c>
      <c r="I21" s="158" t="s">
        <v>936</v>
      </c>
      <c r="J21" s="158">
        <v>55046916172.540001</v>
      </c>
      <c r="L21" s="158">
        <v>55046916172.540001</v>
      </c>
      <c r="M21" s="159">
        <f t="shared" si="0"/>
        <v>6.2051546615256983E-2</v>
      </c>
    </row>
    <row r="22" spans="1:13" x14ac:dyDescent="0.3">
      <c r="A22" t="s">
        <v>220</v>
      </c>
      <c r="B22" t="s">
        <v>936</v>
      </c>
      <c r="C22" s="158">
        <v>3084266942.8899999</v>
      </c>
      <c r="E22" s="158">
        <v>3084266942.8899999</v>
      </c>
      <c r="H22" t="s">
        <v>220</v>
      </c>
      <c r="I22" s="158" t="s">
        <v>936</v>
      </c>
      <c r="J22" s="158">
        <v>3084266942.8899999</v>
      </c>
      <c r="L22" s="158">
        <v>3084266942.8899999</v>
      </c>
      <c r="M22" s="159">
        <f t="shared" si="0"/>
        <v>3.4767348888493431E-3</v>
      </c>
    </row>
    <row r="23" spans="1:13" x14ac:dyDescent="0.3">
      <c r="A23" t="s">
        <v>757</v>
      </c>
      <c r="B23" t="s">
        <v>936</v>
      </c>
      <c r="C23" s="158">
        <v>7176525075.21</v>
      </c>
      <c r="E23" s="158">
        <v>7176525075.21</v>
      </c>
      <c r="H23" t="s">
        <v>757</v>
      </c>
      <c r="I23" s="158" t="s">
        <v>936</v>
      </c>
      <c r="J23" s="158">
        <v>7176525075.21</v>
      </c>
      <c r="L23" s="158">
        <v>7176525075.21</v>
      </c>
      <c r="M23" s="159">
        <f t="shared" si="0"/>
        <v>8.0897262045370993E-3</v>
      </c>
    </row>
    <row r="24" spans="1:13" x14ac:dyDescent="0.3">
      <c r="A24" t="s">
        <v>222</v>
      </c>
      <c r="B24" t="s">
        <v>936</v>
      </c>
      <c r="C24" s="158">
        <v>39358046905.080002</v>
      </c>
      <c r="E24" s="158">
        <v>39358046905.080002</v>
      </c>
      <c r="H24" t="s">
        <v>222</v>
      </c>
      <c r="I24" s="158" t="s">
        <v>936</v>
      </c>
      <c r="J24" s="158">
        <v>39358046905.080002</v>
      </c>
      <c r="L24" s="158">
        <v>39358046905.080002</v>
      </c>
      <c r="M24" s="159">
        <f t="shared" si="0"/>
        <v>4.4366294281791951E-2</v>
      </c>
    </row>
    <row r="25" spans="1:13" x14ac:dyDescent="0.3">
      <c r="A25" t="s">
        <v>225</v>
      </c>
      <c r="B25" t="s">
        <v>936</v>
      </c>
      <c r="C25" s="158">
        <v>27422795880.139999</v>
      </c>
      <c r="E25" s="158">
        <v>27422795880.139999</v>
      </c>
      <c r="H25" t="s">
        <v>225</v>
      </c>
      <c r="I25" s="158" t="s">
        <v>936</v>
      </c>
      <c r="J25" s="158">
        <v>27422795880.139999</v>
      </c>
      <c r="L25" s="158">
        <v>27422795880.139999</v>
      </c>
      <c r="M25" s="159">
        <f t="shared" si="0"/>
        <v>3.091230199969015E-2</v>
      </c>
    </row>
    <row r="26" spans="1:13" x14ac:dyDescent="0.3">
      <c r="A26" t="s">
        <v>229</v>
      </c>
      <c r="B26" t="s">
        <v>936</v>
      </c>
      <c r="C26" s="158">
        <v>662952385.86000001</v>
      </c>
      <c r="E26" s="158">
        <v>662952385.86000001</v>
      </c>
      <c r="H26" t="s">
        <v>229</v>
      </c>
      <c r="I26" s="158" t="s">
        <v>936</v>
      </c>
      <c r="J26" s="158">
        <v>662952385.86000001</v>
      </c>
      <c r="L26" s="158">
        <v>662952385.86000001</v>
      </c>
      <c r="M26" s="159">
        <f t="shared" si="0"/>
        <v>7.4731199738685471E-4</v>
      </c>
    </row>
    <row r="27" spans="1:13" x14ac:dyDescent="0.3">
      <c r="A27" t="s">
        <v>234</v>
      </c>
      <c r="B27" t="s">
        <v>936</v>
      </c>
      <c r="C27" s="158">
        <v>306904063.19999999</v>
      </c>
      <c r="E27" s="158">
        <v>306904063.19999999</v>
      </c>
      <c r="H27" t="s">
        <v>234</v>
      </c>
      <c r="I27" s="158" t="s">
        <v>936</v>
      </c>
      <c r="J27" s="158">
        <v>306904063.19999999</v>
      </c>
      <c r="L27" s="158">
        <v>306904063.19999999</v>
      </c>
      <c r="M27" s="159">
        <f t="shared" si="0"/>
        <v>3.4595710546936245E-4</v>
      </c>
    </row>
    <row r="28" spans="1:13" x14ac:dyDescent="0.3">
      <c r="A28" t="s">
        <v>758</v>
      </c>
      <c r="B28" t="s">
        <v>936</v>
      </c>
      <c r="C28" s="158">
        <v>42791217638.07</v>
      </c>
      <c r="E28" s="158">
        <v>42791217638.07</v>
      </c>
      <c r="H28" t="s">
        <v>758</v>
      </c>
      <c r="I28" s="158" t="s">
        <v>936</v>
      </c>
      <c r="J28" s="158">
        <v>42791217638.07</v>
      </c>
      <c r="L28" s="158">
        <v>42791217638.07</v>
      </c>
      <c r="M28" s="159">
        <f t="shared" si="0"/>
        <v>4.8236330399864927E-2</v>
      </c>
    </row>
    <row r="29" spans="1:13" x14ac:dyDescent="0.3">
      <c r="A29" t="s">
        <v>239</v>
      </c>
      <c r="B29" t="s">
        <v>936</v>
      </c>
      <c r="C29" s="158">
        <v>36717956699.779991</v>
      </c>
      <c r="E29" s="158">
        <v>36717956699.779991</v>
      </c>
      <c r="H29" t="s">
        <v>239</v>
      </c>
      <c r="I29" s="158" t="s">
        <v>936</v>
      </c>
      <c r="J29" s="158">
        <v>36717956699.779991</v>
      </c>
      <c r="L29" s="158">
        <v>36717956699.779991</v>
      </c>
      <c r="M29" s="159">
        <f t="shared" si="0"/>
        <v>4.1390256897078676E-2</v>
      </c>
    </row>
    <row r="30" spans="1:13" x14ac:dyDescent="0.3">
      <c r="A30" t="s">
        <v>243</v>
      </c>
      <c r="B30" t="s">
        <v>531</v>
      </c>
      <c r="C30" s="158">
        <v>37840383038.360001</v>
      </c>
      <c r="E30" s="158">
        <v>37840383038.360001</v>
      </c>
      <c r="H30" t="s">
        <v>243</v>
      </c>
      <c r="I30" s="158" t="s">
        <v>531</v>
      </c>
      <c r="J30" s="158">
        <v>37840383038.360001</v>
      </c>
      <c r="L30" s="158">
        <v>37840383038.360001</v>
      </c>
      <c r="M30" s="159">
        <f t="shared" si="0"/>
        <v>4.2655510159446415E-2</v>
      </c>
    </row>
    <row r="31" spans="1:13" x14ac:dyDescent="0.3">
      <c r="A31" t="s">
        <v>256</v>
      </c>
      <c r="B31" t="s">
        <v>936</v>
      </c>
      <c r="C31" s="158">
        <v>79056358746.559998</v>
      </c>
      <c r="E31" s="158">
        <v>79056358746.559998</v>
      </c>
      <c r="H31" t="s">
        <v>256</v>
      </c>
      <c r="I31" s="158" t="s">
        <v>936</v>
      </c>
      <c r="J31" s="158">
        <v>79056358746.559998</v>
      </c>
      <c r="L31" s="158">
        <v>79056358746.559998</v>
      </c>
      <c r="M31" s="159">
        <f t="shared" si="0"/>
        <v>8.9116151659042006E-2</v>
      </c>
    </row>
    <row r="32" spans="1:13" x14ac:dyDescent="0.3">
      <c r="A32" t="s">
        <v>933</v>
      </c>
      <c r="B32"/>
      <c r="C32" s="158">
        <v>854672976456.49976</v>
      </c>
      <c r="D32" s="158">
        <v>32442964647.299999</v>
      </c>
      <c r="E32" s="158">
        <v>887115941103.7998</v>
      </c>
      <c r="H32" t="s">
        <v>933</v>
      </c>
      <c r="J32" s="158">
        <v>854672976456.49976</v>
      </c>
      <c r="K32" s="158">
        <v>32442964647.299999</v>
      </c>
      <c r="L32" s="158">
        <v>887115941103.7998</v>
      </c>
      <c r="M32" s="159">
        <f>L32/$L$32</f>
        <v>1</v>
      </c>
    </row>
    <row r="33" spans="2:11" x14ac:dyDescent="0.3">
      <c r="B33"/>
      <c r="C33" s="158">
        <f>GETPIVOTDATA("Val. Contable",$A$1,"Estado","ACTIVO")-EAN!C12</f>
        <v>-465904470.50024414</v>
      </c>
      <c r="D33" s="158">
        <f>GETPIVOTDATA("Val. Contable",$A$1,"Estado","REPO")-EAN!C11</f>
        <v>31438489955.299999</v>
      </c>
    </row>
    <row r="34" spans="2:11" x14ac:dyDescent="0.3">
      <c r="B34"/>
    </row>
    <row r="35" spans="2:11" x14ac:dyDescent="0.3">
      <c r="B35"/>
    </row>
    <row r="36" spans="2:11" x14ac:dyDescent="0.3">
      <c r="B36"/>
      <c r="I36" s="158" t="s">
        <v>313</v>
      </c>
      <c r="J36" s="158">
        <f>SUMIF($I$2:$I$31,I36,$L$2:$L$31)</f>
        <v>34546074710.229996</v>
      </c>
      <c r="K36" s="159">
        <f>J36/$L$32</f>
        <v>3.8942006461123689E-2</v>
      </c>
    </row>
    <row r="37" spans="2:11" x14ac:dyDescent="0.3">
      <c r="B37"/>
      <c r="I37" s="158" t="s">
        <v>531</v>
      </c>
      <c r="J37" s="158">
        <f>SUMIF($I$2:$I$31,I37,$L$2:$L$31)</f>
        <v>122388743250.64999</v>
      </c>
      <c r="K37" s="159">
        <f>J37/$L$32</f>
        <v>0.13796251152737374</v>
      </c>
    </row>
    <row r="38" spans="2:11" x14ac:dyDescent="0.3">
      <c r="B38"/>
    </row>
    <row r="39" spans="2:11" x14ac:dyDescent="0.3">
      <c r="B39"/>
    </row>
    <row r="40" spans="2:11" x14ac:dyDescent="0.3">
      <c r="B40"/>
    </row>
    <row r="41" spans="2:11" x14ac:dyDescent="0.3">
      <c r="B41"/>
    </row>
    <row r="42" spans="2:11" x14ac:dyDescent="0.3">
      <c r="B42"/>
    </row>
    <row r="43" spans="2:11" x14ac:dyDescent="0.3">
      <c r="B43"/>
    </row>
    <row r="44" spans="2:11" x14ac:dyDescent="0.3">
      <c r="B44"/>
    </row>
    <row r="45" spans="2:11" x14ac:dyDescent="0.3">
      <c r="B45"/>
    </row>
    <row r="46" spans="2:11" x14ac:dyDescent="0.3">
      <c r="B46"/>
    </row>
    <row r="47" spans="2:11" x14ac:dyDescent="0.3">
      <c r="B47"/>
    </row>
    <row r="48" spans="2:11" x14ac:dyDescent="0.3">
      <c r="B48"/>
    </row>
    <row r="49" spans="2:2" x14ac:dyDescent="0.3">
      <c r="B49"/>
    </row>
    <row r="50" spans="2:2" x14ac:dyDescent="0.3">
      <c r="B50"/>
    </row>
    <row r="51" spans="2:2" x14ac:dyDescent="0.3">
      <c r="B51"/>
    </row>
    <row r="52" spans="2:2" x14ac:dyDescent="0.3">
      <c r="B52"/>
    </row>
    <row r="53" spans="2:2" x14ac:dyDescent="0.3">
      <c r="B53"/>
    </row>
    <row r="54" spans="2:2" x14ac:dyDescent="0.3">
      <c r="B54"/>
    </row>
    <row r="55" spans="2:2" x14ac:dyDescent="0.3">
      <c r="B55"/>
    </row>
    <row r="56" spans="2:2" x14ac:dyDescent="0.3">
      <c r="B56"/>
    </row>
    <row r="57" spans="2:2" x14ac:dyDescent="0.3">
      <c r="B57"/>
    </row>
    <row r="58" spans="2:2" x14ac:dyDescent="0.3">
      <c r="B58"/>
    </row>
    <row r="59" spans="2:2" x14ac:dyDescent="0.3">
      <c r="B59"/>
    </row>
    <row r="60" spans="2:2" x14ac:dyDescent="0.3">
      <c r="B60"/>
    </row>
    <row r="61" spans="2:2" x14ac:dyDescent="0.3">
      <c r="B61"/>
    </row>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L6KXLn4qX6mMiqf2BVIlAyZaM3lVUTrv3VIRLVcVDgY=</DigestValue>
    </Reference>
    <Reference Type="http://www.w3.org/2000/09/xmldsig#Object" URI="#idOfficeObject">
      <DigestMethod Algorithm="http://www.w3.org/2001/04/xmlenc#sha256"/>
      <DigestValue>ETCibttI7xhzBcAibF5MdKaqLe7VqgR7HN+4vM46z0A=</DigestValue>
    </Reference>
    <Reference Type="http://uri.etsi.org/01903#SignedProperties" URI="#idSignedProperties">
      <Transforms>
        <Transform Algorithm="http://www.w3.org/TR/2001/REC-xml-c14n-20010315"/>
      </Transforms>
      <DigestMethod Algorithm="http://www.w3.org/2001/04/xmlenc#sha256"/>
      <DigestValue>mmV86tJs/+NzO3Y2ct0XbHgnc76cQ5CLrQhmdrxfpsk=</DigestValue>
    </Reference>
  </SignedInfo>
  <SignatureValue>UmVoBm7x5RfEtLqZqcmPd2VZKprO3dO6D/bGgKtcWHpKCW1RXpF2COWD959AJfeUHCdwRzmSvyvq
b6TvHGOZrgh5ZNRJ65FLDVPHp0x9himPyzKgnl2Yc0hfIc3RAYFIH2427K99pDqJryEiFvmd8eiQ
YMFdHddKYPS1tVSQoYF6KMmLa+xmPKmKBmW/VQbN2qZ/tbhOeKmao75+L3NdduUz761dC8G6sW4P
A8jtGCZBd+90gTaP2L4JGM9A0ERwSUD4AnRSKeJeqITGuUPvPcleDv1GQadCI9p6ZDacc43ruBzY
KaQwyZSQA6luPLLFKdVTMMm1CQIoH9kfD+Ryug==</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hS161Wzt1nL+B2SHAwCoOy+PsZ3gpOnUBsKvGifmtzg=</DigestValue>
      </Reference>
      <Reference URI="/xl/calcChain.xml?ContentType=application/vnd.openxmlformats-officedocument.spreadsheetml.calcChain+xml">
        <DigestMethod Algorithm="http://www.w3.org/2001/04/xmlenc#sha256"/>
        <DigestValue>bByS8OqVADFPEf9Z1gOz6qBLalj14mUt68b1ma+b7oI=</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jVra9ZH6Gu0Yilb0q9PEo1eAiKXkzSgdmm3+8ZS2+bk=</DigestValue>
      </Reference>
      <Reference URI="/xl/pivotCache/pivotCacheRecords1.xml?ContentType=application/vnd.openxmlformats-officedocument.spreadsheetml.pivotCacheRecords+xml">
        <DigestMethod Algorithm="http://www.w3.org/2001/04/xmlenc#sha256"/>
        <DigestValue>4WSHRJlyushsBwGkf3R5a/TtEIKvQMt8H3BwN4YFZ/I=</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OCrMRPX3B1UGI4hVgRlG5pHvj1dr0N0m2tkOyrCLIEE=</DigestValue>
      </Reference>
      <Reference URI="/xl/printerSettings/printerSettings1.bin?ContentType=application/vnd.openxmlformats-officedocument.spreadsheetml.printerSettings">
        <DigestMethod Algorithm="http://www.w3.org/2001/04/xmlenc#sha256"/>
        <DigestValue>AH9y18M9oiRVb3hAE4Hqeb9cpZ00CjFkkE0iwzqSzDY=</DigestValue>
      </Reference>
      <Reference URI="/xl/printerSettings/printerSettings2.bin?ContentType=application/vnd.openxmlformats-officedocument.spreadsheetml.printerSettings">
        <DigestMethod Algorithm="http://www.w3.org/2001/04/xmlenc#sha256"/>
        <DigestValue>nm63OpBw5z/QR70QvjLzWivPhnkE3diwtd2bl2r2piM=</DigestValue>
      </Reference>
      <Reference URI="/xl/printerSettings/printerSettings3.bin?ContentType=application/vnd.openxmlformats-officedocument.spreadsheetml.printerSettings">
        <DigestMethod Algorithm="http://www.w3.org/2001/04/xmlenc#sha256"/>
        <DigestValue>UYmPzASXC59m43P6m96AIGO4KjYcYQ21FqAgDyYenmc=</DigestValue>
      </Reference>
      <Reference URI="/xl/printerSettings/printerSettings4.bin?ContentType=application/vnd.openxmlformats-officedocument.spreadsheetml.printerSettings">
        <DigestMethod Algorithm="http://www.w3.org/2001/04/xmlenc#sha256"/>
        <DigestValue>nm63OpBw5z/QR70QvjLzWivPhnkE3diwtd2bl2r2piM=</DigestValue>
      </Reference>
      <Reference URI="/xl/sharedStrings.xml?ContentType=application/vnd.openxmlformats-officedocument.spreadsheetml.sharedStrings+xml">
        <DigestMethod Algorithm="http://www.w3.org/2001/04/xmlenc#sha256"/>
        <DigestValue>mkrzfdyyxSkT9rTari+ClE8gifM8NvIzSnj0sE0pjI8=</DigestValue>
      </Reference>
      <Reference URI="/xl/styles.xml?ContentType=application/vnd.openxmlformats-officedocument.spreadsheetml.styles+xml">
        <DigestMethod Algorithm="http://www.w3.org/2001/04/xmlenc#sha256"/>
        <DigestValue>tcxKwQRXNzeyMwWrusjSoGF4jdjGGr8dY3y01fiV0eA=</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yIz4dicsxjaxsbGx/47xMb7JH4R1R3xAJ6WU+8mBOjg=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Vxu//m0s82aIGdJtOje09m9KW5XntZUkXGzi7BbPtUU=</DigestValue>
      </Reference>
      <Reference URI="/xl/worksheets/sheet2.xml?ContentType=application/vnd.openxmlformats-officedocument.spreadsheetml.worksheet+xml">
        <DigestMethod Algorithm="http://www.w3.org/2001/04/xmlenc#sha256"/>
        <DigestValue>6BGWIsQLt4FRCHbJaN6HSuq0Hl/1Ri7jCReCCCQL/38=</DigestValue>
      </Reference>
      <Reference URI="/xl/worksheets/sheet3.xml?ContentType=application/vnd.openxmlformats-officedocument.spreadsheetml.worksheet+xml">
        <DigestMethod Algorithm="http://www.w3.org/2001/04/xmlenc#sha256"/>
        <DigestValue>gSM6TJFbBXGA8m3rH4+xJbtczkwGg1VjlYorrk+Hoek=</DigestValue>
      </Reference>
      <Reference URI="/xl/worksheets/sheet4.xml?ContentType=application/vnd.openxmlformats-officedocument.spreadsheetml.worksheet+xml">
        <DigestMethod Algorithm="http://www.w3.org/2001/04/xmlenc#sha256"/>
        <DigestValue>oSWhxPkuBrywwVHgvz74E0TSivBNEOS3UuKzHmbNsyE=</DigestValue>
      </Reference>
      <Reference URI="/xl/worksheets/sheet5.xml?ContentType=application/vnd.openxmlformats-officedocument.spreadsheetml.worksheet+xml">
        <DigestMethod Algorithm="http://www.w3.org/2001/04/xmlenc#sha256"/>
        <DigestValue>e25fwEm9UAyjR3JhzLc3E3VgOEYAyK1S7FIOj/I7zE4=</DigestValue>
      </Reference>
      <Reference URI="/xl/worksheets/sheet6.xml?ContentType=application/vnd.openxmlformats-officedocument.spreadsheetml.worksheet+xml">
        <DigestMethod Algorithm="http://www.w3.org/2001/04/xmlenc#sha256"/>
        <DigestValue>U+WozIY3h5BCvKczdeE3KRqArk3x5miFB633bj8ZYIA=</DigestValue>
      </Reference>
    </Manifest>
    <SignatureProperties>
      <SignatureProperty Id="idSignatureTime" Target="#idPackageSignature">
        <mdssi:SignatureTime xmlns:mdssi="http://schemas.openxmlformats.org/package/2006/digital-signature">
          <mdssi:Format>YYYY-MM-DDThh:mm:ssTZD</mdssi:Format>
          <mdssi:Value>2026-05-12T13:26:58Z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2026-05-12T13:26:58Z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4eka0QLW2r//ST4RdjIKv2LOyN67c7A09L8oSM5ZT8g=</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/NFbeM2735k3Fq5Juglcq12BWOqHSWNM/78Ct4ePJVo=</DigestValue>
    </Reference>
  </SignedInfo>
  <SignatureValue>gH5HXvc43JBVRBaw5AYR2gG9GDEa2PRhX170Zs/PMOc5dvqzrhKkEyN7uSwkjyMYV6b5b0cVOIp2
tv5eAp0a6fyxbsS54KZ45R9G1WnypOl4EgKYQTgrquSwmKK6QVpgUK9Fsskw/211BMxP7jwtMYOX
zNrCJLsU7CurvloKJ9qXxM/JAS7EDBeD4c1CAK/Spa8uKVV5j/zKRgENGgztRYJFKkDWikdJbnXq
r+QF3PzGCx9v/RyOOWhaBMgcsr0s8RCMCqpUv1gW+B5mBEXcBuJlv3R+pUleIcUNq+0/tqNbNLWo
q5rBC7LVyPB2UmeQF91KmWgh6/hnwMLYlGSNog==</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hS161Wzt1nL+B2SHAwCoOy+PsZ3gpOnUBsKvGifmtzg=</DigestValue>
      </Reference>
      <Reference URI="/xl/calcChain.xml?ContentType=application/vnd.openxmlformats-officedocument.spreadsheetml.calcChain+xml">
        <DigestMethod Algorithm="http://www.w3.org/2001/04/xmlenc#sha256"/>
        <DigestValue>bByS8OqVADFPEf9Z1gOz6qBLalj14mUt68b1ma+b7oI=</DigestValue>
      </Reference>
      <Reference URI="/xl/pivotCache/_rels/pivotCacheDefinition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QOEjZlMeRek1C4OcW8fxEZJmubYgvMloGnjN+3666zU=</DigestValue>
      </Reference>
      <Reference URI="/xl/pivotCache/pivotCacheDefinition1.xml?ContentType=application/vnd.openxmlformats-officedocument.spreadsheetml.pivotCacheDefinition+xml">
        <DigestMethod Algorithm="http://www.w3.org/2001/04/xmlenc#sha256"/>
        <DigestValue>jVra9ZH6Gu0Yilb0q9PEo1eAiKXkzSgdmm3+8ZS2+bk=</DigestValue>
      </Reference>
      <Reference URI="/xl/pivotCache/pivotCacheRecords1.xml?ContentType=application/vnd.openxmlformats-officedocument.spreadsheetml.pivotCacheRecords+xml">
        <DigestMethod Algorithm="http://www.w3.org/2001/04/xmlenc#sha256"/>
        <DigestValue>4WSHRJlyushsBwGkf3R5a/TtEIKvQMt8H3BwN4YFZ/I=</DigestValue>
      </Reference>
      <Reference URI="/xl/pivotTables/_rels/pivotTable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DdjyHuo2OtPF0AYmdwYmrd48dWY4sJcN4Yx2nifCPoM=</DigestValue>
      </Reference>
      <Reference URI="/xl/pivotTables/pivotTable1.xml?ContentType=application/vnd.openxmlformats-officedocument.spreadsheetml.pivotTable+xml">
        <DigestMethod Algorithm="http://www.w3.org/2001/04/xmlenc#sha256"/>
        <DigestValue>OCrMRPX3B1UGI4hVgRlG5pHvj1dr0N0m2tkOyrCLIEE=</DigestValue>
      </Reference>
      <Reference URI="/xl/printerSettings/printerSettings1.bin?ContentType=application/vnd.openxmlformats-officedocument.spreadsheetml.printerSettings">
        <DigestMethod Algorithm="http://www.w3.org/2001/04/xmlenc#sha256"/>
        <DigestValue>AH9y18M9oiRVb3hAE4Hqeb9cpZ00CjFkkE0iwzqSzDY=</DigestValue>
      </Reference>
      <Reference URI="/xl/printerSettings/printerSettings2.bin?ContentType=application/vnd.openxmlformats-officedocument.spreadsheetml.printerSettings">
        <DigestMethod Algorithm="http://www.w3.org/2001/04/xmlenc#sha256"/>
        <DigestValue>nm63OpBw5z/QR70QvjLzWivPhnkE3diwtd2bl2r2piM=</DigestValue>
      </Reference>
      <Reference URI="/xl/printerSettings/printerSettings3.bin?ContentType=application/vnd.openxmlformats-officedocument.spreadsheetml.printerSettings">
        <DigestMethod Algorithm="http://www.w3.org/2001/04/xmlenc#sha256"/>
        <DigestValue>UYmPzASXC59m43P6m96AIGO4KjYcYQ21FqAgDyYenmc=</DigestValue>
      </Reference>
      <Reference URI="/xl/printerSettings/printerSettings4.bin?ContentType=application/vnd.openxmlformats-officedocument.spreadsheetml.printerSettings">
        <DigestMethod Algorithm="http://www.w3.org/2001/04/xmlenc#sha256"/>
        <DigestValue>nm63OpBw5z/QR70QvjLzWivPhnkE3diwtd2bl2r2piM=</DigestValue>
      </Reference>
      <Reference URI="/xl/sharedStrings.xml?ContentType=application/vnd.openxmlformats-officedocument.spreadsheetml.sharedStrings+xml">
        <DigestMethod Algorithm="http://www.w3.org/2001/04/xmlenc#sha256"/>
        <DigestValue>mkrzfdyyxSkT9rTari+ClE8gifM8NvIzSnj0sE0pjI8=</DigestValue>
      </Reference>
      <Reference URI="/xl/styles.xml?ContentType=application/vnd.openxmlformats-officedocument.spreadsheetml.styles+xml">
        <DigestMethod Algorithm="http://www.w3.org/2001/04/xmlenc#sha256"/>
        <DigestValue>tcxKwQRXNzeyMwWrusjSoGF4jdjGGr8dY3y01fiV0eA=</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yIz4dicsxjaxsbGx/47xMb7JH4R1R3xAJ6WU+8mBOjg=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sFJc6OLnWrO+va/R4/PmCA6Ep7SG+6NUlAGjIVsK2ms=</DigestValue>
      </Reference>
      <Reference URI="/xl/worksheets/sheet1.xml?ContentType=application/vnd.openxmlformats-officedocument.spreadsheetml.worksheet+xml">
        <DigestMethod Algorithm="http://www.w3.org/2001/04/xmlenc#sha256"/>
        <DigestValue>Vxu//m0s82aIGdJtOje09m9KW5XntZUkXGzi7BbPtUU=</DigestValue>
      </Reference>
      <Reference URI="/xl/worksheets/sheet2.xml?ContentType=application/vnd.openxmlformats-officedocument.spreadsheetml.worksheet+xml">
        <DigestMethod Algorithm="http://www.w3.org/2001/04/xmlenc#sha256"/>
        <DigestValue>6BGWIsQLt4FRCHbJaN6HSuq0Hl/1Ri7jCReCCCQL/38=</DigestValue>
      </Reference>
      <Reference URI="/xl/worksheets/sheet3.xml?ContentType=application/vnd.openxmlformats-officedocument.spreadsheetml.worksheet+xml">
        <DigestMethod Algorithm="http://www.w3.org/2001/04/xmlenc#sha256"/>
        <DigestValue>gSM6TJFbBXGA8m3rH4+xJbtczkwGg1VjlYorrk+Hoek=</DigestValue>
      </Reference>
      <Reference URI="/xl/worksheets/sheet4.xml?ContentType=application/vnd.openxmlformats-officedocument.spreadsheetml.worksheet+xml">
        <DigestMethod Algorithm="http://www.w3.org/2001/04/xmlenc#sha256"/>
        <DigestValue>oSWhxPkuBrywwVHgvz74E0TSivBNEOS3UuKzHmbNsyE=</DigestValue>
      </Reference>
      <Reference URI="/xl/worksheets/sheet5.xml?ContentType=application/vnd.openxmlformats-officedocument.spreadsheetml.worksheet+xml">
        <DigestMethod Algorithm="http://www.w3.org/2001/04/xmlenc#sha256"/>
        <DigestValue>e25fwEm9UAyjR3JhzLc3E3VgOEYAyK1S7FIOj/I7zE4=</DigestValue>
      </Reference>
      <Reference URI="/xl/worksheets/sheet6.xml?ContentType=application/vnd.openxmlformats-officedocument.spreadsheetml.worksheet+xml">
        <DigestMethod Algorithm="http://www.w3.org/2001/04/xmlenc#sha256"/>
        <DigestValue>U+WozIY3h5BCvKczdeE3KRqArk3x5miFB633bj8ZYIA=</DigestValue>
      </Reference>
    </Manifest>
    <SignatureProperties>
      <SignatureProperty Id="idSignatureTime" Target="#idPackageSignature">
        <mdssi:SignatureTime xmlns:mdssi="http://schemas.openxmlformats.org/package/2006/digital-signature">
          <mdssi:Format>YYYY-MM-DDThh:mm:ssTZD</mdssi:Format>
          <mdssi:Value>2026-05-12T19:45:03Z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2026-05-12T19:45:03Z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B3BA9C-C14A-4971-9FC6-7774DC6CF68F}">
  <ds:schemaRefs>
    <ds:schemaRef ds:uri="http://schemas.microsoft.com/sharepoint/v3/contenttype/forms"/>
  </ds:schemaRefs>
</ds:datastoreItem>
</file>

<file path=customXml/itemProps2.xml><?xml version="1.0" encoding="utf-8"?>
<ds:datastoreItem xmlns:ds="http://schemas.openxmlformats.org/officeDocument/2006/customXml" ds:itemID="{BA24D012-935D-4A79-97DD-D10BDA10A3BA}">
  <ds:schemaRefs>
    <ds:schemaRef ds:uri="http://purl.org/dc/elements/1.1/"/>
    <ds:schemaRef ds:uri="50cd21ce-157e-4cef-a9e1-719e8f6c805e"/>
    <ds:schemaRef ds:uri="http://schemas.microsoft.com/office/2006/documentManagement/types"/>
    <ds:schemaRef ds:uri="http://schemas.openxmlformats.org/package/2006/metadata/core-properties"/>
    <ds:schemaRef ds:uri="http://purl.org/dc/dcmitype/"/>
    <ds:schemaRef ds:uri="http://purl.org/dc/terms/"/>
    <ds:schemaRef ds:uri="http://schemas.microsoft.com/office/2006/metadata/properties"/>
    <ds:schemaRef ds:uri="http://www.w3.org/XML/1998/namespace"/>
    <ds:schemaRef ds:uri="e22f4d1c-4a35-40b6-96d5-1a9c7e49af38"/>
    <ds:schemaRef ds:uri="http://schemas.microsoft.com/office/infopath/2007/PartnerControls"/>
  </ds:schemaRefs>
</ds:datastoreItem>
</file>

<file path=customXml/itemProps3.xml><?xml version="1.0" encoding="utf-8"?>
<ds:datastoreItem xmlns:ds="http://schemas.openxmlformats.org/officeDocument/2006/customXml" ds:itemID="{46870E1B-1C82-42BC-9783-088ECB4BF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EAN</vt:lpstr>
      <vt:lpstr>EIE</vt:lpstr>
      <vt:lpstr>EVAN</vt:lpstr>
      <vt:lpstr>EFE</vt:lpstr>
      <vt:lpstr>NOTAS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2026-05-12T13:26:42Z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